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4175" windowHeight="7365" activeTab="2"/>
  </bookViews>
  <sheets>
    <sheet name="Penjualan (1)" sheetId="1" r:id="rId1"/>
    <sheet name="Penjualan (2)" sheetId="2" r:id="rId2"/>
    <sheet name="Penjualan (3)" sheetId="3" r:id="rId3"/>
  </sheets>
  <definedNames>
    <definedName name="_xlnm._FilterDatabase" localSheetId="0" hidden="1">'Penjualan (1)'!$A$5:$BN$5</definedName>
    <definedName name="_xlnm._FilterDatabase" localSheetId="1" hidden="1">'Penjualan (2)'!$A$5:$BN$5</definedName>
    <definedName name="_xlnm._FilterDatabase" localSheetId="2" hidden="1">'Penjualan (3)'!$A$5:$BO$5</definedName>
  </definedNames>
  <calcPr calcId="124519"/>
</workbook>
</file>

<file path=xl/calcChain.xml><?xml version="1.0" encoding="utf-8"?>
<calcChain xmlns="http://schemas.openxmlformats.org/spreadsheetml/2006/main">
  <c r="DF74" i="3"/>
  <c r="DE74"/>
  <c r="DN7"/>
  <c r="DN8"/>
  <c r="DN9"/>
  <c r="DN10"/>
  <c r="DN11"/>
  <c r="DN12"/>
  <c r="DN13"/>
  <c r="DN14"/>
  <c r="DN15"/>
  <c r="DN16"/>
  <c r="DN17"/>
  <c r="DN18"/>
  <c r="DN19"/>
  <c r="DN20"/>
  <c r="DN21"/>
  <c r="DN22"/>
  <c r="DN23"/>
  <c r="DN24"/>
  <c r="DN25"/>
  <c r="DN26"/>
  <c r="DN27"/>
  <c r="DN28"/>
  <c r="DN29"/>
  <c r="DN30"/>
  <c r="DN31"/>
  <c r="DN32"/>
  <c r="DN33"/>
  <c r="DN34"/>
  <c r="DN35"/>
  <c r="DN36"/>
  <c r="DN37"/>
  <c r="DN38"/>
  <c r="DN39"/>
  <c r="DN40"/>
  <c r="DN41"/>
  <c r="DN42"/>
  <c r="DN43"/>
  <c r="DN44"/>
  <c r="DN45"/>
  <c r="DN46"/>
  <c r="DN47"/>
  <c r="DN48"/>
  <c r="DN49"/>
  <c r="DN50"/>
  <c r="DN51"/>
  <c r="DN52"/>
  <c r="DN53"/>
  <c r="DN54"/>
  <c r="DN55"/>
  <c r="DN56"/>
  <c r="DN57"/>
  <c r="DN58"/>
  <c r="DN59"/>
  <c r="DN60"/>
  <c r="DN61"/>
  <c r="DN62"/>
  <c r="DN63"/>
  <c r="DN64"/>
  <c r="DN65"/>
  <c r="DN66"/>
  <c r="DN67"/>
  <c r="DN68"/>
  <c r="DN69"/>
  <c r="DN70"/>
  <c r="DN71"/>
  <c r="DN72"/>
  <c r="DN73"/>
  <c r="DN74"/>
  <c r="DN75"/>
  <c r="DN76"/>
  <c r="DN77"/>
  <c r="DN78"/>
  <c r="DN79"/>
  <c r="DN80"/>
  <c r="DN81"/>
  <c r="DN82"/>
  <c r="DN83"/>
  <c r="DN84"/>
  <c r="DN85"/>
  <c r="DN6"/>
  <c r="DJ3"/>
  <c r="DK3"/>
  <c r="DL3"/>
  <c r="DL7"/>
  <c r="DL8"/>
  <c r="DL9"/>
  <c r="DL10"/>
  <c r="DL11"/>
  <c r="DL12"/>
  <c r="DL13"/>
  <c r="DL14"/>
  <c r="DL15"/>
  <c r="DL16"/>
  <c r="DL17"/>
  <c r="DL18"/>
  <c r="DL19"/>
  <c r="DL20"/>
  <c r="DL21"/>
  <c r="DL22"/>
  <c r="DL23"/>
  <c r="DL24"/>
  <c r="DL25"/>
  <c r="DL26"/>
  <c r="DL27"/>
  <c r="DL28"/>
  <c r="DL29"/>
  <c r="DL30"/>
  <c r="DL31"/>
  <c r="DL32"/>
  <c r="DL33"/>
  <c r="DL34"/>
  <c r="DL35"/>
  <c r="DL36"/>
  <c r="DL37"/>
  <c r="DL38"/>
  <c r="DL39"/>
  <c r="DL40"/>
  <c r="DL41"/>
  <c r="DL42"/>
  <c r="DL43"/>
  <c r="DL44"/>
  <c r="DL45"/>
  <c r="DL46"/>
  <c r="DL47"/>
  <c r="DL48"/>
  <c r="DL49"/>
  <c r="DL50"/>
  <c r="DL51"/>
  <c r="DL52"/>
  <c r="DL53"/>
  <c r="DL54"/>
  <c r="DL55"/>
  <c r="DL56"/>
  <c r="DL57"/>
  <c r="DL58"/>
  <c r="DL59"/>
  <c r="DL60"/>
  <c r="DL61"/>
  <c r="DL62"/>
  <c r="DL63"/>
  <c r="DL64"/>
  <c r="DL65"/>
  <c r="DL66"/>
  <c r="DL67"/>
  <c r="DL68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6"/>
  <c r="DK7"/>
  <c r="DK8"/>
  <c r="DK9"/>
  <c r="DK10"/>
  <c r="DK11"/>
  <c r="DK12"/>
  <c r="DK13"/>
  <c r="DK14"/>
  <c r="DK15"/>
  <c r="DK16"/>
  <c r="DK17"/>
  <c r="DK18"/>
  <c r="DK19"/>
  <c r="DK20"/>
  <c r="DK21"/>
  <c r="DK22"/>
  <c r="DK23"/>
  <c r="DK24"/>
  <c r="DK25"/>
  <c r="DK26"/>
  <c r="DK27"/>
  <c r="DK28"/>
  <c r="DK29"/>
  <c r="DK30"/>
  <c r="DK31"/>
  <c r="DK32"/>
  <c r="DK33"/>
  <c r="DK34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59"/>
  <c r="DK60"/>
  <c r="DK61"/>
  <c r="DK62"/>
  <c r="DK63"/>
  <c r="DK64"/>
  <c r="DK65"/>
  <c r="DK66"/>
  <c r="DK67"/>
  <c r="DK68"/>
  <c r="DK69"/>
  <c r="DK70"/>
  <c r="DK71"/>
  <c r="DK72"/>
  <c r="DK73"/>
  <c r="DK74"/>
  <c r="DK75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6"/>
  <c r="DJ7"/>
  <c r="DJ8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44"/>
  <c r="DJ45"/>
  <c r="DJ46"/>
  <c r="DJ47"/>
  <c r="DJ48"/>
  <c r="DJ49"/>
  <c r="DJ50"/>
  <c r="DJ51"/>
  <c r="DJ52"/>
  <c r="DJ53"/>
  <c r="DJ54"/>
  <c r="DJ55"/>
  <c r="DJ56"/>
  <c r="DJ57"/>
  <c r="DJ58"/>
  <c r="DJ59"/>
  <c r="DJ60"/>
  <c r="DJ61"/>
  <c r="DJ62"/>
  <c r="DJ63"/>
  <c r="DJ64"/>
  <c r="DJ65"/>
  <c r="DJ66"/>
  <c r="DJ67"/>
  <c r="DJ68"/>
  <c r="DJ69"/>
  <c r="DJ70"/>
  <c r="DJ71"/>
  <c r="DJ72"/>
  <c r="DJ73"/>
  <c r="DJ74"/>
  <c r="DJ75"/>
  <c r="DJ76"/>
  <c r="DJ77"/>
  <c r="DJ78"/>
  <c r="DJ79"/>
  <c r="DJ80"/>
  <c r="DJ81"/>
  <c r="DJ82"/>
  <c r="DJ83"/>
  <c r="DJ84"/>
  <c r="DJ85"/>
  <c r="DJ6"/>
  <c r="CJ43" i="2"/>
  <c r="CI43"/>
  <c r="CJ18"/>
  <c r="CI18"/>
  <c r="CJ14"/>
  <c r="CI14"/>
  <c r="CL43" i="3"/>
  <c r="CL14"/>
  <c r="CL18"/>
  <c r="CP18" s="1"/>
  <c r="CP14"/>
  <c r="CO18"/>
  <c r="CN14"/>
  <c r="CM43"/>
  <c r="CM18"/>
  <c r="CM14"/>
  <c r="CM15"/>
  <c r="DF43"/>
  <c r="DI7"/>
  <c r="DI8"/>
  <c r="DI9"/>
  <c r="DI10"/>
  <c r="DI11"/>
  <c r="DI12"/>
  <c r="DI13"/>
  <c r="DI16"/>
  <c r="DI17"/>
  <c r="DI19"/>
  <c r="DI20"/>
  <c r="DI21"/>
  <c r="DI22"/>
  <c r="DI23"/>
  <c r="DI24"/>
  <c r="DI25"/>
  <c r="DI26"/>
  <c r="DI27"/>
  <c r="DI28"/>
  <c r="DI29"/>
  <c r="DI30"/>
  <c r="DI31"/>
  <c r="DI32"/>
  <c r="DI33"/>
  <c r="DI34"/>
  <c r="DI35"/>
  <c r="DI36"/>
  <c r="DI37"/>
  <c r="DI38"/>
  <c r="DI39"/>
  <c r="DI40"/>
  <c r="DI41"/>
  <c r="DI42"/>
  <c r="DI44"/>
  <c r="DI45"/>
  <c r="DI46"/>
  <c r="DI47"/>
  <c r="DI48"/>
  <c r="DI49"/>
  <c r="DI50"/>
  <c r="DI51"/>
  <c r="DI52"/>
  <c r="DI53"/>
  <c r="DI54"/>
  <c r="DI55"/>
  <c r="DI56"/>
  <c r="DI57"/>
  <c r="DI58"/>
  <c r="DI59"/>
  <c r="DI60"/>
  <c r="DI61"/>
  <c r="DI62"/>
  <c r="DI63"/>
  <c r="DI64"/>
  <c r="DI65"/>
  <c r="DI66"/>
  <c r="DI67"/>
  <c r="DI68"/>
  <c r="DI69"/>
  <c r="DI70"/>
  <c r="DI71"/>
  <c r="DI72"/>
  <c r="DI73"/>
  <c r="DI75"/>
  <c r="DI76"/>
  <c r="DI77"/>
  <c r="DI78"/>
  <c r="DI79"/>
  <c r="DI80"/>
  <c r="DI81"/>
  <c r="DI82"/>
  <c r="DI83"/>
  <c r="DI84"/>
  <c r="DI85"/>
  <c r="DI86"/>
  <c r="DI87"/>
  <c r="DI88"/>
  <c r="DI89"/>
  <c r="DI90"/>
  <c r="DI91"/>
  <c r="DI92"/>
  <c r="DI6"/>
  <c r="DH7"/>
  <c r="DH8"/>
  <c r="DH9"/>
  <c r="DH10"/>
  <c r="DH11"/>
  <c r="DH12"/>
  <c r="DH13"/>
  <c r="DH16"/>
  <c r="DH17"/>
  <c r="DH19"/>
  <c r="DH20"/>
  <c r="DH21"/>
  <c r="DH22"/>
  <c r="DH23"/>
  <c r="DH24"/>
  <c r="DH25"/>
  <c r="DH26"/>
  <c r="DH27"/>
  <c r="DH28"/>
  <c r="DH29"/>
  <c r="DH30"/>
  <c r="DH31"/>
  <c r="DH32"/>
  <c r="DH33"/>
  <c r="DH34"/>
  <c r="DH35"/>
  <c r="DH36"/>
  <c r="DH37"/>
  <c r="DH38"/>
  <c r="DH39"/>
  <c r="DH40"/>
  <c r="DH41"/>
  <c r="DH42"/>
  <c r="DH44"/>
  <c r="DH45"/>
  <c r="DH46"/>
  <c r="DH47"/>
  <c r="DH48"/>
  <c r="DH49"/>
  <c r="DH50"/>
  <c r="DH51"/>
  <c r="DH52"/>
  <c r="DH53"/>
  <c r="DH54"/>
  <c r="DH55"/>
  <c r="DH56"/>
  <c r="DH57"/>
  <c r="DH58"/>
  <c r="DH59"/>
  <c r="DH60"/>
  <c r="DH61"/>
  <c r="DH62"/>
  <c r="DH63"/>
  <c r="DH64"/>
  <c r="DH65"/>
  <c r="DH66"/>
  <c r="DH67"/>
  <c r="DH68"/>
  <c r="DH69"/>
  <c r="DH70"/>
  <c r="DH71"/>
  <c r="DH72"/>
  <c r="DH73"/>
  <c r="DH74"/>
  <c r="DI74" s="1"/>
  <c r="DH75"/>
  <c r="DH76"/>
  <c r="DH77"/>
  <c r="DH78"/>
  <c r="DH79"/>
  <c r="DH80"/>
  <c r="DH81"/>
  <c r="DH82"/>
  <c r="DH83"/>
  <c r="DH84"/>
  <c r="DH85"/>
  <c r="DH86"/>
  <c r="DH87"/>
  <c r="DH88"/>
  <c r="DH89"/>
  <c r="DH90"/>
  <c r="DH91"/>
  <c r="DH92"/>
  <c r="DH6"/>
  <c r="DG7"/>
  <c r="DG8"/>
  <c r="DG9"/>
  <c r="DG10"/>
  <c r="DG11"/>
  <c r="DG12"/>
  <c r="DG13"/>
  <c r="DG14"/>
  <c r="DG15"/>
  <c r="DG16"/>
  <c r="DG17"/>
  <c r="DG18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36"/>
  <c r="DG37"/>
  <c r="DG38"/>
  <c r="DG39"/>
  <c r="DG40"/>
  <c r="DG41"/>
  <c r="DG42"/>
  <c r="DG43"/>
  <c r="DG44"/>
  <c r="DG45"/>
  <c r="DG46"/>
  <c r="DG47"/>
  <c r="DG48"/>
  <c r="DG49"/>
  <c r="DG50"/>
  <c r="DG51"/>
  <c r="DG52"/>
  <c r="DG53"/>
  <c r="DG54"/>
  <c r="DG55"/>
  <c r="DG56"/>
  <c r="DG57"/>
  <c r="DG58"/>
  <c r="DG59"/>
  <c r="DG60"/>
  <c r="DG61"/>
  <c r="DG62"/>
  <c r="DG63"/>
  <c r="DG64"/>
  <c r="DG65"/>
  <c r="DG66"/>
  <c r="DG67"/>
  <c r="DG68"/>
  <c r="DG69"/>
  <c r="DG70"/>
  <c r="DG71"/>
  <c r="DG72"/>
  <c r="DG73"/>
  <c r="DG74"/>
  <c r="DG75"/>
  <c r="DG76"/>
  <c r="DG77"/>
  <c r="DG78"/>
  <c r="DG79"/>
  <c r="DG80"/>
  <c r="DG81"/>
  <c r="DG82"/>
  <c r="DG83"/>
  <c r="DG84"/>
  <c r="DG85"/>
  <c r="DG86"/>
  <c r="DG87"/>
  <c r="DG88"/>
  <c r="DG89"/>
  <c r="DG90"/>
  <c r="DG91"/>
  <c r="DG92"/>
  <c r="DG6"/>
  <c r="DF7"/>
  <c r="DF8"/>
  <c r="DF9"/>
  <c r="DF10"/>
  <c r="DF11"/>
  <c r="DF12"/>
  <c r="DF13"/>
  <c r="DF14"/>
  <c r="DF15"/>
  <c r="DF16"/>
  <c r="DF17"/>
  <c r="DF18"/>
  <c r="DF19"/>
  <c r="DF20"/>
  <c r="DF21"/>
  <c r="DF22"/>
  <c r="DF23"/>
  <c r="DF24"/>
  <c r="DF25"/>
  <c r="DF26"/>
  <c r="DF27"/>
  <c r="DF28"/>
  <c r="DF29"/>
  <c r="DF30"/>
  <c r="DF31"/>
  <c r="DF32"/>
  <c r="DF33"/>
  <c r="DF34"/>
  <c r="DF35"/>
  <c r="DF36"/>
  <c r="DF37"/>
  <c r="DF38"/>
  <c r="DF39"/>
  <c r="DF40"/>
  <c r="DF41"/>
  <c r="DF42"/>
  <c r="DF44"/>
  <c r="DF45"/>
  <c r="DF46"/>
  <c r="DF47"/>
  <c r="DF48"/>
  <c r="DF49"/>
  <c r="DF50"/>
  <c r="DF51"/>
  <c r="DF52"/>
  <c r="DF53"/>
  <c r="DF54"/>
  <c r="DF55"/>
  <c r="DF56"/>
  <c r="DF57"/>
  <c r="DF58"/>
  <c r="DF59"/>
  <c r="DF60"/>
  <c r="DF61"/>
  <c r="DF62"/>
  <c r="DF63"/>
  <c r="DF64"/>
  <c r="DF65"/>
  <c r="DF66"/>
  <c r="DF67"/>
  <c r="DF68"/>
  <c r="DF69"/>
  <c r="DF70"/>
  <c r="DF71"/>
  <c r="DF72"/>
  <c r="DF73"/>
  <c r="DF75"/>
  <c r="DF76"/>
  <c r="DF77"/>
  <c r="DF78"/>
  <c r="DF79"/>
  <c r="DF80"/>
  <c r="DF81"/>
  <c r="DF82"/>
  <c r="DF83"/>
  <c r="DF84"/>
  <c r="DF85"/>
  <c r="DF86"/>
  <c r="DF87"/>
  <c r="DF88"/>
  <c r="DF89"/>
  <c r="DF90"/>
  <c r="DF91"/>
  <c r="DF92"/>
  <c r="DF6"/>
  <c r="DE7"/>
  <c r="DE8"/>
  <c r="DE9"/>
  <c r="DE10"/>
  <c r="DE11"/>
  <c r="DE12"/>
  <c r="DE13"/>
  <c r="DE14"/>
  <c r="DE15"/>
  <c r="DH15" s="1"/>
  <c r="DI15" s="1"/>
  <c r="DE16"/>
  <c r="DE17"/>
  <c r="DE18"/>
  <c r="DE19"/>
  <c r="DE20"/>
  <c r="DE21"/>
  <c r="DE22"/>
  <c r="DE23"/>
  <c r="DE24"/>
  <c r="DE25"/>
  <c r="DE26"/>
  <c r="DE27"/>
  <c r="DE28"/>
  <c r="DE29"/>
  <c r="DE30"/>
  <c r="DE31"/>
  <c r="DE32"/>
  <c r="DE33"/>
  <c r="DE34"/>
  <c r="DE35"/>
  <c r="DE36"/>
  <c r="DE37"/>
  <c r="DE38"/>
  <c r="DE39"/>
  <c r="DE40"/>
  <c r="DE41"/>
  <c r="DE42"/>
  <c r="DE43"/>
  <c r="DE44"/>
  <c r="DE45"/>
  <c r="DE46"/>
  <c r="DE47"/>
  <c r="DE48"/>
  <c r="DE49"/>
  <c r="DE50"/>
  <c r="DE51"/>
  <c r="DE52"/>
  <c r="DE53"/>
  <c r="DE54"/>
  <c r="DE55"/>
  <c r="DE56"/>
  <c r="DE57"/>
  <c r="DE58"/>
  <c r="DE59"/>
  <c r="DE60"/>
  <c r="DE61"/>
  <c r="DE62"/>
  <c r="DE63"/>
  <c r="DE64"/>
  <c r="DE65"/>
  <c r="DE66"/>
  <c r="DE67"/>
  <c r="DE68"/>
  <c r="DE69"/>
  <c r="DE70"/>
  <c r="DE71"/>
  <c r="DE72"/>
  <c r="DE73"/>
  <c r="DE75"/>
  <c r="DE76"/>
  <c r="DE77"/>
  <c r="DE78"/>
  <c r="DE79"/>
  <c r="DE80"/>
  <c r="DE81"/>
  <c r="DE82"/>
  <c r="DE83"/>
  <c r="DE84"/>
  <c r="DE85"/>
  <c r="DE6"/>
  <c r="DD7"/>
  <c r="DD8"/>
  <c r="DD9"/>
  <c r="DD10"/>
  <c r="DD11"/>
  <c r="DD12"/>
  <c r="DD13"/>
  <c r="DD14"/>
  <c r="DD15"/>
  <c r="DD16"/>
  <c r="DD17"/>
  <c r="DD18"/>
  <c r="DD19"/>
  <c r="DD20"/>
  <c r="DD21"/>
  <c r="DD22"/>
  <c r="DD23"/>
  <c r="DD24"/>
  <c r="DD25"/>
  <c r="DD26"/>
  <c r="DD27"/>
  <c r="DD28"/>
  <c r="DD29"/>
  <c r="DD30"/>
  <c r="DD31"/>
  <c r="DD32"/>
  <c r="DD33"/>
  <c r="DD34"/>
  <c r="DD35"/>
  <c r="DD36"/>
  <c r="DD37"/>
  <c r="DD38"/>
  <c r="DD39"/>
  <c r="DD40"/>
  <c r="DD41"/>
  <c r="DD42"/>
  <c r="DD43"/>
  <c r="DD44"/>
  <c r="DD45"/>
  <c r="DD46"/>
  <c r="DD47"/>
  <c r="DD48"/>
  <c r="DD49"/>
  <c r="DD50"/>
  <c r="DD51"/>
  <c r="DD52"/>
  <c r="DD53"/>
  <c r="DD54"/>
  <c r="DD55"/>
  <c r="DD56"/>
  <c r="DD57"/>
  <c r="DD58"/>
  <c r="DD59"/>
  <c r="DD60"/>
  <c r="DD61"/>
  <c r="DD62"/>
  <c r="DD63"/>
  <c r="DD64"/>
  <c r="DD65"/>
  <c r="DD66"/>
  <c r="DD67"/>
  <c r="DD68"/>
  <c r="DD69"/>
  <c r="DD70"/>
  <c r="DD71"/>
  <c r="DD72"/>
  <c r="DD73"/>
  <c r="DD74"/>
  <c r="DD75"/>
  <c r="DD76"/>
  <c r="DD77"/>
  <c r="DD78"/>
  <c r="DD79"/>
  <c r="DD80"/>
  <c r="DD81"/>
  <c r="DD82"/>
  <c r="DD83"/>
  <c r="DD84"/>
  <c r="DD85"/>
  <c r="DD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C54"/>
  <c r="DC55"/>
  <c r="DC56"/>
  <c r="DC57"/>
  <c r="DC58"/>
  <c r="DC59"/>
  <c r="DC60"/>
  <c r="DC61"/>
  <c r="DC62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86"/>
  <c r="DC87"/>
  <c r="DC88"/>
  <c r="DC89"/>
  <c r="DC90"/>
  <c r="DC91"/>
  <c r="DC92"/>
  <c r="DC6"/>
  <c r="DB7"/>
  <c r="DB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40"/>
  <c r="DB41"/>
  <c r="DB42"/>
  <c r="DB43"/>
  <c r="DB44"/>
  <c r="DB45"/>
  <c r="DB46"/>
  <c r="DB47"/>
  <c r="DB48"/>
  <c r="DB49"/>
  <c r="DB50"/>
  <c r="DB51"/>
  <c r="DB52"/>
  <c r="DB53"/>
  <c r="DB54"/>
  <c r="DB55"/>
  <c r="DB56"/>
  <c r="DB57"/>
  <c r="DB58"/>
  <c r="DB59"/>
  <c r="DB60"/>
  <c r="DB61"/>
  <c r="DB62"/>
  <c r="DB63"/>
  <c r="DB64"/>
  <c r="DB65"/>
  <c r="DB66"/>
  <c r="DB67"/>
  <c r="DB68"/>
  <c r="DB69"/>
  <c r="DB70"/>
  <c r="DB71"/>
  <c r="DB72"/>
  <c r="DB73"/>
  <c r="DB74"/>
  <c r="DB75"/>
  <c r="DB76"/>
  <c r="DB77"/>
  <c r="DB78"/>
  <c r="DB79"/>
  <c r="DB80"/>
  <c r="DB81"/>
  <c r="DB82"/>
  <c r="DB83"/>
  <c r="DB84"/>
  <c r="DB85"/>
  <c r="DB86"/>
  <c r="DB87"/>
  <c r="DB88"/>
  <c r="DB89"/>
  <c r="DB90"/>
  <c r="DB91"/>
  <c r="DB92"/>
  <c r="DB6"/>
  <c r="DA7"/>
  <c r="DA8"/>
  <c r="DA9"/>
  <c r="DA10"/>
  <c r="DA11"/>
  <c r="DA12"/>
  <c r="DA13"/>
  <c r="DA14"/>
  <c r="DA15"/>
  <c r="DA16"/>
  <c r="DA17"/>
  <c r="DA18"/>
  <c r="DA19"/>
  <c r="DA20"/>
  <c r="DA21"/>
  <c r="DA22"/>
  <c r="DA23"/>
  <c r="DA24"/>
  <c r="DA25"/>
  <c r="DA26"/>
  <c r="DA27"/>
  <c r="DA28"/>
  <c r="DA29"/>
  <c r="DA30"/>
  <c r="DA31"/>
  <c r="DA32"/>
  <c r="DA33"/>
  <c r="DA34"/>
  <c r="DA35"/>
  <c r="DA36"/>
  <c r="DA37"/>
  <c r="DA38"/>
  <c r="DA39"/>
  <c r="DA40"/>
  <c r="DA41"/>
  <c r="DA42"/>
  <c r="DA43"/>
  <c r="DA44"/>
  <c r="DA45"/>
  <c r="DA46"/>
  <c r="DA47"/>
  <c r="DA48"/>
  <c r="DA49"/>
  <c r="DA50"/>
  <c r="DA51"/>
  <c r="DA52"/>
  <c r="DA53"/>
  <c r="DA54"/>
  <c r="DA55"/>
  <c r="DA56"/>
  <c r="DA57"/>
  <c r="DA58"/>
  <c r="DA59"/>
  <c r="DA60"/>
  <c r="DA61"/>
  <c r="DA62"/>
  <c r="DA63"/>
  <c r="DA64"/>
  <c r="DA65"/>
  <c r="DA66"/>
  <c r="DA67"/>
  <c r="DA68"/>
  <c r="DA69"/>
  <c r="DA70"/>
  <c r="DA71"/>
  <c r="DA72"/>
  <c r="DA73"/>
  <c r="DA74"/>
  <c r="DA75"/>
  <c r="DA76"/>
  <c r="DA77"/>
  <c r="DA78"/>
  <c r="DA79"/>
  <c r="DA80"/>
  <c r="DA81"/>
  <c r="DA82"/>
  <c r="DA83"/>
  <c r="DA84"/>
  <c r="DA85"/>
  <c r="DA86"/>
  <c r="DA87"/>
  <c r="DA88"/>
  <c r="DA89"/>
  <c r="DA90"/>
  <c r="DA91"/>
  <c r="DA92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6"/>
  <c r="DA6"/>
  <c r="CY7"/>
  <c r="CY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6"/>
  <c r="CX7"/>
  <c r="CX8"/>
  <c r="CX9"/>
  <c r="CX10"/>
  <c r="CX11"/>
  <c r="CX12"/>
  <c r="CX13"/>
  <c r="CX14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6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7"/>
  <c r="CW58"/>
  <c r="CW59"/>
  <c r="CW60"/>
  <c r="CW61"/>
  <c r="CW62"/>
  <c r="CW63"/>
  <c r="CW64"/>
  <c r="CW65"/>
  <c r="CW66"/>
  <c r="CW67"/>
  <c r="CW68"/>
  <c r="CW69"/>
  <c r="CW70"/>
  <c r="CW71"/>
  <c r="CW72"/>
  <c r="CW73"/>
  <c r="CW74"/>
  <c r="CW75"/>
  <c r="CW76"/>
  <c r="CW77"/>
  <c r="CW78"/>
  <c r="CW79"/>
  <c r="CW80"/>
  <c r="CW81"/>
  <c r="CW82"/>
  <c r="CW83"/>
  <c r="CW84"/>
  <c r="CW85"/>
  <c r="CW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K83"/>
  <c r="CK84"/>
  <c r="CK85"/>
  <c r="CK6"/>
  <c r="CJ7"/>
  <c r="CJ8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J84"/>
  <c r="CJ85"/>
  <c r="CJ6"/>
  <c r="DG3"/>
  <c r="DF3"/>
  <c r="DD3"/>
  <c r="DC3"/>
  <c r="BV100"/>
  <c r="BU100"/>
  <c r="BT100"/>
  <c r="BS100"/>
  <c r="BY96"/>
  <c r="BT96"/>
  <c r="BP96"/>
  <c r="BX95"/>
  <c r="BZ99" s="1"/>
  <c r="BS95"/>
  <c r="BU99" s="1"/>
  <c r="BP95"/>
  <c r="BP99" s="1"/>
  <c r="AV93"/>
  <c r="AX93" s="1"/>
  <c r="CQ92"/>
  <c r="CN92"/>
  <c r="CA92"/>
  <c r="BZ92"/>
  <c r="BY92"/>
  <c r="BX92"/>
  <c r="BV92"/>
  <c r="BU92"/>
  <c r="BT92"/>
  <c r="BS92"/>
  <c r="BO92"/>
  <c r="BQ92" s="1"/>
  <c r="AY92"/>
  <c r="AO92"/>
  <c r="AS92" s="1"/>
  <c r="AN92"/>
  <c r="AP92" s="1"/>
  <c r="AL92"/>
  <c r="AK92"/>
  <c r="AJ92"/>
  <c r="AI92"/>
  <c r="AH92"/>
  <c r="AG92"/>
  <c r="AF92"/>
  <c r="AE92"/>
  <c r="AD92"/>
  <c r="AC92"/>
  <c r="AB92"/>
  <c r="AM92" s="1"/>
  <c r="X92"/>
  <c r="L92"/>
  <c r="CQ91"/>
  <c r="CN91"/>
  <c r="CA91"/>
  <c r="BZ91"/>
  <c r="BY91"/>
  <c r="BX91"/>
  <c r="BV91"/>
  <c r="BU91"/>
  <c r="BT91"/>
  <c r="BS91"/>
  <c r="BO91"/>
  <c r="BQ91" s="1"/>
  <c r="AO91"/>
  <c r="AU91" s="1"/>
  <c r="AN91"/>
  <c r="AS91" s="1"/>
  <c r="AL91"/>
  <c r="AK91"/>
  <c r="AJ91"/>
  <c r="AI91"/>
  <c r="AH91"/>
  <c r="AG91"/>
  <c r="AF91"/>
  <c r="AE91"/>
  <c r="AD91"/>
  <c r="AC91"/>
  <c r="AB91"/>
  <c r="X91"/>
  <c r="L91"/>
  <c r="CQ90"/>
  <c r="CN90"/>
  <c r="CA90"/>
  <c r="BZ90"/>
  <c r="BY90"/>
  <c r="BX90"/>
  <c r="BV90"/>
  <c r="BU90"/>
  <c r="BT90"/>
  <c r="BS90"/>
  <c r="BO90"/>
  <c r="AO90"/>
  <c r="AN90"/>
  <c r="AP90" s="1"/>
  <c r="AL90"/>
  <c r="AK90"/>
  <c r="AJ90"/>
  <c r="AI90"/>
  <c r="AH90"/>
  <c r="AG90"/>
  <c r="AF90"/>
  <c r="AE90"/>
  <c r="AD90"/>
  <c r="AC90"/>
  <c r="AB90"/>
  <c r="X90"/>
  <c r="L90"/>
  <c r="CQ89"/>
  <c r="CN89"/>
  <c r="CA89"/>
  <c r="BZ89"/>
  <c r="BY89"/>
  <c r="BX89"/>
  <c r="BV89"/>
  <c r="BU89"/>
  <c r="BT89"/>
  <c r="BS89"/>
  <c r="BO89"/>
  <c r="BQ89" s="1"/>
  <c r="AO89"/>
  <c r="AU89" s="1"/>
  <c r="AN89"/>
  <c r="AS89" s="1"/>
  <c r="AL89"/>
  <c r="AK89"/>
  <c r="AJ89"/>
  <c r="AI89"/>
  <c r="AH89"/>
  <c r="AG89"/>
  <c r="AF89"/>
  <c r="AE89"/>
  <c r="AD89"/>
  <c r="AC89"/>
  <c r="AB89"/>
  <c r="X89"/>
  <c r="L89"/>
  <c r="CQ88"/>
  <c r="CN88"/>
  <c r="CA88"/>
  <c r="BZ88"/>
  <c r="BY88"/>
  <c r="BX88"/>
  <c r="BV88"/>
  <c r="BU88"/>
  <c r="BT88"/>
  <c r="BS88"/>
  <c r="BO88"/>
  <c r="AO88"/>
  <c r="AN88"/>
  <c r="AP88" s="1"/>
  <c r="AL88"/>
  <c r="AK88"/>
  <c r="AJ88"/>
  <c r="AI88"/>
  <c r="AH88"/>
  <c r="AG88"/>
  <c r="AF88"/>
  <c r="AE88"/>
  <c r="AD88"/>
  <c r="AC88"/>
  <c r="AB88"/>
  <c r="X88"/>
  <c r="L88"/>
  <c r="CQ87"/>
  <c r="CN87"/>
  <c r="CA87"/>
  <c r="BZ87"/>
  <c r="BY87"/>
  <c r="BX87"/>
  <c r="BV87"/>
  <c r="BU87"/>
  <c r="BT87"/>
  <c r="BS87"/>
  <c r="BO87"/>
  <c r="BQ87" s="1"/>
  <c r="AO87"/>
  <c r="AU87" s="1"/>
  <c r="AN87"/>
  <c r="AS87" s="1"/>
  <c r="AL87"/>
  <c r="AK87"/>
  <c r="AJ87"/>
  <c r="AI87"/>
  <c r="AH87"/>
  <c r="AG87"/>
  <c r="AF87"/>
  <c r="AE87"/>
  <c r="AD87"/>
  <c r="AC87"/>
  <c r="AB87"/>
  <c r="X87"/>
  <c r="L87"/>
  <c r="CQ86"/>
  <c r="CN86"/>
  <c r="CA86"/>
  <c r="BZ86"/>
  <c r="BY86"/>
  <c r="BX86"/>
  <c r="BV86"/>
  <c r="BU86"/>
  <c r="BT86"/>
  <c r="BS86"/>
  <c r="BO86"/>
  <c r="AO86"/>
  <c r="AN86"/>
  <c r="AP86" s="1"/>
  <c r="AL86"/>
  <c r="AK86"/>
  <c r="AJ86"/>
  <c r="AI86"/>
  <c r="AH86"/>
  <c r="AG86"/>
  <c r="AF86"/>
  <c r="AE86"/>
  <c r="AD86"/>
  <c r="AC86"/>
  <c r="AB86"/>
  <c r="X86"/>
  <c r="L86"/>
  <c r="CN85"/>
  <c r="CA85"/>
  <c r="BZ85"/>
  <c r="BY85"/>
  <c r="BV85"/>
  <c r="BU85"/>
  <c r="BT85"/>
  <c r="BO85"/>
  <c r="BP85" s="1"/>
  <c r="AO85"/>
  <c r="AU85" s="1"/>
  <c r="AN85"/>
  <c r="AL85"/>
  <c r="AK85"/>
  <c r="AJ85"/>
  <c r="AI85"/>
  <c r="AH85"/>
  <c r="AG85"/>
  <c r="AF85"/>
  <c r="AE85"/>
  <c r="AD85"/>
  <c r="AC85"/>
  <c r="AB85"/>
  <c r="X85"/>
  <c r="BX85" s="1"/>
  <c r="L85"/>
  <c r="CN84"/>
  <c r="CA84"/>
  <c r="BZ84"/>
  <c r="BY84"/>
  <c r="BV84"/>
  <c r="BU84"/>
  <c r="BT84"/>
  <c r="BO84"/>
  <c r="BP84" s="1"/>
  <c r="AO84"/>
  <c r="AU84" s="1"/>
  <c r="AN84"/>
  <c r="AS84" s="1"/>
  <c r="AL84"/>
  <c r="AK84"/>
  <c r="AJ84"/>
  <c r="AI84"/>
  <c r="AH84"/>
  <c r="AG84"/>
  <c r="AF84"/>
  <c r="AE84"/>
  <c r="AD84"/>
  <c r="AC84"/>
  <c r="AB84"/>
  <c r="X84"/>
  <c r="BX84" s="1"/>
  <c r="L84"/>
  <c r="CN83"/>
  <c r="CA83"/>
  <c r="BZ83"/>
  <c r="BY83"/>
  <c r="BV83"/>
  <c r="BU83"/>
  <c r="BT83"/>
  <c r="BO83"/>
  <c r="BP83" s="1"/>
  <c r="AO83"/>
  <c r="AU83" s="1"/>
  <c r="AN83"/>
  <c r="AL83"/>
  <c r="AK83"/>
  <c r="AJ83"/>
  <c r="AI83"/>
  <c r="AH83"/>
  <c r="AG83"/>
  <c r="AF83"/>
  <c r="AE83"/>
  <c r="AD83"/>
  <c r="AC83"/>
  <c r="AB83"/>
  <c r="X83"/>
  <c r="BX83" s="1"/>
  <c r="L83"/>
  <c r="CN82"/>
  <c r="CA82"/>
  <c r="BZ82"/>
  <c r="BY82"/>
  <c r="BV82"/>
  <c r="BU82"/>
  <c r="BT82"/>
  <c r="BO82"/>
  <c r="BP82" s="1"/>
  <c r="AO82"/>
  <c r="AU82" s="1"/>
  <c r="AN82"/>
  <c r="AL82"/>
  <c r="AK82"/>
  <c r="AJ82"/>
  <c r="AI82"/>
  <c r="AH82"/>
  <c r="AG82"/>
  <c r="AF82"/>
  <c r="AE82"/>
  <c r="AD82"/>
  <c r="AC82"/>
  <c r="AB82"/>
  <c r="X82"/>
  <c r="BX82" s="1"/>
  <c r="L82"/>
  <c r="CN81"/>
  <c r="CA81"/>
  <c r="BZ81"/>
  <c r="BY81"/>
  <c r="BV81"/>
  <c r="BU81"/>
  <c r="BT81"/>
  <c r="BO81"/>
  <c r="BP81" s="1"/>
  <c r="AO81"/>
  <c r="AU81" s="1"/>
  <c r="AN81"/>
  <c r="AL81"/>
  <c r="AK81"/>
  <c r="AJ81"/>
  <c r="AI81"/>
  <c r="AH81"/>
  <c r="AG81"/>
  <c r="AF81"/>
  <c r="AE81"/>
  <c r="AD81"/>
  <c r="AC81"/>
  <c r="AB81"/>
  <c r="X81"/>
  <c r="BX81" s="1"/>
  <c r="L81"/>
  <c r="CN80"/>
  <c r="CA80"/>
  <c r="BZ80"/>
  <c r="BY80"/>
  <c r="BV80"/>
  <c r="BU80"/>
  <c r="BT80"/>
  <c r="BP80"/>
  <c r="BO80"/>
  <c r="AO80"/>
  <c r="AU80" s="1"/>
  <c r="AN80"/>
  <c r="AL80"/>
  <c r="AK80"/>
  <c r="AJ80"/>
  <c r="AI80"/>
  <c r="AH80"/>
  <c r="AG80"/>
  <c r="AF80"/>
  <c r="AE80"/>
  <c r="AD80"/>
  <c r="AC80"/>
  <c r="AB80"/>
  <c r="AM80" s="1"/>
  <c r="X80"/>
  <c r="BX80" s="1"/>
  <c r="L80"/>
  <c r="CN79"/>
  <c r="CA79"/>
  <c r="BZ79"/>
  <c r="BY79"/>
  <c r="BV79"/>
  <c r="BU79"/>
  <c r="BT79"/>
  <c r="BO79"/>
  <c r="BP79" s="1"/>
  <c r="AO79"/>
  <c r="AU79" s="1"/>
  <c r="AN79"/>
  <c r="AS79" s="1"/>
  <c r="AL79"/>
  <c r="AK79"/>
  <c r="AJ79"/>
  <c r="AI79"/>
  <c r="AH79"/>
  <c r="AG79"/>
  <c r="AF79"/>
  <c r="AE79"/>
  <c r="AD79"/>
  <c r="AC79"/>
  <c r="AB79"/>
  <c r="X79"/>
  <c r="BX79" s="1"/>
  <c r="L79"/>
  <c r="CN78"/>
  <c r="CA78"/>
  <c r="BZ78"/>
  <c r="BY78"/>
  <c r="BX78"/>
  <c r="BV78"/>
  <c r="BU78"/>
  <c r="BT78"/>
  <c r="BP78"/>
  <c r="BO78"/>
  <c r="AO78"/>
  <c r="AU78" s="1"/>
  <c r="AN78"/>
  <c r="AL78"/>
  <c r="AK78"/>
  <c r="AJ78"/>
  <c r="AI78"/>
  <c r="AH78"/>
  <c r="AG78"/>
  <c r="AF78"/>
  <c r="AE78"/>
  <c r="AD78"/>
  <c r="AC78"/>
  <c r="AB78"/>
  <c r="AM78" s="1"/>
  <c r="X78"/>
  <c r="L78"/>
  <c r="CN77"/>
  <c r="CA77"/>
  <c r="BZ77"/>
  <c r="BY77"/>
  <c r="BV77"/>
  <c r="BU77"/>
  <c r="BT77"/>
  <c r="BO77"/>
  <c r="BP77" s="1"/>
  <c r="AU77"/>
  <c r="AO77"/>
  <c r="AQ77" s="1"/>
  <c r="CM77" s="1"/>
  <c r="AN77"/>
  <c r="AL77"/>
  <c r="AK77"/>
  <c r="AJ77"/>
  <c r="AI77"/>
  <c r="AH77"/>
  <c r="AG77"/>
  <c r="AF77"/>
  <c r="AE77"/>
  <c r="AD77"/>
  <c r="AC77"/>
  <c r="AB77"/>
  <c r="AM77" s="1"/>
  <c r="X77"/>
  <c r="BX77" s="1"/>
  <c r="L77"/>
  <c r="CA76"/>
  <c r="BZ76"/>
  <c r="BY76"/>
  <c r="BV76"/>
  <c r="BU76"/>
  <c r="BT76"/>
  <c r="BO76"/>
  <c r="BP76" s="1"/>
  <c r="AO76"/>
  <c r="AN76"/>
  <c r="AL76"/>
  <c r="AK76"/>
  <c r="AJ76"/>
  <c r="AI76"/>
  <c r="AH76"/>
  <c r="AG76"/>
  <c r="AF76"/>
  <c r="AE76"/>
  <c r="AD76"/>
  <c r="AC76"/>
  <c r="AB76"/>
  <c r="X76"/>
  <c r="BX76" s="1"/>
  <c r="L76"/>
  <c r="CN75"/>
  <c r="CA75"/>
  <c r="BZ75"/>
  <c r="BY75"/>
  <c r="BV75"/>
  <c r="BU75"/>
  <c r="BT75"/>
  <c r="BO75"/>
  <c r="AU75"/>
  <c r="AO75"/>
  <c r="AQ75" s="1"/>
  <c r="AN75"/>
  <c r="AP75" s="1"/>
  <c r="AL75"/>
  <c r="AK75"/>
  <c r="AJ75"/>
  <c r="AI75"/>
  <c r="AH75"/>
  <c r="AG75"/>
  <c r="AF75"/>
  <c r="AE75"/>
  <c r="AD75"/>
  <c r="AC75"/>
  <c r="AB75"/>
  <c r="X75"/>
  <c r="BX75" s="1"/>
  <c r="L75"/>
  <c r="CN74"/>
  <c r="CA74"/>
  <c r="BZ74"/>
  <c r="BY74"/>
  <c r="BV74"/>
  <c r="BU74"/>
  <c r="BT74"/>
  <c r="BO74"/>
  <c r="AU74"/>
  <c r="AO74"/>
  <c r="AQ74" s="1"/>
  <c r="AN74"/>
  <c r="AP74" s="1"/>
  <c r="AL74"/>
  <c r="AK74"/>
  <c r="AJ74"/>
  <c r="AI74"/>
  <c r="AH74"/>
  <c r="AG74"/>
  <c r="AF74"/>
  <c r="AE74"/>
  <c r="AD74"/>
  <c r="AC74"/>
  <c r="AM74" s="1"/>
  <c r="AB74"/>
  <c r="X74"/>
  <c r="BX74" s="1"/>
  <c r="L74"/>
  <c r="CN73"/>
  <c r="CA73"/>
  <c r="BZ73"/>
  <c r="BY73"/>
  <c r="BV73"/>
  <c r="BU73"/>
  <c r="BT73"/>
  <c r="BO73"/>
  <c r="AU73"/>
  <c r="AO73"/>
  <c r="AQ73" s="1"/>
  <c r="AN73"/>
  <c r="AP73" s="1"/>
  <c r="AL73"/>
  <c r="AK73"/>
  <c r="AJ73"/>
  <c r="AI73"/>
  <c r="AH73"/>
  <c r="AG73"/>
  <c r="AF73"/>
  <c r="AE73"/>
  <c r="AD73"/>
  <c r="AC73"/>
  <c r="AM73" s="1"/>
  <c r="AB73"/>
  <c r="X73"/>
  <c r="BX73" s="1"/>
  <c r="L73"/>
  <c r="CN72"/>
  <c r="CA72"/>
  <c r="BZ72"/>
  <c r="BY72"/>
  <c r="BV72"/>
  <c r="BU72"/>
  <c r="BT72"/>
  <c r="BO72"/>
  <c r="AO72"/>
  <c r="AU72" s="1"/>
  <c r="AN72"/>
  <c r="AP72" s="1"/>
  <c r="AL72"/>
  <c r="AK72"/>
  <c r="AJ72"/>
  <c r="AI72"/>
  <c r="AH72"/>
  <c r="AG72"/>
  <c r="AF72"/>
  <c r="AE72"/>
  <c r="AD72"/>
  <c r="AC72"/>
  <c r="AB72"/>
  <c r="X72"/>
  <c r="BX72" s="1"/>
  <c r="L72"/>
  <c r="CN71"/>
  <c r="CA71"/>
  <c r="BZ71"/>
  <c r="BY71"/>
  <c r="BV71"/>
  <c r="BU71"/>
  <c r="BT71"/>
  <c r="BO71"/>
  <c r="AU71"/>
  <c r="AO71"/>
  <c r="AQ71" s="1"/>
  <c r="CM71" s="1"/>
  <c r="AN71"/>
  <c r="AP71" s="1"/>
  <c r="AL71"/>
  <c r="AK71"/>
  <c r="AJ71"/>
  <c r="AI71"/>
  <c r="AH71"/>
  <c r="AG71"/>
  <c r="AF71"/>
  <c r="AE71"/>
  <c r="AD71"/>
  <c r="AC71"/>
  <c r="AB71"/>
  <c r="X71"/>
  <c r="BX71" s="1"/>
  <c r="L71"/>
  <c r="CN70"/>
  <c r="CA70"/>
  <c r="BZ70"/>
  <c r="BY70"/>
  <c r="BV70"/>
  <c r="BU70"/>
  <c r="BT70"/>
  <c r="BO70"/>
  <c r="AO70"/>
  <c r="AU70" s="1"/>
  <c r="AN70"/>
  <c r="AP70" s="1"/>
  <c r="AL70"/>
  <c r="AK70"/>
  <c r="AJ70"/>
  <c r="AI70"/>
  <c r="AH70"/>
  <c r="AG70"/>
  <c r="AF70"/>
  <c r="AE70"/>
  <c r="AD70"/>
  <c r="AC70"/>
  <c r="AM70" s="1"/>
  <c r="AB70"/>
  <c r="X70"/>
  <c r="BX70" s="1"/>
  <c r="L70"/>
  <c r="CN69"/>
  <c r="CA69"/>
  <c r="BZ69"/>
  <c r="BY69"/>
  <c r="BV69"/>
  <c r="BU69"/>
  <c r="BT69"/>
  <c r="BO69"/>
  <c r="AU69"/>
  <c r="AO69"/>
  <c r="AQ69" s="1"/>
  <c r="AN69"/>
  <c r="AP69" s="1"/>
  <c r="AL69"/>
  <c r="AK69"/>
  <c r="AJ69"/>
  <c r="AI69"/>
  <c r="AH69"/>
  <c r="AG69"/>
  <c r="AF69"/>
  <c r="AE69"/>
  <c r="AD69"/>
  <c r="AC69"/>
  <c r="AB69"/>
  <c r="X69"/>
  <c r="BX69" s="1"/>
  <c r="L69"/>
  <c r="CN68"/>
  <c r="CA68"/>
  <c r="BZ68"/>
  <c r="BY68"/>
  <c r="BV68"/>
  <c r="BU68"/>
  <c r="BT68"/>
  <c r="BO68"/>
  <c r="AU68"/>
  <c r="AO68"/>
  <c r="AQ68" s="1"/>
  <c r="AN68"/>
  <c r="AP68" s="1"/>
  <c r="AL68"/>
  <c r="AK68"/>
  <c r="AJ68"/>
  <c r="AI68"/>
  <c r="AH68"/>
  <c r="AG68"/>
  <c r="AF68"/>
  <c r="AE68"/>
  <c r="AD68"/>
  <c r="AC68"/>
  <c r="AB68"/>
  <c r="X68"/>
  <c r="BX68" s="1"/>
  <c r="L68"/>
  <c r="CN67"/>
  <c r="CA67"/>
  <c r="BZ67"/>
  <c r="BY67"/>
  <c r="BV67"/>
  <c r="BU67"/>
  <c r="BT67"/>
  <c r="BO67"/>
  <c r="BP67" s="1"/>
  <c r="AU67"/>
  <c r="AO67"/>
  <c r="AQ67" s="1"/>
  <c r="AN67"/>
  <c r="AL67"/>
  <c r="AK67"/>
  <c r="AJ67"/>
  <c r="AI67"/>
  <c r="AH67"/>
  <c r="AG67"/>
  <c r="AF67"/>
  <c r="AE67"/>
  <c r="AD67"/>
  <c r="AC67"/>
  <c r="AB67"/>
  <c r="X67"/>
  <c r="BX67" s="1"/>
  <c r="L67"/>
  <c r="CN66"/>
  <c r="CA66"/>
  <c r="BZ66"/>
  <c r="BY66"/>
  <c r="BV66"/>
  <c r="BU66"/>
  <c r="BT66"/>
  <c r="BO66"/>
  <c r="BP66" s="1"/>
  <c r="AO66"/>
  <c r="AU66" s="1"/>
  <c r="AN66"/>
  <c r="AL66"/>
  <c r="AK66"/>
  <c r="AJ66"/>
  <c r="AI66"/>
  <c r="AH66"/>
  <c r="AG66"/>
  <c r="AF66"/>
  <c r="AE66"/>
  <c r="AD66"/>
  <c r="AC66"/>
  <c r="AB66"/>
  <c r="X66"/>
  <c r="BX66" s="1"/>
  <c r="L66"/>
  <c r="CN65"/>
  <c r="CA65"/>
  <c r="BZ65"/>
  <c r="BY65"/>
  <c r="BV65"/>
  <c r="BU65"/>
  <c r="BT65"/>
  <c r="BO65"/>
  <c r="BP65" s="1"/>
  <c r="AO65"/>
  <c r="AU65" s="1"/>
  <c r="AN65"/>
  <c r="AL65"/>
  <c r="AK65"/>
  <c r="AJ65"/>
  <c r="AI65"/>
  <c r="AH65"/>
  <c r="AG65"/>
  <c r="AF65"/>
  <c r="AE65"/>
  <c r="AD65"/>
  <c r="AC65"/>
  <c r="AB65"/>
  <c r="X65"/>
  <c r="BX65" s="1"/>
  <c r="L65"/>
  <c r="CN64"/>
  <c r="CA64"/>
  <c r="BZ64"/>
  <c r="BY64"/>
  <c r="BV64"/>
  <c r="BU64"/>
  <c r="BT64"/>
  <c r="BO64"/>
  <c r="BP64" s="1"/>
  <c r="AU64"/>
  <c r="AO64"/>
  <c r="AQ64" s="1"/>
  <c r="AN64"/>
  <c r="AP64" s="1"/>
  <c r="AL64"/>
  <c r="AK64"/>
  <c r="AJ64"/>
  <c r="AI64"/>
  <c r="AH64"/>
  <c r="AG64"/>
  <c r="AF64"/>
  <c r="AE64"/>
  <c r="AD64"/>
  <c r="AC64"/>
  <c r="AB64"/>
  <c r="X64"/>
  <c r="BX64" s="1"/>
  <c r="L64"/>
  <c r="CN63"/>
  <c r="CA63"/>
  <c r="BZ63"/>
  <c r="BY63"/>
  <c r="BV63"/>
  <c r="BU63"/>
  <c r="BT63"/>
  <c r="BO63"/>
  <c r="BP63" s="1"/>
  <c r="AU63"/>
  <c r="AO63"/>
  <c r="AQ63" s="1"/>
  <c r="AN63"/>
  <c r="AL63"/>
  <c r="AK63"/>
  <c r="AJ63"/>
  <c r="AI63"/>
  <c r="AH63"/>
  <c r="AG63"/>
  <c r="AF63"/>
  <c r="AE63"/>
  <c r="AD63"/>
  <c r="AC63"/>
  <c r="AB63"/>
  <c r="X63"/>
  <c r="BX63" s="1"/>
  <c r="L63"/>
  <c r="CN62"/>
  <c r="CA62"/>
  <c r="BZ62"/>
  <c r="BY62"/>
  <c r="BV62"/>
  <c r="BU62"/>
  <c r="BT62"/>
  <c r="BO62"/>
  <c r="BP62" s="1"/>
  <c r="AU62"/>
  <c r="AO62"/>
  <c r="AQ62" s="1"/>
  <c r="AN62"/>
  <c r="AP62" s="1"/>
  <c r="AL62"/>
  <c r="AK62"/>
  <c r="AJ62"/>
  <c r="AI62"/>
  <c r="AH62"/>
  <c r="AG62"/>
  <c r="AF62"/>
  <c r="AE62"/>
  <c r="AD62"/>
  <c r="AC62"/>
  <c r="AB62"/>
  <c r="X62"/>
  <c r="BX62" s="1"/>
  <c r="L62"/>
  <c r="CN61"/>
  <c r="CA61"/>
  <c r="BZ61"/>
  <c r="BY61"/>
  <c r="BV61"/>
  <c r="BU61"/>
  <c r="BT61"/>
  <c r="BO61"/>
  <c r="BP61" s="1"/>
  <c r="AO61"/>
  <c r="AU61" s="1"/>
  <c r="AN61"/>
  <c r="AP61" s="1"/>
  <c r="AL61"/>
  <c r="AK61"/>
  <c r="AJ61"/>
  <c r="AI61"/>
  <c r="AH61"/>
  <c r="AG61"/>
  <c r="AF61"/>
  <c r="AE61"/>
  <c r="AD61"/>
  <c r="AC61"/>
  <c r="AB61"/>
  <c r="X61"/>
  <c r="BX61" s="1"/>
  <c r="L61"/>
  <c r="CN60"/>
  <c r="CA60"/>
  <c r="BZ60"/>
  <c r="BY60"/>
  <c r="BV60"/>
  <c r="BU60"/>
  <c r="BT60"/>
  <c r="BO60"/>
  <c r="BP60" s="1"/>
  <c r="AU60"/>
  <c r="AO60"/>
  <c r="AQ60" s="1"/>
  <c r="AN60"/>
  <c r="AL60"/>
  <c r="AK60"/>
  <c r="AJ60"/>
  <c r="AI60"/>
  <c r="AH60"/>
  <c r="AG60"/>
  <c r="AF60"/>
  <c r="AE60"/>
  <c r="AD60"/>
  <c r="AC60"/>
  <c r="AB60"/>
  <c r="X60"/>
  <c r="BX60" s="1"/>
  <c r="L60"/>
  <c r="CN59"/>
  <c r="CA59"/>
  <c r="BZ59"/>
  <c r="BY59"/>
  <c r="BV59"/>
  <c r="BU59"/>
  <c r="BT59"/>
  <c r="BO59"/>
  <c r="BP59" s="1"/>
  <c r="AO59"/>
  <c r="AU59" s="1"/>
  <c r="AN59"/>
  <c r="AR59" s="1"/>
  <c r="AL59"/>
  <c r="AK59"/>
  <c r="AJ59"/>
  <c r="AI59"/>
  <c r="AH59"/>
  <c r="AG59"/>
  <c r="AF59"/>
  <c r="AE59"/>
  <c r="AD59"/>
  <c r="AC59"/>
  <c r="AB59"/>
  <c r="X59"/>
  <c r="BX59" s="1"/>
  <c r="L59"/>
  <c r="CN58"/>
  <c r="CA58"/>
  <c r="BZ58"/>
  <c r="BY58"/>
  <c r="BV58"/>
  <c r="BU58"/>
  <c r="BT58"/>
  <c r="BO58"/>
  <c r="BP58" s="1"/>
  <c r="AO58"/>
  <c r="AN58"/>
  <c r="AP58" s="1"/>
  <c r="AL58"/>
  <c r="AK58"/>
  <c r="AJ58"/>
  <c r="AI58"/>
  <c r="AH58"/>
  <c r="AG58"/>
  <c r="AF58"/>
  <c r="AE58"/>
  <c r="AD58"/>
  <c r="AC58"/>
  <c r="AM58" s="1"/>
  <c r="AB58"/>
  <c r="X58"/>
  <c r="BX58" s="1"/>
  <c r="L58"/>
  <c r="CN57"/>
  <c r="CA57"/>
  <c r="BZ57"/>
  <c r="BY57"/>
  <c r="BV57"/>
  <c r="BU57"/>
  <c r="BT57"/>
  <c r="BO57"/>
  <c r="BP57" s="1"/>
  <c r="AQ57"/>
  <c r="AO57"/>
  <c r="AU57" s="1"/>
  <c r="AN57"/>
  <c r="AS57" s="1"/>
  <c r="AL57"/>
  <c r="AK57"/>
  <c r="AJ57"/>
  <c r="AI57"/>
  <c r="AH57"/>
  <c r="AG57"/>
  <c r="AF57"/>
  <c r="AE57"/>
  <c r="AD57"/>
  <c r="AC57"/>
  <c r="AM57" s="1"/>
  <c r="AB57"/>
  <c r="X57"/>
  <c r="BX57" s="1"/>
  <c r="L57"/>
  <c r="CN56"/>
  <c r="CA56"/>
  <c r="BZ56"/>
  <c r="BY56"/>
  <c r="BV56"/>
  <c r="BU56"/>
  <c r="BT56"/>
  <c r="BO56"/>
  <c r="BP56" s="1"/>
  <c r="AO56"/>
  <c r="AS56" s="1"/>
  <c r="AN56"/>
  <c r="AP56" s="1"/>
  <c r="AL56"/>
  <c r="AK56"/>
  <c r="AJ56"/>
  <c r="AI56"/>
  <c r="AH56"/>
  <c r="AG56"/>
  <c r="AF56"/>
  <c r="AE56"/>
  <c r="AD56"/>
  <c r="AC56"/>
  <c r="AB56"/>
  <c r="X56"/>
  <c r="BX56" s="1"/>
  <c r="L56"/>
  <c r="CN55"/>
  <c r="CA55"/>
  <c r="BZ55"/>
  <c r="BY55"/>
  <c r="BV55"/>
  <c r="BU55"/>
  <c r="BT55"/>
  <c r="BO55"/>
  <c r="BP55" s="1"/>
  <c r="AO55"/>
  <c r="AN55"/>
  <c r="AP55" s="1"/>
  <c r="AL55"/>
  <c r="AK55"/>
  <c r="AJ55"/>
  <c r="AI55"/>
  <c r="AH55"/>
  <c r="AG55"/>
  <c r="AF55"/>
  <c r="AE55"/>
  <c r="AD55"/>
  <c r="AC55"/>
  <c r="AB55"/>
  <c r="X55"/>
  <c r="BX55" s="1"/>
  <c r="L55"/>
  <c r="CN54"/>
  <c r="CA54"/>
  <c r="BZ54"/>
  <c r="BY54"/>
  <c r="BV54"/>
  <c r="BU54"/>
  <c r="BT54"/>
  <c r="BO54"/>
  <c r="BP54" s="1"/>
  <c r="AO54"/>
  <c r="AN54"/>
  <c r="AP54" s="1"/>
  <c r="AL54"/>
  <c r="AK54"/>
  <c r="AJ54"/>
  <c r="AI54"/>
  <c r="AH54"/>
  <c r="AG54"/>
  <c r="AF54"/>
  <c r="AE54"/>
  <c r="AD54"/>
  <c r="AC54"/>
  <c r="AB54"/>
  <c r="X54"/>
  <c r="BX54" s="1"/>
  <c r="L54"/>
  <c r="CN53"/>
  <c r="CA53"/>
  <c r="BZ53"/>
  <c r="BY53"/>
  <c r="BV53"/>
  <c r="BU53"/>
  <c r="BT53"/>
  <c r="BO53"/>
  <c r="BP53" s="1"/>
  <c r="AU53"/>
  <c r="AO53"/>
  <c r="AS53" s="1"/>
  <c r="AN53"/>
  <c r="AP53" s="1"/>
  <c r="AL53"/>
  <c r="AK53"/>
  <c r="AJ53"/>
  <c r="AI53"/>
  <c r="AH53"/>
  <c r="AG53"/>
  <c r="AF53"/>
  <c r="AE53"/>
  <c r="AD53"/>
  <c r="AC53"/>
  <c r="AB53"/>
  <c r="X53"/>
  <c r="BX53" s="1"/>
  <c r="L53"/>
  <c r="CN52"/>
  <c r="CA52"/>
  <c r="BZ52"/>
  <c r="BY52"/>
  <c r="BV52"/>
  <c r="BU52"/>
  <c r="BT52"/>
  <c r="BO52"/>
  <c r="BP52" s="1"/>
  <c r="AU52"/>
  <c r="AO52"/>
  <c r="AS52" s="1"/>
  <c r="AN52"/>
  <c r="AP52" s="1"/>
  <c r="AL52"/>
  <c r="AK52"/>
  <c r="AJ52"/>
  <c r="AI52"/>
  <c r="AH52"/>
  <c r="AG52"/>
  <c r="AF52"/>
  <c r="AE52"/>
  <c r="AD52"/>
  <c r="AC52"/>
  <c r="AB52"/>
  <c r="X52"/>
  <c r="BX52" s="1"/>
  <c r="L52"/>
  <c r="CN51"/>
  <c r="CA51"/>
  <c r="BZ51"/>
  <c r="BY51"/>
  <c r="BV51"/>
  <c r="BU51"/>
  <c r="BT51"/>
  <c r="BO51"/>
  <c r="BP51" s="1"/>
  <c r="AU51"/>
  <c r="AQ51"/>
  <c r="CM51" s="1"/>
  <c r="AO51"/>
  <c r="AN51"/>
  <c r="AP51" s="1"/>
  <c r="AL51"/>
  <c r="AK51"/>
  <c r="AJ51"/>
  <c r="AI51"/>
  <c r="AH51"/>
  <c r="AG51"/>
  <c r="AF51"/>
  <c r="AE51"/>
  <c r="AD51"/>
  <c r="AC51"/>
  <c r="AB51"/>
  <c r="X51"/>
  <c r="BX51" s="1"/>
  <c r="L51"/>
  <c r="CN50"/>
  <c r="CA50"/>
  <c r="BZ50"/>
  <c r="BY50"/>
  <c r="BV50"/>
  <c r="BU50"/>
  <c r="BT50"/>
  <c r="BO50"/>
  <c r="BP50" s="1"/>
  <c r="AO50"/>
  <c r="AS50" s="1"/>
  <c r="AN50"/>
  <c r="AP50" s="1"/>
  <c r="AL50"/>
  <c r="AK50"/>
  <c r="AJ50"/>
  <c r="AI50"/>
  <c r="AH50"/>
  <c r="AG50"/>
  <c r="AF50"/>
  <c r="AE50"/>
  <c r="AD50"/>
  <c r="AC50"/>
  <c r="AB50"/>
  <c r="X50"/>
  <c r="BX50" s="1"/>
  <c r="L50"/>
  <c r="CA49"/>
  <c r="BZ49"/>
  <c r="BY49"/>
  <c r="BV49"/>
  <c r="BU49"/>
  <c r="BT49"/>
  <c r="BO49"/>
  <c r="BP49" s="1"/>
  <c r="AO49"/>
  <c r="AU49" s="1"/>
  <c r="AN49"/>
  <c r="AL49"/>
  <c r="AK49"/>
  <c r="AJ49"/>
  <c r="AI49"/>
  <c r="AH49"/>
  <c r="AG49"/>
  <c r="AF49"/>
  <c r="AE49"/>
  <c r="AD49"/>
  <c r="AC49"/>
  <c r="AB49"/>
  <c r="X49"/>
  <c r="BX49" s="1"/>
  <c r="L49"/>
  <c r="CN48"/>
  <c r="CA48"/>
  <c r="BZ48"/>
  <c r="BY48"/>
  <c r="BV48"/>
  <c r="BU48"/>
  <c r="BT48"/>
  <c r="BO48"/>
  <c r="AO48"/>
  <c r="AU48" s="1"/>
  <c r="AN48"/>
  <c r="AL48"/>
  <c r="AK48"/>
  <c r="AJ48"/>
  <c r="AI48"/>
  <c r="AH48"/>
  <c r="AG48"/>
  <c r="AF48"/>
  <c r="AE48"/>
  <c r="AD48"/>
  <c r="AC48"/>
  <c r="AB48"/>
  <c r="X48"/>
  <c r="BX48" s="1"/>
  <c r="L48"/>
  <c r="CN47"/>
  <c r="CA47"/>
  <c r="BZ47"/>
  <c r="BY47"/>
  <c r="BV47"/>
  <c r="BU47"/>
  <c r="BT47"/>
  <c r="BP47"/>
  <c r="BO47"/>
  <c r="AU47"/>
  <c r="AO47"/>
  <c r="AQ47" s="1"/>
  <c r="AN47"/>
  <c r="AP47" s="1"/>
  <c r="AL47"/>
  <c r="AK47"/>
  <c r="AJ47"/>
  <c r="AI47"/>
  <c r="AH47"/>
  <c r="AG47"/>
  <c r="AF47"/>
  <c r="AE47"/>
  <c r="AD47"/>
  <c r="AC47"/>
  <c r="AB47"/>
  <c r="X47"/>
  <c r="BX47" s="1"/>
  <c r="L47"/>
  <c r="CN46"/>
  <c r="CA46"/>
  <c r="BZ46"/>
  <c r="BY46"/>
  <c r="BV46"/>
  <c r="BU46"/>
  <c r="BT46"/>
  <c r="BO46"/>
  <c r="BP46" s="1"/>
  <c r="AO46"/>
  <c r="AU46" s="1"/>
  <c r="AN46"/>
  <c r="AP46" s="1"/>
  <c r="AL46"/>
  <c r="AK46"/>
  <c r="AJ46"/>
  <c r="AI46"/>
  <c r="AH46"/>
  <c r="AG46"/>
  <c r="AF46"/>
  <c r="AE46"/>
  <c r="AD46"/>
  <c r="AC46"/>
  <c r="AB46"/>
  <c r="AM46" s="1"/>
  <c r="X46"/>
  <c r="BX46" s="1"/>
  <c r="L46"/>
  <c r="CN45"/>
  <c r="CA45"/>
  <c r="BZ45"/>
  <c r="BY45"/>
  <c r="BV45"/>
  <c r="BU45"/>
  <c r="BT45"/>
  <c r="BP45"/>
  <c r="BO45"/>
  <c r="AU45"/>
  <c r="AO45"/>
  <c r="AQ45" s="1"/>
  <c r="AN45"/>
  <c r="AS45" s="1"/>
  <c r="AL45"/>
  <c r="AK45"/>
  <c r="AJ45"/>
  <c r="AI45"/>
  <c r="AH45"/>
  <c r="AG45"/>
  <c r="AF45"/>
  <c r="AE45"/>
  <c r="AD45"/>
  <c r="AC45"/>
  <c r="AB45"/>
  <c r="X45"/>
  <c r="BX45" s="1"/>
  <c r="L45"/>
  <c r="CN44"/>
  <c r="CA44"/>
  <c r="BZ44"/>
  <c r="BY44"/>
  <c r="BV44"/>
  <c r="BU44"/>
  <c r="BT44"/>
  <c r="BO44"/>
  <c r="AO44"/>
  <c r="AU44" s="1"/>
  <c r="AN44"/>
  <c r="AL44"/>
  <c r="AK44"/>
  <c r="AJ44"/>
  <c r="AI44"/>
  <c r="AH44"/>
  <c r="AG44"/>
  <c r="AF44"/>
  <c r="AE44"/>
  <c r="AD44"/>
  <c r="AC44"/>
  <c r="AB44"/>
  <c r="X44"/>
  <c r="BX44" s="1"/>
  <c r="L44"/>
  <c r="CN43"/>
  <c r="CA43"/>
  <c r="BZ43"/>
  <c r="BY43"/>
  <c r="BV43"/>
  <c r="BU43"/>
  <c r="BT43"/>
  <c r="BO43"/>
  <c r="AO43"/>
  <c r="AU43" s="1"/>
  <c r="AN43"/>
  <c r="AP43" s="1"/>
  <c r="AL43"/>
  <c r="AK43"/>
  <c r="AJ43"/>
  <c r="AI43"/>
  <c r="AH43"/>
  <c r="AG43"/>
  <c r="AF43"/>
  <c r="AE43"/>
  <c r="AD43"/>
  <c r="AC43"/>
  <c r="AB43"/>
  <c r="AM43" s="1"/>
  <c r="BS43" s="1"/>
  <c r="X43"/>
  <c r="BX43" s="1"/>
  <c r="L43"/>
  <c r="CN42"/>
  <c r="CA42"/>
  <c r="BZ42"/>
  <c r="BY42"/>
  <c r="BV42"/>
  <c r="BU42"/>
  <c r="BT42"/>
  <c r="BP42"/>
  <c r="BO42"/>
  <c r="AO42"/>
  <c r="AU42" s="1"/>
  <c r="AN42"/>
  <c r="AL42"/>
  <c r="AK42"/>
  <c r="AJ42"/>
  <c r="AI42"/>
  <c r="AH42"/>
  <c r="AG42"/>
  <c r="AF42"/>
  <c r="AE42"/>
  <c r="AD42"/>
  <c r="AC42"/>
  <c r="AB42"/>
  <c r="AM42" s="1"/>
  <c r="BS42" s="1"/>
  <c r="X42"/>
  <c r="BX42" s="1"/>
  <c r="L42"/>
  <c r="CN41"/>
  <c r="CA41"/>
  <c r="BZ41"/>
  <c r="BY41"/>
  <c r="BV41"/>
  <c r="BU41"/>
  <c r="BT41"/>
  <c r="BP41"/>
  <c r="BO41"/>
  <c r="AO41"/>
  <c r="AU41" s="1"/>
  <c r="AN41"/>
  <c r="AR41" s="1"/>
  <c r="AL41"/>
  <c r="AK41"/>
  <c r="AJ41"/>
  <c r="AI41"/>
  <c r="AH41"/>
  <c r="AG41"/>
  <c r="AF41"/>
  <c r="AE41"/>
  <c r="AD41"/>
  <c r="AC41"/>
  <c r="AB41"/>
  <c r="X41"/>
  <c r="BX41" s="1"/>
  <c r="L41"/>
  <c r="CA40"/>
  <c r="BZ40"/>
  <c r="BY40"/>
  <c r="BV40"/>
  <c r="BU40"/>
  <c r="BT40"/>
  <c r="BO40"/>
  <c r="BP40" s="1"/>
  <c r="AO40"/>
  <c r="AU40" s="1"/>
  <c r="AN40"/>
  <c r="AR40" s="1"/>
  <c r="CN40" s="1"/>
  <c r="AL40"/>
  <c r="AK40"/>
  <c r="AJ40"/>
  <c r="AI40"/>
  <c r="AH40"/>
  <c r="AG40"/>
  <c r="AF40"/>
  <c r="AE40"/>
  <c r="AD40"/>
  <c r="AC40"/>
  <c r="AB40"/>
  <c r="X40"/>
  <c r="BX40" s="1"/>
  <c r="L40"/>
  <c r="CN39"/>
  <c r="CA39"/>
  <c r="BZ39"/>
  <c r="BY39"/>
  <c r="BV39"/>
  <c r="BU39"/>
  <c r="BT39"/>
  <c r="BO39"/>
  <c r="BP39" s="1"/>
  <c r="AU39"/>
  <c r="AO39"/>
  <c r="AQ39" s="1"/>
  <c r="AN39"/>
  <c r="AL39"/>
  <c r="AK39"/>
  <c r="AJ39"/>
  <c r="AI39"/>
  <c r="AH39"/>
  <c r="AG39"/>
  <c r="AF39"/>
  <c r="AE39"/>
  <c r="AD39"/>
  <c r="AC39"/>
  <c r="AB39"/>
  <c r="X39"/>
  <c r="BX39" s="1"/>
  <c r="L39"/>
  <c r="CN38"/>
  <c r="CA38"/>
  <c r="BZ38"/>
  <c r="BY38"/>
  <c r="BV38"/>
  <c r="BU38"/>
  <c r="BT38"/>
  <c r="BO38"/>
  <c r="BP38" s="1"/>
  <c r="AO38"/>
  <c r="AU38" s="1"/>
  <c r="AN38"/>
  <c r="AL38"/>
  <c r="AK38"/>
  <c r="AJ38"/>
  <c r="AI38"/>
  <c r="AH38"/>
  <c r="AG38"/>
  <c r="AF38"/>
  <c r="AE38"/>
  <c r="AD38"/>
  <c r="AC38"/>
  <c r="AB38"/>
  <c r="AM38" s="1"/>
  <c r="X38"/>
  <c r="BX38" s="1"/>
  <c r="L38"/>
  <c r="CN37"/>
  <c r="CA37"/>
  <c r="BZ37"/>
  <c r="BY37"/>
  <c r="BV37"/>
  <c r="BU37"/>
  <c r="BT37"/>
  <c r="BO37"/>
  <c r="BP37" s="1"/>
  <c r="AO37"/>
  <c r="AU37" s="1"/>
  <c r="AN37"/>
  <c r="AS37" s="1"/>
  <c r="AL37"/>
  <c r="AK37"/>
  <c r="AJ37"/>
  <c r="AI37"/>
  <c r="AH37"/>
  <c r="AG37"/>
  <c r="AF37"/>
  <c r="AE37"/>
  <c r="AD37"/>
  <c r="AC37"/>
  <c r="AB37"/>
  <c r="X37"/>
  <c r="BX37" s="1"/>
  <c r="L37"/>
  <c r="CN36"/>
  <c r="CA36"/>
  <c r="BZ36"/>
  <c r="BY36"/>
  <c r="BV36"/>
  <c r="BU36"/>
  <c r="BT36"/>
  <c r="BP36"/>
  <c r="BO36"/>
  <c r="AO36"/>
  <c r="AU36" s="1"/>
  <c r="AN36"/>
  <c r="AL36"/>
  <c r="AK36"/>
  <c r="AJ36"/>
  <c r="AI36"/>
  <c r="AH36"/>
  <c r="AG36"/>
  <c r="AF36"/>
  <c r="AE36"/>
  <c r="AD36"/>
  <c r="AC36"/>
  <c r="AB36"/>
  <c r="AM36" s="1"/>
  <c r="X36"/>
  <c r="BX36" s="1"/>
  <c r="L36"/>
  <c r="CN35"/>
  <c r="CA35"/>
  <c r="BZ35"/>
  <c r="BY35"/>
  <c r="BV35"/>
  <c r="BU35"/>
  <c r="BT35"/>
  <c r="BO35"/>
  <c r="BP35" s="1"/>
  <c r="AO35"/>
  <c r="AU35" s="1"/>
  <c r="AN35"/>
  <c r="AS35" s="1"/>
  <c r="AL35"/>
  <c r="AK35"/>
  <c r="AJ35"/>
  <c r="AI35"/>
  <c r="AH35"/>
  <c r="AG35"/>
  <c r="AF35"/>
  <c r="AE35"/>
  <c r="AD35"/>
  <c r="AC35"/>
  <c r="AB35"/>
  <c r="X35"/>
  <c r="BX35" s="1"/>
  <c r="L35"/>
  <c r="CN34"/>
  <c r="CA34"/>
  <c r="BZ34"/>
  <c r="BY34"/>
  <c r="BX34"/>
  <c r="BV34"/>
  <c r="BU34"/>
  <c r="BT34"/>
  <c r="BP34"/>
  <c r="BO34"/>
  <c r="AO34"/>
  <c r="AU34" s="1"/>
  <c r="AN34"/>
  <c r="AL34"/>
  <c r="AK34"/>
  <c r="AJ34"/>
  <c r="AI34"/>
  <c r="AH34"/>
  <c r="AG34"/>
  <c r="AF34"/>
  <c r="AE34"/>
  <c r="AD34"/>
  <c r="AC34"/>
  <c r="AB34"/>
  <c r="AM34" s="1"/>
  <c r="X34"/>
  <c r="L34"/>
  <c r="CN33"/>
  <c r="CA33"/>
  <c r="BZ33"/>
  <c r="BY33"/>
  <c r="BV33"/>
  <c r="BU33"/>
  <c r="BT33"/>
  <c r="BO33"/>
  <c r="BP33" s="1"/>
  <c r="AU33"/>
  <c r="AO33"/>
  <c r="AQ33" s="1"/>
  <c r="CM33" s="1"/>
  <c r="AN33"/>
  <c r="AL33"/>
  <c r="AK33"/>
  <c r="AJ33"/>
  <c r="AI33"/>
  <c r="AH33"/>
  <c r="AG33"/>
  <c r="AF33"/>
  <c r="AE33"/>
  <c r="AD33"/>
  <c r="AC33"/>
  <c r="AB33"/>
  <c r="AM33" s="1"/>
  <c r="X33"/>
  <c r="BX33" s="1"/>
  <c r="L33"/>
  <c r="CN32"/>
  <c r="CA32"/>
  <c r="BZ32"/>
  <c r="BY32"/>
  <c r="BV32"/>
  <c r="BU32"/>
  <c r="BT32"/>
  <c r="BO32"/>
  <c r="BP32" s="1"/>
  <c r="AO32"/>
  <c r="AU32" s="1"/>
  <c r="AN32"/>
  <c r="AS32" s="1"/>
  <c r="AL32"/>
  <c r="AK32"/>
  <c r="AJ32"/>
  <c r="AI32"/>
  <c r="AH32"/>
  <c r="AG32"/>
  <c r="AF32"/>
  <c r="AE32"/>
  <c r="AD32"/>
  <c r="AC32"/>
  <c r="AB32"/>
  <c r="X32"/>
  <c r="BX32" s="1"/>
  <c r="L32"/>
  <c r="CN31"/>
  <c r="CA31"/>
  <c r="BZ31"/>
  <c r="BY31"/>
  <c r="BV31"/>
  <c r="BU31"/>
  <c r="BT31"/>
  <c r="BO31"/>
  <c r="BP31" s="1"/>
  <c r="AO31"/>
  <c r="AU31" s="1"/>
  <c r="AN31"/>
  <c r="AL31"/>
  <c r="AK31"/>
  <c r="AJ31"/>
  <c r="AI31"/>
  <c r="AH31"/>
  <c r="AG31"/>
  <c r="AF31"/>
  <c r="AE31"/>
  <c r="AD31"/>
  <c r="AC31"/>
  <c r="AB31"/>
  <c r="X31"/>
  <c r="BX31" s="1"/>
  <c r="L31"/>
  <c r="CN30"/>
  <c r="CA30"/>
  <c r="BZ30"/>
  <c r="BY30"/>
  <c r="BV30"/>
  <c r="BU30"/>
  <c r="BT30"/>
  <c r="BO30"/>
  <c r="BP30" s="1"/>
  <c r="AU30"/>
  <c r="AO30"/>
  <c r="AQ30" s="1"/>
  <c r="AN30"/>
  <c r="AL30"/>
  <c r="AK30"/>
  <c r="AJ30"/>
  <c r="AI30"/>
  <c r="AH30"/>
  <c r="AG30"/>
  <c r="AF30"/>
  <c r="AE30"/>
  <c r="AD30"/>
  <c r="AC30"/>
  <c r="AB30"/>
  <c r="X30"/>
  <c r="BX30" s="1"/>
  <c r="L30"/>
  <c r="CN29"/>
  <c r="CA29"/>
  <c r="BZ29"/>
  <c r="BY29"/>
  <c r="BV29"/>
  <c r="BU29"/>
  <c r="BT29"/>
  <c r="BO29"/>
  <c r="BP29" s="1"/>
  <c r="AU29"/>
  <c r="AO29"/>
  <c r="AQ29" s="1"/>
  <c r="AN29"/>
  <c r="AL29"/>
  <c r="AK29"/>
  <c r="AJ29"/>
  <c r="AI29"/>
  <c r="AH29"/>
  <c r="AG29"/>
  <c r="AF29"/>
  <c r="AE29"/>
  <c r="AD29"/>
  <c r="AC29"/>
  <c r="AB29"/>
  <c r="X29"/>
  <c r="BX29" s="1"/>
  <c r="L29"/>
  <c r="CN28"/>
  <c r="CA28"/>
  <c r="BZ28"/>
  <c r="BY28"/>
  <c r="BV28"/>
  <c r="BU28"/>
  <c r="BT28"/>
  <c r="BO28"/>
  <c r="BP28" s="1"/>
  <c r="AO28"/>
  <c r="AU28" s="1"/>
  <c r="AN28"/>
  <c r="AS28" s="1"/>
  <c r="AL28"/>
  <c r="AK28"/>
  <c r="AJ28"/>
  <c r="AI28"/>
  <c r="AH28"/>
  <c r="AG28"/>
  <c r="AF28"/>
  <c r="AE28"/>
  <c r="AD28"/>
  <c r="AC28"/>
  <c r="AB28"/>
  <c r="X28"/>
  <c r="BX28" s="1"/>
  <c r="L28"/>
  <c r="CN27"/>
  <c r="CA27"/>
  <c r="BZ27"/>
  <c r="BY27"/>
  <c r="BV27"/>
  <c r="BU27"/>
  <c r="BT27"/>
  <c r="BO27"/>
  <c r="BP27" s="1"/>
  <c r="AO27"/>
  <c r="AU27" s="1"/>
  <c r="AN27"/>
  <c r="AL27"/>
  <c r="AK27"/>
  <c r="AJ27"/>
  <c r="AI27"/>
  <c r="AH27"/>
  <c r="AG27"/>
  <c r="AF27"/>
  <c r="AE27"/>
  <c r="AD27"/>
  <c r="AC27"/>
  <c r="AB27"/>
  <c r="AM27" s="1"/>
  <c r="X27"/>
  <c r="BX27" s="1"/>
  <c r="L27"/>
  <c r="CN26"/>
  <c r="CA26"/>
  <c r="BZ26"/>
  <c r="BY26"/>
  <c r="BV26"/>
  <c r="BU26"/>
  <c r="BT26"/>
  <c r="BP26"/>
  <c r="BO26"/>
  <c r="AO26"/>
  <c r="AU26" s="1"/>
  <c r="AN26"/>
  <c r="AL26"/>
  <c r="AK26"/>
  <c r="AJ26"/>
  <c r="AI26"/>
  <c r="AH26"/>
  <c r="AG26"/>
  <c r="AF26"/>
  <c r="AE26"/>
  <c r="AD26"/>
  <c r="AC26"/>
  <c r="AB26"/>
  <c r="AM26" s="1"/>
  <c r="X26"/>
  <c r="BX26" s="1"/>
  <c r="L26"/>
  <c r="CN25"/>
  <c r="CA25"/>
  <c r="BZ25"/>
  <c r="BY25"/>
  <c r="BV25"/>
  <c r="BU25"/>
  <c r="BT25"/>
  <c r="BO25"/>
  <c r="BP25" s="1"/>
  <c r="AO25"/>
  <c r="AU25" s="1"/>
  <c r="AN25"/>
  <c r="AS25" s="1"/>
  <c r="AL25"/>
  <c r="AK25"/>
  <c r="AJ25"/>
  <c r="AI25"/>
  <c r="AH25"/>
  <c r="AG25"/>
  <c r="AF25"/>
  <c r="AE25"/>
  <c r="AD25"/>
  <c r="AC25"/>
  <c r="AB25"/>
  <c r="X25"/>
  <c r="BX25" s="1"/>
  <c r="L25"/>
  <c r="CN24"/>
  <c r="CA24"/>
  <c r="BZ24"/>
  <c r="BY24"/>
  <c r="BV24"/>
  <c r="BU24"/>
  <c r="BT24"/>
  <c r="BO24"/>
  <c r="AO24"/>
  <c r="AU24" s="1"/>
  <c r="AN24"/>
  <c r="AS24" s="1"/>
  <c r="AL24"/>
  <c r="AK24"/>
  <c r="AJ24"/>
  <c r="AI24"/>
  <c r="AH24"/>
  <c r="AG24"/>
  <c r="AF24"/>
  <c r="AE24"/>
  <c r="AD24"/>
  <c r="AC24"/>
  <c r="AB24"/>
  <c r="X24"/>
  <c r="BX24" s="1"/>
  <c r="L24"/>
  <c r="CN23"/>
  <c r="CA23"/>
  <c r="BZ23"/>
  <c r="BY23"/>
  <c r="BV23"/>
  <c r="BU23"/>
  <c r="BT23"/>
  <c r="BP23"/>
  <c r="BO23"/>
  <c r="AO23"/>
  <c r="AU23" s="1"/>
  <c r="AN23"/>
  <c r="AL23"/>
  <c r="AK23"/>
  <c r="AJ23"/>
  <c r="AI23"/>
  <c r="AH23"/>
  <c r="AG23"/>
  <c r="AF23"/>
  <c r="AE23"/>
  <c r="AD23"/>
  <c r="AC23"/>
  <c r="AB23"/>
  <c r="AM23" s="1"/>
  <c r="X23"/>
  <c r="BX23" s="1"/>
  <c r="L23"/>
  <c r="CN22"/>
  <c r="CA22"/>
  <c r="BZ22"/>
  <c r="BY22"/>
  <c r="BV22"/>
  <c r="BU22"/>
  <c r="BT22"/>
  <c r="BO22"/>
  <c r="AO22"/>
  <c r="AU22" s="1"/>
  <c r="AN22"/>
  <c r="AS22" s="1"/>
  <c r="AL22"/>
  <c r="AK22"/>
  <c r="AJ22"/>
  <c r="AI22"/>
  <c r="AH22"/>
  <c r="AG22"/>
  <c r="AF22"/>
  <c r="AE22"/>
  <c r="AD22"/>
  <c r="AC22"/>
  <c r="AB22"/>
  <c r="X22"/>
  <c r="BX22" s="1"/>
  <c r="L22"/>
  <c r="CN21"/>
  <c r="CA21"/>
  <c r="BZ21"/>
  <c r="BY21"/>
  <c r="BV21"/>
  <c r="BU21"/>
  <c r="BT21"/>
  <c r="BO21"/>
  <c r="BP21" s="1"/>
  <c r="AU21"/>
  <c r="AO21"/>
  <c r="AQ21" s="1"/>
  <c r="AN21"/>
  <c r="AL21"/>
  <c r="AK21"/>
  <c r="AJ21"/>
  <c r="AI21"/>
  <c r="AH21"/>
  <c r="AG21"/>
  <c r="AF21"/>
  <c r="AE21"/>
  <c r="AD21"/>
  <c r="AC21"/>
  <c r="AB21"/>
  <c r="X21"/>
  <c r="BX21" s="1"/>
  <c r="L21"/>
  <c r="CN20"/>
  <c r="CA20"/>
  <c r="BZ20"/>
  <c r="BY20"/>
  <c r="BV20"/>
  <c r="BU20"/>
  <c r="BT20"/>
  <c r="BP20"/>
  <c r="BO20"/>
  <c r="AO20"/>
  <c r="AU20" s="1"/>
  <c r="AN20"/>
  <c r="AL20"/>
  <c r="AK20"/>
  <c r="AJ20"/>
  <c r="AI20"/>
  <c r="AH20"/>
  <c r="AG20"/>
  <c r="AF20"/>
  <c r="AE20"/>
  <c r="AD20"/>
  <c r="AC20"/>
  <c r="AB20"/>
  <c r="AM20" s="1"/>
  <c r="X20"/>
  <c r="BX20" s="1"/>
  <c r="L20"/>
  <c r="CN19"/>
  <c r="CA19"/>
  <c r="BZ19"/>
  <c r="BY19"/>
  <c r="BV19"/>
  <c r="BU19"/>
  <c r="BT19"/>
  <c r="BP19"/>
  <c r="BO19"/>
  <c r="AO19"/>
  <c r="AU19" s="1"/>
  <c r="AN19"/>
  <c r="AR19" s="1"/>
  <c r="AL19"/>
  <c r="AK19"/>
  <c r="AJ19"/>
  <c r="AI19"/>
  <c r="AH19"/>
  <c r="AG19"/>
  <c r="AF19"/>
  <c r="AE19"/>
  <c r="AD19"/>
  <c r="AC19"/>
  <c r="AB19"/>
  <c r="X19"/>
  <c r="BX19" s="1"/>
  <c r="L19"/>
  <c r="CN18"/>
  <c r="CA18"/>
  <c r="BZ18"/>
  <c r="BY18"/>
  <c r="BV18"/>
  <c r="BU18"/>
  <c r="BT18"/>
  <c r="BO18"/>
  <c r="BP18" s="1"/>
  <c r="AO18"/>
  <c r="AS18" s="1"/>
  <c r="AN18"/>
  <c r="AP18" s="1"/>
  <c r="AL18"/>
  <c r="AK18"/>
  <c r="AJ18"/>
  <c r="AI18"/>
  <c r="AH18"/>
  <c r="AG18"/>
  <c r="AF18"/>
  <c r="AE18"/>
  <c r="AD18"/>
  <c r="AC18"/>
  <c r="AM18" s="1"/>
  <c r="AB18"/>
  <c r="X18"/>
  <c r="BX18" s="1"/>
  <c r="L18"/>
  <c r="CN17"/>
  <c r="CA17"/>
  <c r="BZ17"/>
  <c r="BY17"/>
  <c r="BV17"/>
  <c r="BU17"/>
  <c r="BT17"/>
  <c r="BO17"/>
  <c r="BP17" s="1"/>
  <c r="AO17"/>
  <c r="AU17" s="1"/>
  <c r="AN17"/>
  <c r="AL17"/>
  <c r="AK17"/>
  <c r="AJ17"/>
  <c r="AI17"/>
  <c r="AH17"/>
  <c r="AG17"/>
  <c r="AF17"/>
  <c r="AE17"/>
  <c r="AD17"/>
  <c r="AC17"/>
  <c r="AB17"/>
  <c r="AM17" s="1"/>
  <c r="X17"/>
  <c r="BX17" s="1"/>
  <c r="L17"/>
  <c r="CN16"/>
  <c r="CA16"/>
  <c r="BZ16"/>
  <c r="BY16"/>
  <c r="BV16"/>
  <c r="BU16"/>
  <c r="BT16"/>
  <c r="BP16"/>
  <c r="BO16"/>
  <c r="AU16"/>
  <c r="AO16"/>
  <c r="AN16"/>
  <c r="AP16" s="1"/>
  <c r="AL16"/>
  <c r="AK16"/>
  <c r="AJ16"/>
  <c r="AI16"/>
  <c r="AH16"/>
  <c r="AG16"/>
  <c r="AF16"/>
  <c r="AE16"/>
  <c r="AD16"/>
  <c r="AC16"/>
  <c r="AM16" s="1"/>
  <c r="AB16"/>
  <c r="X16"/>
  <c r="BX16" s="1"/>
  <c r="L16"/>
  <c r="CN15"/>
  <c r="CA15"/>
  <c r="BZ15"/>
  <c r="BY15"/>
  <c r="BV15"/>
  <c r="BU15"/>
  <c r="BT15"/>
  <c r="BO15"/>
  <c r="BP15" s="1"/>
  <c r="AO15"/>
  <c r="AS15" s="1"/>
  <c r="AN15"/>
  <c r="AP15" s="1"/>
  <c r="AL15"/>
  <c r="AK15"/>
  <c r="AJ15"/>
  <c r="AI15"/>
  <c r="AH15"/>
  <c r="AG15"/>
  <c r="AF15"/>
  <c r="AE15"/>
  <c r="AD15"/>
  <c r="AC15"/>
  <c r="AB15"/>
  <c r="X15"/>
  <c r="BX15" s="1"/>
  <c r="L15"/>
  <c r="CA14"/>
  <c r="BZ14"/>
  <c r="BY14"/>
  <c r="BV14"/>
  <c r="BU14"/>
  <c r="BT14"/>
  <c r="BO14"/>
  <c r="BP14" s="1"/>
  <c r="AO14"/>
  <c r="AS14" s="1"/>
  <c r="AN14"/>
  <c r="AP14" s="1"/>
  <c r="AL14"/>
  <c r="AK14"/>
  <c r="AJ14"/>
  <c r="AI14"/>
  <c r="AH14"/>
  <c r="AG14"/>
  <c r="AF14"/>
  <c r="AE14"/>
  <c r="AD14"/>
  <c r="AC14"/>
  <c r="AM14" s="1"/>
  <c r="AB14"/>
  <c r="X14"/>
  <c r="BX14" s="1"/>
  <c r="L14"/>
  <c r="CN13"/>
  <c r="CA13"/>
  <c r="BZ13"/>
  <c r="BY13"/>
  <c r="BV13"/>
  <c r="BU13"/>
  <c r="BT13"/>
  <c r="BO13"/>
  <c r="BP13" s="1"/>
  <c r="AU13"/>
  <c r="AO13"/>
  <c r="AN13"/>
  <c r="AP13" s="1"/>
  <c r="AL13"/>
  <c r="AK13"/>
  <c r="AJ13"/>
  <c r="AI13"/>
  <c r="AH13"/>
  <c r="AG13"/>
  <c r="AF13"/>
  <c r="AE13"/>
  <c r="AD13"/>
  <c r="AC13"/>
  <c r="AM13" s="1"/>
  <c r="AB13"/>
  <c r="X13"/>
  <c r="BX13" s="1"/>
  <c r="L13"/>
  <c r="CA12"/>
  <c r="BZ12"/>
  <c r="BY12"/>
  <c r="BV12"/>
  <c r="BU12"/>
  <c r="BT12"/>
  <c r="BO12"/>
  <c r="BP12" s="1"/>
  <c r="AO12"/>
  <c r="AU12" s="1"/>
  <c r="AN12"/>
  <c r="AS12" s="1"/>
  <c r="AL12"/>
  <c r="AK12"/>
  <c r="AJ12"/>
  <c r="AI12"/>
  <c r="AH12"/>
  <c r="AG12"/>
  <c r="AF12"/>
  <c r="AE12"/>
  <c r="AD12"/>
  <c r="AC12"/>
  <c r="AB12"/>
  <c r="X12"/>
  <c r="BX12" s="1"/>
  <c r="L12"/>
  <c r="CN11"/>
  <c r="CA11"/>
  <c r="BZ11"/>
  <c r="BY11"/>
  <c r="BX11"/>
  <c r="BV11"/>
  <c r="BU11"/>
  <c r="BT11"/>
  <c r="BP11"/>
  <c r="BO11"/>
  <c r="AO11"/>
  <c r="AU11" s="1"/>
  <c r="AN11"/>
  <c r="AL11"/>
  <c r="AK11"/>
  <c r="AJ11"/>
  <c r="AI11"/>
  <c r="AH11"/>
  <c r="AG11"/>
  <c r="AF11"/>
  <c r="AE11"/>
  <c r="AD11"/>
  <c r="AC11"/>
  <c r="AB11"/>
  <c r="AM11" s="1"/>
  <c r="X11"/>
  <c r="L11"/>
  <c r="CN10"/>
  <c r="CA10"/>
  <c r="BZ10"/>
  <c r="BY10"/>
  <c r="BV10"/>
  <c r="BU10"/>
  <c r="BT10"/>
  <c r="BO10"/>
  <c r="AO10"/>
  <c r="AU10" s="1"/>
  <c r="AN10"/>
  <c r="AS10" s="1"/>
  <c r="AL10"/>
  <c r="AK10"/>
  <c r="AJ10"/>
  <c r="AI10"/>
  <c r="AH10"/>
  <c r="AG10"/>
  <c r="AF10"/>
  <c r="AE10"/>
  <c r="AD10"/>
  <c r="AC10"/>
  <c r="AB10"/>
  <c r="X10"/>
  <c r="BX10" s="1"/>
  <c r="L10"/>
  <c r="CN9"/>
  <c r="CA9"/>
  <c r="BZ9"/>
  <c r="BY9"/>
  <c r="BV9"/>
  <c r="BU9"/>
  <c r="BT9"/>
  <c r="BO9"/>
  <c r="BP9" s="1"/>
  <c r="AO9"/>
  <c r="AU9" s="1"/>
  <c r="AN9"/>
  <c r="AR9" s="1"/>
  <c r="AL9"/>
  <c r="AK9"/>
  <c r="AJ9"/>
  <c r="AI9"/>
  <c r="AH9"/>
  <c r="AG9"/>
  <c r="AF9"/>
  <c r="AE9"/>
  <c r="AD9"/>
  <c r="AC9"/>
  <c r="AB9"/>
  <c r="X9"/>
  <c r="BX9" s="1"/>
  <c r="L9"/>
  <c r="CN8"/>
  <c r="CA8"/>
  <c r="BZ8"/>
  <c r="BY8"/>
  <c r="BV8"/>
  <c r="BU8"/>
  <c r="BT8"/>
  <c r="BO8"/>
  <c r="BP8" s="1"/>
  <c r="AO8"/>
  <c r="AN8"/>
  <c r="AP8" s="1"/>
  <c r="AL8"/>
  <c r="AK8"/>
  <c r="AJ8"/>
  <c r="AI8"/>
  <c r="AH8"/>
  <c r="AG8"/>
  <c r="AF8"/>
  <c r="AE8"/>
  <c r="AD8"/>
  <c r="AC8"/>
  <c r="AB8"/>
  <c r="X8"/>
  <c r="BX8" s="1"/>
  <c r="L8"/>
  <c r="CN7"/>
  <c r="CA7"/>
  <c r="BZ7"/>
  <c r="BY7"/>
  <c r="BV7"/>
  <c r="BU7"/>
  <c r="BT7"/>
  <c r="BO7"/>
  <c r="BP7" s="1"/>
  <c r="AO7"/>
  <c r="AN7"/>
  <c r="AP7" s="1"/>
  <c r="AL7"/>
  <c r="AK7"/>
  <c r="AJ7"/>
  <c r="AI7"/>
  <c r="AH7"/>
  <c r="AG7"/>
  <c r="AF7"/>
  <c r="AE7"/>
  <c r="AD7"/>
  <c r="AC7"/>
  <c r="AB7"/>
  <c r="X7"/>
  <c r="BX7" s="1"/>
  <c r="L7"/>
  <c r="CN6"/>
  <c r="CA6"/>
  <c r="BZ6"/>
  <c r="BY6"/>
  <c r="BV6"/>
  <c r="BU6"/>
  <c r="BT6"/>
  <c r="BO6"/>
  <c r="BP6" s="1"/>
  <c r="AU6"/>
  <c r="AO6"/>
  <c r="AN6"/>
  <c r="AP6" s="1"/>
  <c r="AL6"/>
  <c r="AK6"/>
  <c r="AK4" s="1"/>
  <c r="AJ6"/>
  <c r="AI6"/>
  <c r="AI4" s="1"/>
  <c r="AH6"/>
  <c r="AG6"/>
  <c r="AG4" s="1"/>
  <c r="AF6"/>
  <c r="AE6"/>
  <c r="AE4" s="1"/>
  <c r="AD6"/>
  <c r="AC6"/>
  <c r="AM6" s="1"/>
  <c r="AB6"/>
  <c r="X6"/>
  <c r="BX6" s="1"/>
  <c r="L6"/>
  <c r="BN4"/>
  <c r="AZ4"/>
  <c r="AY4"/>
  <c r="AT4"/>
  <c r="AO4"/>
  <c r="AL4"/>
  <c r="AJ4"/>
  <c r="AH4"/>
  <c r="AF4"/>
  <c r="AD4"/>
  <c r="AB4"/>
  <c r="W4"/>
  <c r="W3" s="1"/>
  <c r="DB3" s="1"/>
  <c r="V4"/>
  <c r="V3" s="1"/>
  <c r="DA3" s="1"/>
  <c r="U4"/>
  <c r="T4"/>
  <c r="T3" s="1"/>
  <c r="CY3" s="1"/>
  <c r="S4"/>
  <c r="S3" s="1"/>
  <c r="CX3" s="1"/>
  <c r="N4"/>
  <c r="N3" s="1"/>
  <c r="M4"/>
  <c r="U3"/>
  <c r="CZ3" s="1"/>
  <c r="R3"/>
  <c r="CW3" s="1"/>
  <c r="Q3"/>
  <c r="P3"/>
  <c r="O3"/>
  <c r="M3"/>
  <c r="AL2"/>
  <c r="AK2"/>
  <c r="AJ2"/>
  <c r="AI2"/>
  <c r="AH2"/>
  <c r="AG2"/>
  <c r="AF2"/>
  <c r="AE2"/>
  <c r="AD2"/>
  <c r="AC2"/>
  <c r="AB2"/>
  <c r="CR7" i="2"/>
  <c r="CR8"/>
  <c r="CR9"/>
  <c r="CR10"/>
  <c r="CR11"/>
  <c r="CR12"/>
  <c r="CR13"/>
  <c r="CR14"/>
  <c r="CR15"/>
  <c r="CR16"/>
  <c r="CR17"/>
  <c r="CR18"/>
  <c r="CR19"/>
  <c r="CR20"/>
  <c r="CR21"/>
  <c r="CR22"/>
  <c r="CR23"/>
  <c r="CR24"/>
  <c r="CR25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R45"/>
  <c r="CR46"/>
  <c r="CR47"/>
  <c r="CR48"/>
  <c r="CR49"/>
  <c r="CR50"/>
  <c r="CR51"/>
  <c r="CR52"/>
  <c r="CR53"/>
  <c r="CR54"/>
  <c r="CR55"/>
  <c r="CR56"/>
  <c r="CR57"/>
  <c r="CR58"/>
  <c r="CR59"/>
  <c r="CR60"/>
  <c r="CR61"/>
  <c r="CR62"/>
  <c r="CR63"/>
  <c r="CR64"/>
  <c r="CR65"/>
  <c r="CR66"/>
  <c r="CR67"/>
  <c r="CR68"/>
  <c r="CR69"/>
  <c r="CR70"/>
  <c r="CR71"/>
  <c r="CR72"/>
  <c r="CR73"/>
  <c r="CR74"/>
  <c r="CR75"/>
  <c r="CR76"/>
  <c r="CR77"/>
  <c r="CR78"/>
  <c r="CR79"/>
  <c r="CR80"/>
  <c r="CR81"/>
  <c r="CR82"/>
  <c r="CR83"/>
  <c r="CR84"/>
  <c r="CR85"/>
  <c r="CR6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Q45"/>
  <c r="CQ46"/>
  <c r="CQ47"/>
  <c r="CQ48"/>
  <c r="CQ49"/>
  <c r="CQ50"/>
  <c r="CQ51"/>
  <c r="CQ52"/>
  <c r="CQ53"/>
  <c r="CQ54"/>
  <c r="CQ55"/>
  <c r="CQ56"/>
  <c r="CQ57"/>
  <c r="CQ58"/>
  <c r="CQ59"/>
  <c r="CQ60"/>
  <c r="CQ61"/>
  <c r="CQ62"/>
  <c r="CQ63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6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74"/>
  <c r="CP75"/>
  <c r="CP76"/>
  <c r="CP77"/>
  <c r="CP78"/>
  <c r="CP79"/>
  <c r="CP80"/>
  <c r="CP81"/>
  <c r="CP82"/>
  <c r="CP83"/>
  <c r="CP84"/>
  <c r="CP85"/>
  <c r="CP6"/>
  <c r="CO7"/>
  <c r="CO8"/>
  <c r="CO9"/>
  <c r="CO10"/>
  <c r="CO11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CO54"/>
  <c r="CO55"/>
  <c r="CO56"/>
  <c r="CO57"/>
  <c r="CO58"/>
  <c r="CO59"/>
  <c r="CO60"/>
  <c r="CO61"/>
  <c r="CO62"/>
  <c r="CO63"/>
  <c r="CO64"/>
  <c r="CO65"/>
  <c r="CO66"/>
  <c r="CO67"/>
  <c r="CO68"/>
  <c r="CO69"/>
  <c r="CO70"/>
  <c r="CO71"/>
  <c r="CO72"/>
  <c r="CO73"/>
  <c r="CO74"/>
  <c r="CO75"/>
  <c r="CO76"/>
  <c r="CO77"/>
  <c r="CO78"/>
  <c r="CO79"/>
  <c r="CO80"/>
  <c r="CO81"/>
  <c r="CO82"/>
  <c r="CO83"/>
  <c r="CO84"/>
  <c r="CO85"/>
  <c r="CO86"/>
  <c r="CO87"/>
  <c r="CO88"/>
  <c r="CO89"/>
  <c r="CO90"/>
  <c r="CO91"/>
  <c r="CO92"/>
  <c r="CO6"/>
  <c r="CI76"/>
  <c r="CI40"/>
  <c r="CJ40"/>
  <c r="CN7"/>
  <c r="CN8"/>
  <c r="CN9"/>
  <c r="CN10"/>
  <c r="CN11"/>
  <c r="CN12"/>
  <c r="CN13"/>
  <c r="CN15"/>
  <c r="CN16"/>
  <c r="CN17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1"/>
  <c r="CN42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7"/>
  <c r="CN78"/>
  <c r="CN79"/>
  <c r="CN80"/>
  <c r="CN81"/>
  <c r="CN82"/>
  <c r="CN83"/>
  <c r="CN84"/>
  <c r="CN85"/>
  <c r="CN86"/>
  <c r="CN87"/>
  <c r="CN88"/>
  <c r="CN89"/>
  <c r="CN90"/>
  <c r="CN91"/>
  <c r="CN92"/>
  <c r="CN6"/>
  <c r="CM7"/>
  <c r="CM8"/>
  <c r="CM9"/>
  <c r="CM10"/>
  <c r="CM11"/>
  <c r="CM12"/>
  <c r="CM13"/>
  <c r="CM14"/>
  <c r="CN14" s="1"/>
  <c r="CM15"/>
  <c r="CM16"/>
  <c r="CM17"/>
  <c r="CM18"/>
  <c r="CN18" s="1"/>
  <c r="CM19"/>
  <c r="CM20"/>
  <c r="CM21"/>
  <c r="CM22"/>
  <c r="CM23"/>
  <c r="CM24"/>
  <c r="CM25"/>
  <c r="CM26"/>
  <c r="CM27"/>
  <c r="CM28"/>
  <c r="CM29"/>
  <c r="CM30"/>
  <c r="CM31"/>
  <c r="CM32"/>
  <c r="CM33"/>
  <c r="CM34"/>
  <c r="CM35"/>
  <c r="CM36"/>
  <c r="CM37"/>
  <c r="CM38"/>
  <c r="CM39"/>
  <c r="CM40"/>
  <c r="CN40" s="1"/>
  <c r="CM41"/>
  <c r="CM42"/>
  <c r="CM43"/>
  <c r="CN43" s="1"/>
  <c r="CM44"/>
  <c r="CM45"/>
  <c r="CM46"/>
  <c r="CM47"/>
  <c r="CM48"/>
  <c r="CM49"/>
  <c r="CM50"/>
  <c r="CM51"/>
  <c r="CM52"/>
  <c r="CM53"/>
  <c r="CM54"/>
  <c r="CM55"/>
  <c r="CM56"/>
  <c r="CM57"/>
  <c r="CM58"/>
  <c r="CM59"/>
  <c r="CM60"/>
  <c r="CM61"/>
  <c r="CM62"/>
  <c r="CM63"/>
  <c r="CM64"/>
  <c r="CM65"/>
  <c r="CM66"/>
  <c r="CM67"/>
  <c r="CM68"/>
  <c r="CM69"/>
  <c r="CM70"/>
  <c r="CM71"/>
  <c r="CM72"/>
  <c r="CM73"/>
  <c r="CM74"/>
  <c r="CM75"/>
  <c r="CM76"/>
  <c r="CN76" s="1"/>
  <c r="CM77"/>
  <c r="CM78"/>
  <c r="CM79"/>
  <c r="CM80"/>
  <c r="CM81"/>
  <c r="CM82"/>
  <c r="CM83"/>
  <c r="CM84"/>
  <c r="CM85"/>
  <c r="CM6"/>
  <c r="CL7"/>
  <c r="CL8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L45"/>
  <c r="CL46"/>
  <c r="CL47"/>
  <c r="CL48"/>
  <c r="CL49"/>
  <c r="CL50"/>
  <c r="CL51"/>
  <c r="CL52"/>
  <c r="CL53"/>
  <c r="CL54"/>
  <c r="CL55"/>
  <c r="CL56"/>
  <c r="CL57"/>
  <c r="CL58"/>
  <c r="CL59"/>
  <c r="CL60"/>
  <c r="CL61"/>
  <c r="CL62"/>
  <c r="CL63"/>
  <c r="CL64"/>
  <c r="CL65"/>
  <c r="CL66"/>
  <c r="CL67"/>
  <c r="CL68"/>
  <c r="CL69"/>
  <c r="CL70"/>
  <c r="CL71"/>
  <c r="CL72"/>
  <c r="CL73"/>
  <c r="CL74"/>
  <c r="CL75"/>
  <c r="CL76"/>
  <c r="CL77"/>
  <c r="CL78"/>
  <c r="CL79"/>
  <c r="CL80"/>
  <c r="CL81"/>
  <c r="CL82"/>
  <c r="CL83"/>
  <c r="CL84"/>
  <c r="CL85"/>
  <c r="CL6"/>
  <c r="CK76"/>
  <c r="CK40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7"/>
  <c r="CK78"/>
  <c r="CK79"/>
  <c r="CK80"/>
  <c r="CK81"/>
  <c r="CK82"/>
  <c r="CK83"/>
  <c r="CK84"/>
  <c r="CK85"/>
  <c r="CK86"/>
  <c r="CK87"/>
  <c r="CK88"/>
  <c r="CK89"/>
  <c r="CK90"/>
  <c r="CK91"/>
  <c r="CK92"/>
  <c r="CK6"/>
  <c r="CJ7"/>
  <c r="CJ8"/>
  <c r="CJ9"/>
  <c r="CJ10"/>
  <c r="CJ11"/>
  <c r="CJ12"/>
  <c r="CJ13"/>
  <c r="CJ15"/>
  <c r="CJ16"/>
  <c r="CJ17"/>
  <c r="CJ19"/>
  <c r="CJ20"/>
  <c r="CJ21"/>
  <c r="CJ22"/>
  <c r="CJ23"/>
  <c r="CJ24"/>
  <c r="CJ25"/>
  <c r="CJ26"/>
  <c r="CJ27"/>
  <c r="CJ28"/>
  <c r="CJ29"/>
  <c r="CJ30"/>
  <c r="CJ31"/>
  <c r="CJ32"/>
  <c r="CJ33"/>
  <c r="CJ34"/>
  <c r="CJ35"/>
  <c r="CJ36"/>
  <c r="CJ37"/>
  <c r="CJ38"/>
  <c r="CJ39"/>
  <c r="CJ41"/>
  <c r="CJ42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J84"/>
  <c r="CJ85"/>
  <c r="CJ6"/>
  <c r="CI6"/>
  <c r="CI7"/>
  <c r="CI8"/>
  <c r="CI9"/>
  <c r="CI10"/>
  <c r="CI11"/>
  <c r="CI12"/>
  <c r="CI13"/>
  <c r="CI15"/>
  <c r="CI16"/>
  <c r="CI17"/>
  <c r="CI19"/>
  <c r="CI20"/>
  <c r="CI21"/>
  <c r="CI22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1"/>
  <c r="CI42"/>
  <c r="CI44"/>
  <c r="CI45"/>
  <c r="CI46"/>
  <c r="CI47"/>
  <c r="CI48"/>
  <c r="CI49"/>
  <c r="CI50"/>
  <c r="CI51"/>
  <c r="CI52"/>
  <c r="CI53"/>
  <c r="CI54"/>
  <c r="CI55"/>
  <c r="CI56"/>
  <c r="CI57"/>
  <c r="CI58"/>
  <c r="CI59"/>
  <c r="CI60"/>
  <c r="CI61"/>
  <c r="CI62"/>
  <c r="CI63"/>
  <c r="CI64"/>
  <c r="CI65"/>
  <c r="CI66"/>
  <c r="CI67"/>
  <c r="CI68"/>
  <c r="CI69"/>
  <c r="CI70"/>
  <c r="CI71"/>
  <c r="CI72"/>
  <c r="CI73"/>
  <c r="CI74"/>
  <c r="CI75"/>
  <c r="CI77"/>
  <c r="CI78"/>
  <c r="CI79"/>
  <c r="CI80"/>
  <c r="CI81"/>
  <c r="CI82"/>
  <c r="CI83"/>
  <c r="CI84"/>
  <c r="CI85"/>
  <c r="BU100"/>
  <c r="BT100"/>
  <c r="BS100"/>
  <c r="BR100"/>
  <c r="BT99"/>
  <c r="BR99"/>
  <c r="BX96"/>
  <c r="BS96"/>
  <c r="BO96"/>
  <c r="BW95"/>
  <c r="BY99" s="1"/>
  <c r="BR95"/>
  <c r="BU99" s="1"/>
  <c r="BO95"/>
  <c r="BO99" s="1"/>
  <c r="AU93"/>
  <c r="AW93" s="1"/>
  <c r="BZ92"/>
  <c r="BY92"/>
  <c r="BX92"/>
  <c r="BW92"/>
  <c r="BU92"/>
  <c r="BT92"/>
  <c r="BS92"/>
  <c r="BR92"/>
  <c r="BN92"/>
  <c r="BP92" s="1"/>
  <c r="AX92"/>
  <c r="AN92"/>
  <c r="AT92" s="1"/>
  <c r="AM92"/>
  <c r="AO92" s="1"/>
  <c r="AK92"/>
  <c r="AJ92"/>
  <c r="AI92"/>
  <c r="AH92"/>
  <c r="AG92"/>
  <c r="AF92"/>
  <c r="AE92"/>
  <c r="AD92"/>
  <c r="AC92"/>
  <c r="AB92"/>
  <c r="AA92"/>
  <c r="AL92" s="1"/>
  <c r="W92"/>
  <c r="K92"/>
  <c r="BZ91"/>
  <c r="BY91"/>
  <c r="BX91"/>
  <c r="BW91"/>
  <c r="BU91"/>
  <c r="BT91"/>
  <c r="BS91"/>
  <c r="BR91"/>
  <c r="BN91"/>
  <c r="BP91" s="1"/>
  <c r="AN91"/>
  <c r="AT91" s="1"/>
  <c r="AM91"/>
  <c r="AO91" s="1"/>
  <c r="AK91"/>
  <c r="AJ91"/>
  <c r="AI91"/>
  <c r="AH91"/>
  <c r="AG91"/>
  <c r="AF91"/>
  <c r="AE91"/>
  <c r="AD91"/>
  <c r="AC91"/>
  <c r="AB91"/>
  <c r="AA91"/>
  <c r="AL91" s="1"/>
  <c r="W91"/>
  <c r="K91"/>
  <c r="BZ90"/>
  <c r="BY90"/>
  <c r="BX90"/>
  <c r="BW90"/>
  <c r="BU90"/>
  <c r="BT90"/>
  <c r="BS90"/>
  <c r="BR90"/>
  <c r="BN90"/>
  <c r="BP90" s="1"/>
  <c r="AN90"/>
  <c r="AT90" s="1"/>
  <c r="AM90"/>
  <c r="AO90" s="1"/>
  <c r="AK90"/>
  <c r="AJ90"/>
  <c r="AI90"/>
  <c r="AH90"/>
  <c r="AG90"/>
  <c r="AF90"/>
  <c r="AE90"/>
  <c r="AD90"/>
  <c r="AC90"/>
  <c r="AB90"/>
  <c r="AA90"/>
  <c r="AL90" s="1"/>
  <c r="W90"/>
  <c r="K90"/>
  <c r="BZ89"/>
  <c r="BY89"/>
  <c r="BX89"/>
  <c r="BW89"/>
  <c r="BU89"/>
  <c r="BT89"/>
  <c r="BS89"/>
  <c r="BR89"/>
  <c r="BN89"/>
  <c r="BP89" s="1"/>
  <c r="AN89"/>
  <c r="AT89" s="1"/>
  <c r="AM89"/>
  <c r="AO89" s="1"/>
  <c r="AK89"/>
  <c r="AJ89"/>
  <c r="AI89"/>
  <c r="AH89"/>
  <c r="AG89"/>
  <c r="AF89"/>
  <c r="AE89"/>
  <c r="AD89"/>
  <c r="AC89"/>
  <c r="AB89"/>
  <c r="AA89"/>
  <c r="AL89" s="1"/>
  <c r="W89"/>
  <c r="K89"/>
  <c r="BZ88"/>
  <c r="BY88"/>
  <c r="BX88"/>
  <c r="BW88"/>
  <c r="BU88"/>
  <c r="BT88"/>
  <c r="BS88"/>
  <c r="BR88"/>
  <c r="BN88"/>
  <c r="BP88" s="1"/>
  <c r="AN88"/>
  <c r="AT88" s="1"/>
  <c r="AM88"/>
  <c r="AO88" s="1"/>
  <c r="AK88"/>
  <c r="AJ88"/>
  <c r="AI88"/>
  <c r="AH88"/>
  <c r="AG88"/>
  <c r="AF88"/>
  <c r="AE88"/>
  <c r="AD88"/>
  <c r="AC88"/>
  <c r="AB88"/>
  <c r="AA88"/>
  <c r="AL88" s="1"/>
  <c r="W88"/>
  <c r="K88"/>
  <c r="BZ87"/>
  <c r="BY87"/>
  <c r="BX87"/>
  <c r="BW87"/>
  <c r="BU87"/>
  <c r="BT87"/>
  <c r="BS87"/>
  <c r="BR87"/>
  <c r="BN87"/>
  <c r="BP87" s="1"/>
  <c r="AN87"/>
  <c r="AT87" s="1"/>
  <c r="AM87"/>
  <c r="AO87" s="1"/>
  <c r="AK87"/>
  <c r="AJ87"/>
  <c r="AI87"/>
  <c r="AH87"/>
  <c r="AG87"/>
  <c r="AF87"/>
  <c r="AE87"/>
  <c r="AD87"/>
  <c r="AC87"/>
  <c r="AB87"/>
  <c r="AA87"/>
  <c r="AL87" s="1"/>
  <c r="W87"/>
  <c r="K87"/>
  <c r="BZ86"/>
  <c r="BY86"/>
  <c r="BX86"/>
  <c r="BW86"/>
  <c r="BU86"/>
  <c r="BT86"/>
  <c r="BS86"/>
  <c r="BR86"/>
  <c r="BN86"/>
  <c r="BP86" s="1"/>
  <c r="AN86"/>
  <c r="AT86" s="1"/>
  <c r="AM86"/>
  <c r="AR86" s="1"/>
  <c r="AK86"/>
  <c r="AJ86"/>
  <c r="AI86"/>
  <c r="AH86"/>
  <c r="AG86"/>
  <c r="AF86"/>
  <c r="AE86"/>
  <c r="AD86"/>
  <c r="AC86"/>
  <c r="AB86"/>
  <c r="AA86"/>
  <c r="AL86" s="1"/>
  <c r="W86"/>
  <c r="K86"/>
  <c r="BZ85"/>
  <c r="BY85"/>
  <c r="BX85"/>
  <c r="BU85"/>
  <c r="BT85"/>
  <c r="BS85"/>
  <c r="BO85"/>
  <c r="BN85"/>
  <c r="BP85" s="1"/>
  <c r="AN85"/>
  <c r="AT85" s="1"/>
  <c r="AM85"/>
  <c r="AO85" s="1"/>
  <c r="AK85"/>
  <c r="AJ85"/>
  <c r="AI85"/>
  <c r="AH85"/>
  <c r="AG85"/>
  <c r="AF85"/>
  <c r="AE85"/>
  <c r="AD85"/>
  <c r="AC85"/>
  <c r="AB85"/>
  <c r="AA85"/>
  <c r="AL85" s="1"/>
  <c r="W85"/>
  <c r="BW85" s="1"/>
  <c r="K85"/>
  <c r="BZ84"/>
  <c r="BY84"/>
  <c r="BX84"/>
  <c r="BW84"/>
  <c r="BU84"/>
  <c r="BT84"/>
  <c r="BS84"/>
  <c r="BO84"/>
  <c r="BN84"/>
  <c r="AR84"/>
  <c r="AN84"/>
  <c r="AT84" s="1"/>
  <c r="AM84"/>
  <c r="AO84" s="1"/>
  <c r="AK84"/>
  <c r="AJ84"/>
  <c r="AI84"/>
  <c r="AH84"/>
  <c r="AG84"/>
  <c r="AF84"/>
  <c r="AE84"/>
  <c r="AD84"/>
  <c r="AC84"/>
  <c r="AB84"/>
  <c r="AA84"/>
  <c r="AL84" s="1"/>
  <c r="BR84" s="1"/>
  <c r="W84"/>
  <c r="K84"/>
  <c r="BZ83"/>
  <c r="BY83"/>
  <c r="BX83"/>
  <c r="BW83"/>
  <c r="BU83"/>
  <c r="BT83"/>
  <c r="BS83"/>
  <c r="BR83"/>
  <c r="BO83"/>
  <c r="BN83"/>
  <c r="BP83" s="1"/>
  <c r="AN83"/>
  <c r="AT83" s="1"/>
  <c r="AM83"/>
  <c r="AO83" s="1"/>
  <c r="AK83"/>
  <c r="AJ83"/>
  <c r="AI83"/>
  <c r="AH83"/>
  <c r="AG83"/>
  <c r="AF83"/>
  <c r="AE83"/>
  <c r="AD83"/>
  <c r="AC83"/>
  <c r="AB83"/>
  <c r="AA83"/>
  <c r="AL83" s="1"/>
  <c r="W83"/>
  <c r="K83"/>
  <c r="BZ82"/>
  <c r="BY82"/>
  <c r="BX82"/>
  <c r="BW82"/>
  <c r="BU82"/>
  <c r="BT82"/>
  <c r="BS82"/>
  <c r="BO82"/>
  <c r="BN82"/>
  <c r="AR82"/>
  <c r="AN82"/>
  <c r="AT82" s="1"/>
  <c r="AM82"/>
  <c r="AO82" s="1"/>
  <c r="AK82"/>
  <c r="AJ82"/>
  <c r="AI82"/>
  <c r="AH82"/>
  <c r="AG82"/>
  <c r="AF82"/>
  <c r="AE82"/>
  <c r="AD82"/>
  <c r="AC82"/>
  <c r="AB82"/>
  <c r="AA82"/>
  <c r="AL82" s="1"/>
  <c r="BR82" s="1"/>
  <c r="W82"/>
  <c r="K82"/>
  <c r="BZ81"/>
  <c r="BY81"/>
  <c r="BX81"/>
  <c r="BW81"/>
  <c r="BU81"/>
  <c r="BT81"/>
  <c r="BS81"/>
  <c r="BR81"/>
  <c r="BO81"/>
  <c r="BN81"/>
  <c r="BP81" s="1"/>
  <c r="AN81"/>
  <c r="AT81" s="1"/>
  <c r="AM81"/>
  <c r="AO81" s="1"/>
  <c r="AK81"/>
  <c r="AJ81"/>
  <c r="AI81"/>
  <c r="AH81"/>
  <c r="AG81"/>
  <c r="AF81"/>
  <c r="AE81"/>
  <c r="AD81"/>
  <c r="AC81"/>
  <c r="AB81"/>
  <c r="AA81"/>
  <c r="AL81" s="1"/>
  <c r="W81"/>
  <c r="K81"/>
  <c r="BZ80"/>
  <c r="BY80"/>
  <c r="BX80"/>
  <c r="BW80"/>
  <c r="BU80"/>
  <c r="BT80"/>
  <c r="BS80"/>
  <c r="BO80"/>
  <c r="BN80"/>
  <c r="AR80"/>
  <c r="AN80"/>
  <c r="AT80" s="1"/>
  <c r="AM80"/>
  <c r="AO80" s="1"/>
  <c r="AK80"/>
  <c r="AJ80"/>
  <c r="AI80"/>
  <c r="AH80"/>
  <c r="AG80"/>
  <c r="AF80"/>
  <c r="AE80"/>
  <c r="AD80"/>
  <c r="AC80"/>
  <c r="AB80"/>
  <c r="AA80"/>
  <c r="AL80" s="1"/>
  <c r="BR80" s="1"/>
  <c r="W80"/>
  <c r="K80"/>
  <c r="BZ79"/>
  <c r="BY79"/>
  <c r="BX79"/>
  <c r="BW79"/>
  <c r="BU79"/>
  <c r="BT79"/>
  <c r="BS79"/>
  <c r="BR79"/>
  <c r="BO79"/>
  <c r="BN79"/>
  <c r="BP79" s="1"/>
  <c r="AN79"/>
  <c r="AT79" s="1"/>
  <c r="AM79"/>
  <c r="AO79" s="1"/>
  <c r="AK79"/>
  <c r="AJ79"/>
  <c r="AI79"/>
  <c r="AH79"/>
  <c r="AG79"/>
  <c r="AF79"/>
  <c r="AE79"/>
  <c r="AD79"/>
  <c r="AC79"/>
  <c r="AB79"/>
  <c r="AA79"/>
  <c r="AL79" s="1"/>
  <c r="W79"/>
  <c r="K79"/>
  <c r="BZ78"/>
  <c r="BY78"/>
  <c r="BX78"/>
  <c r="BW78"/>
  <c r="BU78"/>
  <c r="BT78"/>
  <c r="BS78"/>
  <c r="BO78"/>
  <c r="BN78"/>
  <c r="AR78"/>
  <c r="AN78"/>
  <c r="AT78" s="1"/>
  <c r="AM78"/>
  <c r="AO78" s="1"/>
  <c r="AK78"/>
  <c r="AJ78"/>
  <c r="AI78"/>
  <c r="AH78"/>
  <c r="AG78"/>
  <c r="AF78"/>
  <c r="AE78"/>
  <c r="AD78"/>
  <c r="AC78"/>
  <c r="AB78"/>
  <c r="AA78"/>
  <c r="AL78" s="1"/>
  <c r="BR78" s="1"/>
  <c r="W78"/>
  <c r="K78"/>
  <c r="BZ77"/>
  <c r="BY77"/>
  <c r="BX77"/>
  <c r="BW77"/>
  <c r="BU77"/>
  <c r="BT77"/>
  <c r="BS77"/>
  <c r="BO77"/>
  <c r="BN77"/>
  <c r="AT77"/>
  <c r="AR77"/>
  <c r="AN77"/>
  <c r="AP77" s="1"/>
  <c r="AM77"/>
  <c r="AO77" s="1"/>
  <c r="AU77" s="1"/>
  <c r="AK77"/>
  <c r="AJ77"/>
  <c r="AI77"/>
  <c r="AH77"/>
  <c r="AG77"/>
  <c r="AF77"/>
  <c r="AE77"/>
  <c r="AD77"/>
  <c r="AC77"/>
  <c r="AB77"/>
  <c r="AA77"/>
  <c r="AL77" s="1"/>
  <c r="W77"/>
  <c r="K77"/>
  <c r="BZ76"/>
  <c r="BY76"/>
  <c r="BX76"/>
  <c r="BW76"/>
  <c r="BU76"/>
  <c r="BT76"/>
  <c r="BS76"/>
  <c r="BO76"/>
  <c r="BN76"/>
  <c r="AP76"/>
  <c r="AN76"/>
  <c r="AT76" s="1"/>
  <c r="AM76"/>
  <c r="AQ76" s="1"/>
  <c r="AK76"/>
  <c r="AJ76"/>
  <c r="AI76"/>
  <c r="AH76"/>
  <c r="AG76"/>
  <c r="AF76"/>
  <c r="AE76"/>
  <c r="AD76"/>
  <c r="AC76"/>
  <c r="AB76"/>
  <c r="AL76" s="1"/>
  <c r="AA76"/>
  <c r="W76"/>
  <c r="K76"/>
  <c r="BZ75"/>
  <c r="BY75"/>
  <c r="BX75"/>
  <c r="BU75"/>
  <c r="BT75"/>
  <c r="BS75"/>
  <c r="BN75"/>
  <c r="BO75" s="1"/>
  <c r="AT75"/>
  <c r="AN75"/>
  <c r="AR75" s="1"/>
  <c r="AM75"/>
  <c r="AO75" s="1"/>
  <c r="AK75"/>
  <c r="AJ75"/>
  <c r="AI75"/>
  <c r="AH75"/>
  <c r="AG75"/>
  <c r="AF75"/>
  <c r="AE75"/>
  <c r="AD75"/>
  <c r="AC75"/>
  <c r="AB75"/>
  <c r="AL75" s="1"/>
  <c r="AA75"/>
  <c r="W75"/>
  <c r="BW75" s="1"/>
  <c r="K75"/>
  <c r="BZ74"/>
  <c r="BY74"/>
  <c r="BX74"/>
  <c r="BU74"/>
  <c r="BT74"/>
  <c r="BS74"/>
  <c r="BN74"/>
  <c r="BO74" s="1"/>
  <c r="AT74"/>
  <c r="AP74"/>
  <c r="AN74"/>
  <c r="AR74" s="1"/>
  <c r="AM74"/>
  <c r="AO74" s="1"/>
  <c r="AU74" s="1"/>
  <c r="AK74"/>
  <c r="AJ74"/>
  <c r="AI74"/>
  <c r="AH74"/>
  <c r="AG74"/>
  <c r="AF74"/>
  <c r="AE74"/>
  <c r="AD74"/>
  <c r="AC74"/>
  <c r="AB74"/>
  <c r="AL74" s="1"/>
  <c r="AA74"/>
  <c r="W74"/>
  <c r="BW74" s="1"/>
  <c r="K74"/>
  <c r="BZ73"/>
  <c r="BY73"/>
  <c r="BX73"/>
  <c r="BU73"/>
  <c r="BT73"/>
  <c r="BS73"/>
  <c r="BN73"/>
  <c r="BO73" s="1"/>
  <c r="AT73"/>
  <c r="AN73"/>
  <c r="AR73" s="1"/>
  <c r="AM73"/>
  <c r="AO73" s="1"/>
  <c r="AK73"/>
  <c r="AJ73"/>
  <c r="AI73"/>
  <c r="AH73"/>
  <c r="AG73"/>
  <c r="AF73"/>
  <c r="AE73"/>
  <c r="AD73"/>
  <c r="AC73"/>
  <c r="AB73"/>
  <c r="AL73" s="1"/>
  <c r="AA73"/>
  <c r="W73"/>
  <c r="BW73" s="1"/>
  <c r="K73"/>
  <c r="BZ72"/>
  <c r="BY72"/>
  <c r="BX72"/>
  <c r="BU72"/>
  <c r="BT72"/>
  <c r="BS72"/>
  <c r="BN72"/>
  <c r="BO72" s="1"/>
  <c r="AP72"/>
  <c r="AN72"/>
  <c r="AR72" s="1"/>
  <c r="AM72"/>
  <c r="AO72" s="1"/>
  <c r="AK72"/>
  <c r="AJ72"/>
  <c r="AI72"/>
  <c r="AH72"/>
  <c r="AG72"/>
  <c r="AF72"/>
  <c r="AE72"/>
  <c r="AD72"/>
  <c r="AC72"/>
  <c r="AB72"/>
  <c r="AL72" s="1"/>
  <c r="AA72"/>
  <c r="W72"/>
  <c r="BW72" s="1"/>
  <c r="K72"/>
  <c r="BZ71"/>
  <c r="BY71"/>
  <c r="BX71"/>
  <c r="BU71"/>
  <c r="BT71"/>
  <c r="BS71"/>
  <c r="BN71"/>
  <c r="BO71" s="1"/>
  <c r="AT71"/>
  <c r="AN71"/>
  <c r="AR71" s="1"/>
  <c r="AM71"/>
  <c r="AO71" s="1"/>
  <c r="AK71"/>
  <c r="AJ71"/>
  <c r="AI71"/>
  <c r="AH71"/>
  <c r="AG71"/>
  <c r="AF71"/>
  <c r="AE71"/>
  <c r="AD71"/>
  <c r="AC71"/>
  <c r="AB71"/>
  <c r="AL71" s="1"/>
  <c r="AA71"/>
  <c r="W71"/>
  <c r="BW71" s="1"/>
  <c r="K71"/>
  <c r="BZ70"/>
  <c r="BY70"/>
  <c r="BX70"/>
  <c r="BU70"/>
  <c r="BT70"/>
  <c r="BS70"/>
  <c r="BN70"/>
  <c r="BO70" s="1"/>
  <c r="AP70"/>
  <c r="AN70"/>
  <c r="AR70" s="1"/>
  <c r="AM70"/>
  <c r="AO70" s="1"/>
  <c r="AK70"/>
  <c r="AJ70"/>
  <c r="AI70"/>
  <c r="AH70"/>
  <c r="AG70"/>
  <c r="AF70"/>
  <c r="AE70"/>
  <c r="AD70"/>
  <c r="AC70"/>
  <c r="AB70"/>
  <c r="AL70" s="1"/>
  <c r="AA70"/>
  <c r="W70"/>
  <c r="BW70" s="1"/>
  <c r="K70"/>
  <c r="BZ69"/>
  <c r="BY69"/>
  <c r="BX69"/>
  <c r="BU69"/>
  <c r="BT69"/>
  <c r="BS69"/>
  <c r="BN69"/>
  <c r="BO69" s="1"/>
  <c r="AT69"/>
  <c r="AN69"/>
  <c r="AR69" s="1"/>
  <c r="AM69"/>
  <c r="AO69" s="1"/>
  <c r="AK69"/>
  <c r="AJ69"/>
  <c r="AI69"/>
  <c r="AH69"/>
  <c r="AG69"/>
  <c r="AF69"/>
  <c r="AE69"/>
  <c r="AD69"/>
  <c r="AC69"/>
  <c r="AB69"/>
  <c r="AL69" s="1"/>
  <c r="AA69"/>
  <c r="W69"/>
  <c r="BW69" s="1"/>
  <c r="K69"/>
  <c r="BZ68"/>
  <c r="BY68"/>
  <c r="BX68"/>
  <c r="BU68"/>
  <c r="BT68"/>
  <c r="BS68"/>
  <c r="BN68"/>
  <c r="BO68" s="1"/>
  <c r="AT68"/>
  <c r="AP68"/>
  <c r="AN68"/>
  <c r="AR68" s="1"/>
  <c r="AM68"/>
  <c r="AO68" s="1"/>
  <c r="AU68" s="1"/>
  <c r="AK68"/>
  <c r="AJ68"/>
  <c r="AI68"/>
  <c r="AH68"/>
  <c r="AG68"/>
  <c r="AF68"/>
  <c r="AE68"/>
  <c r="AD68"/>
  <c r="AC68"/>
  <c r="AB68"/>
  <c r="AL68" s="1"/>
  <c r="AA68"/>
  <c r="W68"/>
  <c r="BW68" s="1"/>
  <c r="K68"/>
  <c r="BZ67"/>
  <c r="BY67"/>
  <c r="BX67"/>
  <c r="BU67"/>
  <c r="BT67"/>
  <c r="BS67"/>
  <c r="BN67"/>
  <c r="BO67" s="1"/>
  <c r="AT67"/>
  <c r="AN67"/>
  <c r="AR67" s="1"/>
  <c r="AM67"/>
  <c r="AO67" s="1"/>
  <c r="AK67"/>
  <c r="AJ67"/>
  <c r="AI67"/>
  <c r="AH67"/>
  <c r="AG67"/>
  <c r="AF67"/>
  <c r="AE67"/>
  <c r="AD67"/>
  <c r="AC67"/>
  <c r="AB67"/>
  <c r="AL67" s="1"/>
  <c r="AA67"/>
  <c r="W67"/>
  <c r="BW67" s="1"/>
  <c r="K67"/>
  <c r="BZ66"/>
  <c r="BY66"/>
  <c r="BX66"/>
  <c r="BU66"/>
  <c r="BT66"/>
  <c r="BS66"/>
  <c r="BN66"/>
  <c r="BO66" s="1"/>
  <c r="AP66"/>
  <c r="AN66"/>
  <c r="AR66" s="1"/>
  <c r="AM66"/>
  <c r="AO66" s="1"/>
  <c r="AK66"/>
  <c r="AJ66"/>
  <c r="AI66"/>
  <c r="AH66"/>
  <c r="AG66"/>
  <c r="AF66"/>
  <c r="AE66"/>
  <c r="AD66"/>
  <c r="AC66"/>
  <c r="AB66"/>
  <c r="AL66" s="1"/>
  <c r="AA66"/>
  <c r="W66"/>
  <c r="BW66" s="1"/>
  <c r="K66"/>
  <c r="BZ65"/>
  <c r="BY65"/>
  <c r="BX65"/>
  <c r="BU65"/>
  <c r="BT65"/>
  <c r="BS65"/>
  <c r="BN65"/>
  <c r="BO65" s="1"/>
  <c r="AN65"/>
  <c r="AR65" s="1"/>
  <c r="AM65"/>
  <c r="AO65" s="1"/>
  <c r="AK65"/>
  <c r="AJ65"/>
  <c r="AI65"/>
  <c r="AH65"/>
  <c r="AG65"/>
  <c r="AF65"/>
  <c r="AE65"/>
  <c r="AD65"/>
  <c r="AC65"/>
  <c r="AB65"/>
  <c r="AL65" s="1"/>
  <c r="AA65"/>
  <c r="W65"/>
  <c r="BW65" s="1"/>
  <c r="K65"/>
  <c r="BZ64"/>
  <c r="BY64"/>
  <c r="BX64"/>
  <c r="BU64"/>
  <c r="BT64"/>
  <c r="BS64"/>
  <c r="BN64"/>
  <c r="BO64" s="1"/>
  <c r="AT64"/>
  <c r="AP64"/>
  <c r="AN64"/>
  <c r="AR64" s="1"/>
  <c r="AM64"/>
  <c r="AO64" s="1"/>
  <c r="AU64" s="1"/>
  <c r="AK64"/>
  <c r="AJ64"/>
  <c r="AI64"/>
  <c r="AH64"/>
  <c r="AG64"/>
  <c r="AF64"/>
  <c r="AE64"/>
  <c r="AD64"/>
  <c r="AC64"/>
  <c r="AB64"/>
  <c r="AL64" s="1"/>
  <c r="AA64"/>
  <c r="W64"/>
  <c r="BW64" s="1"/>
  <c r="K64"/>
  <c r="BZ63"/>
  <c r="BY63"/>
  <c r="BX63"/>
  <c r="BU63"/>
  <c r="BT63"/>
  <c r="BS63"/>
  <c r="BN63"/>
  <c r="BO63" s="1"/>
  <c r="AT63"/>
  <c r="AN63"/>
  <c r="AR63" s="1"/>
  <c r="AM63"/>
  <c r="AO63" s="1"/>
  <c r="AK63"/>
  <c r="AJ63"/>
  <c r="AI63"/>
  <c r="AH63"/>
  <c r="AG63"/>
  <c r="AF63"/>
  <c r="AE63"/>
  <c r="AD63"/>
  <c r="AC63"/>
  <c r="AB63"/>
  <c r="AL63" s="1"/>
  <c r="AA63"/>
  <c r="W63"/>
  <c r="BW63" s="1"/>
  <c r="K63"/>
  <c r="BZ62"/>
  <c r="BY62"/>
  <c r="BX62"/>
  <c r="BU62"/>
  <c r="BT62"/>
  <c r="BS62"/>
  <c r="BN62"/>
  <c r="BO62" s="1"/>
  <c r="AT62"/>
  <c r="AP62"/>
  <c r="AN62"/>
  <c r="AR62" s="1"/>
  <c r="AM62"/>
  <c r="AO62" s="1"/>
  <c r="AU62" s="1"/>
  <c r="AK62"/>
  <c r="AJ62"/>
  <c r="AI62"/>
  <c r="AH62"/>
  <c r="AG62"/>
  <c r="AF62"/>
  <c r="AE62"/>
  <c r="AD62"/>
  <c r="AC62"/>
  <c r="AB62"/>
  <c r="AL62" s="1"/>
  <c r="AA62"/>
  <c r="W62"/>
  <c r="BW62" s="1"/>
  <c r="K62"/>
  <c r="BZ61"/>
  <c r="BY61"/>
  <c r="BX61"/>
  <c r="BU61"/>
  <c r="BT61"/>
  <c r="BS61"/>
  <c r="BN61"/>
  <c r="BO61" s="1"/>
  <c r="AN61"/>
  <c r="AR61" s="1"/>
  <c r="AM61"/>
  <c r="AO61" s="1"/>
  <c r="AK61"/>
  <c r="AJ61"/>
  <c r="AI61"/>
  <c r="AH61"/>
  <c r="AG61"/>
  <c r="AF61"/>
  <c r="AE61"/>
  <c r="AD61"/>
  <c r="AC61"/>
  <c r="AB61"/>
  <c r="AL61" s="1"/>
  <c r="AA61"/>
  <c r="W61"/>
  <c r="BW61" s="1"/>
  <c r="K61"/>
  <c r="BZ60"/>
  <c r="BY60"/>
  <c r="BX60"/>
  <c r="BU60"/>
  <c r="BT60"/>
  <c r="BS60"/>
  <c r="BN60"/>
  <c r="BO60" s="1"/>
  <c r="AT60"/>
  <c r="AP60"/>
  <c r="AN60"/>
  <c r="AR60" s="1"/>
  <c r="AM60"/>
  <c r="AO60" s="1"/>
  <c r="AU60" s="1"/>
  <c r="AK60"/>
  <c r="AJ60"/>
  <c r="AI60"/>
  <c r="AH60"/>
  <c r="AG60"/>
  <c r="AF60"/>
  <c r="AE60"/>
  <c r="AD60"/>
  <c r="AC60"/>
  <c r="AB60"/>
  <c r="AL60" s="1"/>
  <c r="AA60"/>
  <c r="W60"/>
  <c r="BW60" s="1"/>
  <c r="K60"/>
  <c r="BZ59"/>
  <c r="BY59"/>
  <c r="BX59"/>
  <c r="BU59"/>
  <c r="BT59"/>
  <c r="BS59"/>
  <c r="BN59"/>
  <c r="BO59" s="1"/>
  <c r="AT59"/>
  <c r="AN59"/>
  <c r="AM59"/>
  <c r="AO59" s="1"/>
  <c r="AK59"/>
  <c r="AJ59"/>
  <c r="AI59"/>
  <c r="AH59"/>
  <c r="AG59"/>
  <c r="AF59"/>
  <c r="AE59"/>
  <c r="AD59"/>
  <c r="AC59"/>
  <c r="AB59"/>
  <c r="AA59"/>
  <c r="AL59" s="1"/>
  <c r="BR59" s="1"/>
  <c r="W59"/>
  <c r="BW59" s="1"/>
  <c r="K59"/>
  <c r="BZ58"/>
  <c r="BY58"/>
  <c r="BX58"/>
  <c r="BW58"/>
  <c r="BU58"/>
  <c r="BT58"/>
  <c r="BS58"/>
  <c r="BO58"/>
  <c r="BN58"/>
  <c r="AR58"/>
  <c r="AN58"/>
  <c r="AT58" s="1"/>
  <c r="AM58"/>
  <c r="AO58" s="1"/>
  <c r="AK58"/>
  <c r="AJ58"/>
  <c r="AI58"/>
  <c r="AH58"/>
  <c r="AG58"/>
  <c r="AF58"/>
  <c r="AE58"/>
  <c r="AD58"/>
  <c r="AC58"/>
  <c r="AB58"/>
  <c r="AA58"/>
  <c r="AL58" s="1"/>
  <c r="BR58" s="1"/>
  <c r="W58"/>
  <c r="K58"/>
  <c r="BZ57"/>
  <c r="BY57"/>
  <c r="BX57"/>
  <c r="BW57"/>
  <c r="BU57"/>
  <c r="BT57"/>
  <c r="BS57"/>
  <c r="BR57"/>
  <c r="BO57"/>
  <c r="BN57"/>
  <c r="BP57" s="1"/>
  <c r="AN57"/>
  <c r="AT57" s="1"/>
  <c r="AM57"/>
  <c r="AO57" s="1"/>
  <c r="AK57"/>
  <c r="AJ57"/>
  <c r="AI57"/>
  <c r="AH57"/>
  <c r="AG57"/>
  <c r="AF57"/>
  <c r="AE57"/>
  <c r="AD57"/>
  <c r="AC57"/>
  <c r="AB57"/>
  <c r="AA57"/>
  <c r="AL57" s="1"/>
  <c r="W57"/>
  <c r="K57"/>
  <c r="BZ56"/>
  <c r="BY56"/>
  <c r="BX56"/>
  <c r="BW56"/>
  <c r="BU56"/>
  <c r="BT56"/>
  <c r="BS56"/>
  <c r="BO56"/>
  <c r="BN56"/>
  <c r="AR56"/>
  <c r="AN56"/>
  <c r="AT56" s="1"/>
  <c r="AM56"/>
  <c r="AO56" s="1"/>
  <c r="AK56"/>
  <c r="AJ56"/>
  <c r="AI56"/>
  <c r="AH56"/>
  <c r="AG56"/>
  <c r="AF56"/>
  <c r="AE56"/>
  <c r="AD56"/>
  <c r="AC56"/>
  <c r="AB56"/>
  <c r="AA56"/>
  <c r="AL56" s="1"/>
  <c r="BR56" s="1"/>
  <c r="W56"/>
  <c r="K56"/>
  <c r="BZ55"/>
  <c r="BY55"/>
  <c r="BX55"/>
  <c r="BW55"/>
  <c r="BU55"/>
  <c r="BT55"/>
  <c r="BS55"/>
  <c r="BR55"/>
  <c r="BO55"/>
  <c r="BN55"/>
  <c r="BP55" s="1"/>
  <c r="AN55"/>
  <c r="AT55" s="1"/>
  <c r="AM55"/>
  <c r="AO55" s="1"/>
  <c r="AK55"/>
  <c r="AJ55"/>
  <c r="AI55"/>
  <c r="AH55"/>
  <c r="AG55"/>
  <c r="AF55"/>
  <c r="AE55"/>
  <c r="AD55"/>
  <c r="AC55"/>
  <c r="AB55"/>
  <c r="AA55"/>
  <c r="AL55" s="1"/>
  <c r="W55"/>
  <c r="K55"/>
  <c r="BZ54"/>
  <c r="BY54"/>
  <c r="BX54"/>
  <c r="BW54"/>
  <c r="BU54"/>
  <c r="BT54"/>
  <c r="BS54"/>
  <c r="BO54"/>
  <c r="BN54"/>
  <c r="AR54"/>
  <c r="AN54"/>
  <c r="AT54" s="1"/>
  <c r="AM54"/>
  <c r="AO54" s="1"/>
  <c r="AK54"/>
  <c r="AJ54"/>
  <c r="AI54"/>
  <c r="AH54"/>
  <c r="AG54"/>
  <c r="AF54"/>
  <c r="AE54"/>
  <c r="AD54"/>
  <c r="AC54"/>
  <c r="AB54"/>
  <c r="AA54"/>
  <c r="AL54" s="1"/>
  <c r="BR54" s="1"/>
  <c r="W54"/>
  <c r="K54"/>
  <c r="BZ53"/>
  <c r="BY53"/>
  <c r="BX53"/>
  <c r="BW53"/>
  <c r="BU53"/>
  <c r="BT53"/>
  <c r="BS53"/>
  <c r="BO53"/>
  <c r="BN53"/>
  <c r="AT53"/>
  <c r="AR53"/>
  <c r="AN53"/>
  <c r="AP53" s="1"/>
  <c r="AM53"/>
  <c r="AO53" s="1"/>
  <c r="AU53" s="1"/>
  <c r="AK53"/>
  <c r="AJ53"/>
  <c r="AI53"/>
  <c r="AH53"/>
  <c r="AG53"/>
  <c r="AF53"/>
  <c r="AE53"/>
  <c r="AD53"/>
  <c r="AC53"/>
  <c r="AB53"/>
  <c r="AA53"/>
  <c r="AL53" s="1"/>
  <c r="W53"/>
  <c r="K53"/>
  <c r="BZ52"/>
  <c r="BY52"/>
  <c r="BX52"/>
  <c r="BW52"/>
  <c r="BU52"/>
  <c r="BT52"/>
  <c r="BS52"/>
  <c r="BO52"/>
  <c r="BN52"/>
  <c r="AT52"/>
  <c r="AR52"/>
  <c r="AN52"/>
  <c r="AP52" s="1"/>
  <c r="AM52"/>
  <c r="AO52" s="1"/>
  <c r="AU52" s="1"/>
  <c r="AK52"/>
  <c r="AJ52"/>
  <c r="AI52"/>
  <c r="AH52"/>
  <c r="AG52"/>
  <c r="AF52"/>
  <c r="AE52"/>
  <c r="AD52"/>
  <c r="AC52"/>
  <c r="AB52"/>
  <c r="AA52"/>
  <c r="AL52" s="1"/>
  <c r="W52"/>
  <c r="K52"/>
  <c r="BZ51"/>
  <c r="BY51"/>
  <c r="BX51"/>
  <c r="BW51"/>
  <c r="BU51"/>
  <c r="BT51"/>
  <c r="BS51"/>
  <c r="BO51"/>
  <c r="BN51"/>
  <c r="AT51"/>
  <c r="AR51"/>
  <c r="AN51"/>
  <c r="AP51" s="1"/>
  <c r="AM51"/>
  <c r="AO51" s="1"/>
  <c r="AU51" s="1"/>
  <c r="AK51"/>
  <c r="AJ51"/>
  <c r="AI51"/>
  <c r="AH51"/>
  <c r="AG51"/>
  <c r="AF51"/>
  <c r="AE51"/>
  <c r="AD51"/>
  <c r="AC51"/>
  <c r="AB51"/>
  <c r="AA51"/>
  <c r="AL51" s="1"/>
  <c r="W51"/>
  <c r="K51"/>
  <c r="BZ50"/>
  <c r="BY50"/>
  <c r="BX50"/>
  <c r="BW50"/>
  <c r="BU50"/>
  <c r="BT50"/>
  <c r="BS50"/>
  <c r="BR50"/>
  <c r="BO50"/>
  <c r="BN50"/>
  <c r="BP50" s="1"/>
  <c r="AN50"/>
  <c r="AT50" s="1"/>
  <c r="AM50"/>
  <c r="AO50" s="1"/>
  <c r="AK50"/>
  <c r="AJ50"/>
  <c r="AI50"/>
  <c r="AH50"/>
  <c r="AG50"/>
  <c r="AF50"/>
  <c r="AE50"/>
  <c r="AD50"/>
  <c r="AC50"/>
  <c r="AB50"/>
  <c r="AA50"/>
  <c r="AL50" s="1"/>
  <c r="W50"/>
  <c r="K50"/>
  <c r="BZ49"/>
  <c r="BY49"/>
  <c r="BX49"/>
  <c r="BU49"/>
  <c r="BT49"/>
  <c r="BS49"/>
  <c r="BO49"/>
  <c r="BN49"/>
  <c r="AN49"/>
  <c r="AR49" s="1"/>
  <c r="AM49"/>
  <c r="AO49" s="1"/>
  <c r="AK49"/>
  <c r="AJ49"/>
  <c r="AI49"/>
  <c r="AH49"/>
  <c r="AG49"/>
  <c r="AF49"/>
  <c r="AE49"/>
  <c r="AD49"/>
  <c r="AC49"/>
  <c r="AB49"/>
  <c r="AL49" s="1"/>
  <c r="AA49"/>
  <c r="W49"/>
  <c r="BW49" s="1"/>
  <c r="K49"/>
  <c r="BZ48"/>
  <c r="BY48"/>
  <c r="BX48"/>
  <c r="BU48"/>
  <c r="BT48"/>
  <c r="BS48"/>
  <c r="BO48"/>
  <c r="BN48"/>
  <c r="AN48"/>
  <c r="AT48" s="1"/>
  <c r="AM48"/>
  <c r="AR48" s="1"/>
  <c r="AK48"/>
  <c r="AJ48"/>
  <c r="AI48"/>
  <c r="AH48"/>
  <c r="AG48"/>
  <c r="AF48"/>
  <c r="AE48"/>
  <c r="AD48"/>
  <c r="AC48"/>
  <c r="AB48"/>
  <c r="AA48"/>
  <c r="AL48" s="1"/>
  <c r="W48"/>
  <c r="BW48" s="1"/>
  <c r="K48"/>
  <c r="BZ47"/>
  <c r="BY47"/>
  <c r="BX47"/>
  <c r="BW47"/>
  <c r="BU47"/>
  <c r="BT47"/>
  <c r="BS47"/>
  <c r="BO47"/>
  <c r="BN47"/>
  <c r="AT47"/>
  <c r="AN47"/>
  <c r="AP47" s="1"/>
  <c r="AM47"/>
  <c r="AR47" s="1"/>
  <c r="AK47"/>
  <c r="AJ47"/>
  <c r="AI47"/>
  <c r="AH47"/>
  <c r="AG47"/>
  <c r="AF47"/>
  <c r="AE47"/>
  <c r="AD47"/>
  <c r="AC47"/>
  <c r="AB47"/>
  <c r="AA47"/>
  <c r="AL47" s="1"/>
  <c r="W47"/>
  <c r="K47"/>
  <c r="BZ46"/>
  <c r="BY46"/>
  <c r="BX46"/>
  <c r="BW46"/>
  <c r="BU46"/>
  <c r="BT46"/>
  <c r="BS46"/>
  <c r="BO46"/>
  <c r="BN46"/>
  <c r="AN46"/>
  <c r="AT46" s="1"/>
  <c r="AM46"/>
  <c r="AR46" s="1"/>
  <c r="AK46"/>
  <c r="AJ46"/>
  <c r="AI46"/>
  <c r="AH46"/>
  <c r="AG46"/>
  <c r="AF46"/>
  <c r="AE46"/>
  <c r="AD46"/>
  <c r="AC46"/>
  <c r="AB46"/>
  <c r="AA46"/>
  <c r="AL46" s="1"/>
  <c r="W46"/>
  <c r="K46"/>
  <c r="BZ45"/>
  <c r="BY45"/>
  <c r="BX45"/>
  <c r="BW45"/>
  <c r="BU45"/>
  <c r="BT45"/>
  <c r="BS45"/>
  <c r="BO45"/>
  <c r="BN45"/>
  <c r="AT45"/>
  <c r="AN45"/>
  <c r="AP45" s="1"/>
  <c r="AM45"/>
  <c r="AR45" s="1"/>
  <c r="AK45"/>
  <c r="AJ45"/>
  <c r="AI45"/>
  <c r="AH45"/>
  <c r="AG45"/>
  <c r="AF45"/>
  <c r="AE45"/>
  <c r="AD45"/>
  <c r="AC45"/>
  <c r="AB45"/>
  <c r="AA45"/>
  <c r="AL45" s="1"/>
  <c r="W45"/>
  <c r="K45"/>
  <c r="BZ44"/>
  <c r="BY44"/>
  <c r="BX44"/>
  <c r="BW44"/>
  <c r="BU44"/>
  <c r="BT44"/>
  <c r="BS44"/>
  <c r="BO44"/>
  <c r="BN44"/>
  <c r="AN44"/>
  <c r="AT44" s="1"/>
  <c r="AM44"/>
  <c r="AR44" s="1"/>
  <c r="AK44"/>
  <c r="AJ44"/>
  <c r="AI44"/>
  <c r="AH44"/>
  <c r="AG44"/>
  <c r="AF44"/>
  <c r="AE44"/>
  <c r="AD44"/>
  <c r="AC44"/>
  <c r="AB44"/>
  <c r="AA44"/>
  <c r="AL44" s="1"/>
  <c r="W44"/>
  <c r="K44"/>
  <c r="BZ43"/>
  <c r="BY43"/>
  <c r="BX43"/>
  <c r="BW43"/>
  <c r="BU43"/>
  <c r="BT43"/>
  <c r="BS43"/>
  <c r="BO43"/>
  <c r="BN43"/>
  <c r="AR43"/>
  <c r="AN43"/>
  <c r="AT43" s="1"/>
  <c r="AM43"/>
  <c r="AO43" s="1"/>
  <c r="AK43"/>
  <c r="AJ43"/>
  <c r="AI43"/>
  <c r="AH43"/>
  <c r="AG43"/>
  <c r="AF43"/>
  <c r="AE43"/>
  <c r="AD43"/>
  <c r="AC43"/>
  <c r="AB43"/>
  <c r="AA43"/>
  <c r="AL43" s="1"/>
  <c r="W43"/>
  <c r="K43"/>
  <c r="BZ42"/>
  <c r="BY42"/>
  <c r="BX42"/>
  <c r="BW42"/>
  <c r="BU42"/>
  <c r="BT42"/>
  <c r="BS42"/>
  <c r="BO42"/>
  <c r="BN42"/>
  <c r="AN42"/>
  <c r="AT42" s="1"/>
  <c r="AM42"/>
  <c r="AR42" s="1"/>
  <c r="AK42"/>
  <c r="AJ42"/>
  <c r="AI42"/>
  <c r="AH42"/>
  <c r="AG42"/>
  <c r="AF42"/>
  <c r="AE42"/>
  <c r="AD42"/>
  <c r="AC42"/>
  <c r="AB42"/>
  <c r="AA42"/>
  <c r="AL42" s="1"/>
  <c r="W42"/>
  <c r="K42"/>
  <c r="BZ41"/>
  <c r="BY41"/>
  <c r="BX41"/>
  <c r="BU41"/>
  <c r="BT41"/>
  <c r="BS41"/>
  <c r="BO41"/>
  <c r="BN41"/>
  <c r="AN41"/>
  <c r="AR41" s="1"/>
  <c r="AM41"/>
  <c r="AQ41" s="1"/>
  <c r="AK41"/>
  <c r="AJ41"/>
  <c r="AI41"/>
  <c r="AH41"/>
  <c r="AG41"/>
  <c r="AF41"/>
  <c r="AE41"/>
  <c r="AD41"/>
  <c r="AC41"/>
  <c r="AB41"/>
  <c r="AL41" s="1"/>
  <c r="AA41"/>
  <c r="W41"/>
  <c r="BW41" s="1"/>
  <c r="K41"/>
  <c r="BZ40"/>
  <c r="BY40"/>
  <c r="BX40"/>
  <c r="BU40"/>
  <c r="BT40"/>
  <c r="BS40"/>
  <c r="BN40"/>
  <c r="AT40"/>
  <c r="AN40"/>
  <c r="AR40" s="1"/>
  <c r="AM40"/>
  <c r="AQ40" s="1"/>
  <c r="AK40"/>
  <c r="AJ40"/>
  <c r="AI40"/>
  <c r="AH40"/>
  <c r="AG40"/>
  <c r="AF40"/>
  <c r="AE40"/>
  <c r="AD40"/>
  <c r="AC40"/>
  <c r="AB40"/>
  <c r="AA40"/>
  <c r="AL40" s="1"/>
  <c r="W40"/>
  <c r="BW40" s="1"/>
  <c r="K40"/>
  <c r="BZ39"/>
  <c r="BY39"/>
  <c r="BX39"/>
  <c r="BW39"/>
  <c r="BU39"/>
  <c r="BT39"/>
  <c r="BS39"/>
  <c r="BO39"/>
  <c r="BN39"/>
  <c r="AT39"/>
  <c r="AN39"/>
  <c r="AP39" s="1"/>
  <c r="AM39"/>
  <c r="AR39" s="1"/>
  <c r="AK39"/>
  <c r="AJ39"/>
  <c r="AI39"/>
  <c r="AH39"/>
  <c r="AG39"/>
  <c r="AF39"/>
  <c r="AE39"/>
  <c r="AD39"/>
  <c r="AC39"/>
  <c r="AB39"/>
  <c r="AA39"/>
  <c r="AL39" s="1"/>
  <c r="W39"/>
  <c r="K39"/>
  <c r="BZ38"/>
  <c r="BY38"/>
  <c r="BX38"/>
  <c r="BW38"/>
  <c r="BU38"/>
  <c r="BT38"/>
  <c r="BS38"/>
  <c r="BO38"/>
  <c r="BN38"/>
  <c r="BP38" s="1"/>
  <c r="AN38"/>
  <c r="AT38" s="1"/>
  <c r="AM38"/>
  <c r="AR38" s="1"/>
  <c r="AK38"/>
  <c r="AJ38"/>
  <c r="AI38"/>
  <c r="AH38"/>
  <c r="AG38"/>
  <c r="AF38"/>
  <c r="AE38"/>
  <c r="AD38"/>
  <c r="AC38"/>
  <c r="AB38"/>
  <c r="AA38"/>
  <c r="AL38" s="1"/>
  <c r="W38"/>
  <c r="K38"/>
  <c r="BZ37"/>
  <c r="BY37"/>
  <c r="BX37"/>
  <c r="BW37"/>
  <c r="BU37"/>
  <c r="BT37"/>
  <c r="BS37"/>
  <c r="BO37"/>
  <c r="BN37"/>
  <c r="BP37" s="1"/>
  <c r="AN37"/>
  <c r="AT37" s="1"/>
  <c r="AM37"/>
  <c r="AR37" s="1"/>
  <c r="AK37"/>
  <c r="AJ37"/>
  <c r="AI37"/>
  <c r="AH37"/>
  <c r="AG37"/>
  <c r="AF37"/>
  <c r="AE37"/>
  <c r="AD37"/>
  <c r="AC37"/>
  <c r="AB37"/>
  <c r="AA37"/>
  <c r="AL37" s="1"/>
  <c r="W37"/>
  <c r="K37"/>
  <c r="BZ36"/>
  <c r="BY36"/>
  <c r="BX36"/>
  <c r="BW36"/>
  <c r="BU36"/>
  <c r="BT36"/>
  <c r="BS36"/>
  <c r="BO36"/>
  <c r="BN36"/>
  <c r="BP36" s="1"/>
  <c r="AN36"/>
  <c r="AT36" s="1"/>
  <c r="AM36"/>
  <c r="AR36" s="1"/>
  <c r="AK36"/>
  <c r="AJ36"/>
  <c r="AI36"/>
  <c r="AH36"/>
  <c r="AG36"/>
  <c r="AF36"/>
  <c r="AE36"/>
  <c r="AD36"/>
  <c r="AC36"/>
  <c r="AB36"/>
  <c r="AA36"/>
  <c r="AL36" s="1"/>
  <c r="W36"/>
  <c r="K36"/>
  <c r="BZ35"/>
  <c r="BY35"/>
  <c r="BX35"/>
  <c r="BW35"/>
  <c r="BU35"/>
  <c r="BT35"/>
  <c r="BS35"/>
  <c r="BO35"/>
  <c r="BN35"/>
  <c r="BP35" s="1"/>
  <c r="AN35"/>
  <c r="AT35" s="1"/>
  <c r="AM35"/>
  <c r="AR35" s="1"/>
  <c r="AK35"/>
  <c r="AJ35"/>
  <c r="AI35"/>
  <c r="AH35"/>
  <c r="AG35"/>
  <c r="AF35"/>
  <c r="AE35"/>
  <c r="AD35"/>
  <c r="AC35"/>
  <c r="AB35"/>
  <c r="AA35"/>
  <c r="AL35" s="1"/>
  <c r="W35"/>
  <c r="K35"/>
  <c r="BZ34"/>
  <c r="BY34"/>
  <c r="BX34"/>
  <c r="BW34"/>
  <c r="BU34"/>
  <c r="BT34"/>
  <c r="BS34"/>
  <c r="BO34"/>
  <c r="BN34"/>
  <c r="BP34" s="1"/>
  <c r="AN34"/>
  <c r="AT34" s="1"/>
  <c r="AM34"/>
  <c r="AR34" s="1"/>
  <c r="AK34"/>
  <c r="AJ34"/>
  <c r="AI34"/>
  <c r="AH34"/>
  <c r="AG34"/>
  <c r="AF34"/>
  <c r="AE34"/>
  <c r="AD34"/>
  <c r="AC34"/>
  <c r="AB34"/>
  <c r="AA34"/>
  <c r="AL34" s="1"/>
  <c r="W34"/>
  <c r="K34"/>
  <c r="BZ33"/>
  <c r="BY33"/>
  <c r="BX33"/>
  <c r="BW33"/>
  <c r="BU33"/>
  <c r="BT33"/>
  <c r="BS33"/>
  <c r="BO33"/>
  <c r="BN33"/>
  <c r="AT33"/>
  <c r="AN33"/>
  <c r="AP33" s="1"/>
  <c r="AM33"/>
  <c r="AR33" s="1"/>
  <c r="AK33"/>
  <c r="AJ33"/>
  <c r="AI33"/>
  <c r="AH33"/>
  <c r="AG33"/>
  <c r="AF33"/>
  <c r="AE33"/>
  <c r="AD33"/>
  <c r="AC33"/>
  <c r="AB33"/>
  <c r="AA33"/>
  <c r="AL33" s="1"/>
  <c r="W33"/>
  <c r="K33"/>
  <c r="BZ32"/>
  <c r="BY32"/>
  <c r="BX32"/>
  <c r="BW32"/>
  <c r="BU32"/>
  <c r="BT32"/>
  <c r="BS32"/>
  <c r="BO32"/>
  <c r="BN32"/>
  <c r="AN32"/>
  <c r="AT32" s="1"/>
  <c r="AM32"/>
  <c r="AR32" s="1"/>
  <c r="AK32"/>
  <c r="AJ32"/>
  <c r="AI32"/>
  <c r="AH32"/>
  <c r="AG32"/>
  <c r="AF32"/>
  <c r="AE32"/>
  <c r="AD32"/>
  <c r="AC32"/>
  <c r="AB32"/>
  <c r="AA32"/>
  <c r="AL32" s="1"/>
  <c r="W32"/>
  <c r="K32"/>
  <c r="BZ31"/>
  <c r="BY31"/>
  <c r="BX31"/>
  <c r="BW31"/>
  <c r="BU31"/>
  <c r="BT31"/>
  <c r="BS31"/>
  <c r="BO31"/>
  <c r="BN31"/>
  <c r="AN31"/>
  <c r="AT31" s="1"/>
  <c r="AM31"/>
  <c r="AR31" s="1"/>
  <c r="AK31"/>
  <c r="AJ31"/>
  <c r="AI31"/>
  <c r="AH31"/>
  <c r="AG31"/>
  <c r="AF31"/>
  <c r="AE31"/>
  <c r="AD31"/>
  <c r="AC31"/>
  <c r="AB31"/>
  <c r="AA31"/>
  <c r="AL31" s="1"/>
  <c r="W31"/>
  <c r="K31"/>
  <c r="BZ30"/>
  <c r="BY30"/>
  <c r="BX30"/>
  <c r="BW30"/>
  <c r="BU30"/>
  <c r="BT30"/>
  <c r="BS30"/>
  <c r="BO30"/>
  <c r="BN30"/>
  <c r="AT30"/>
  <c r="AN30"/>
  <c r="AP30" s="1"/>
  <c r="AM30"/>
  <c r="AR30" s="1"/>
  <c r="AK30"/>
  <c r="AJ30"/>
  <c r="AI30"/>
  <c r="AH30"/>
  <c r="AG30"/>
  <c r="AF30"/>
  <c r="AE30"/>
  <c r="AD30"/>
  <c r="AC30"/>
  <c r="AB30"/>
  <c r="AA30"/>
  <c r="AL30" s="1"/>
  <c r="W30"/>
  <c r="K30"/>
  <c r="BZ29"/>
  <c r="BY29"/>
  <c r="BX29"/>
  <c r="BW29"/>
  <c r="BU29"/>
  <c r="BT29"/>
  <c r="BS29"/>
  <c r="BO29"/>
  <c r="BN29"/>
  <c r="AT29"/>
  <c r="AN29"/>
  <c r="AP29" s="1"/>
  <c r="AM29"/>
  <c r="AR29" s="1"/>
  <c r="AK29"/>
  <c r="AJ29"/>
  <c r="AI29"/>
  <c r="AH29"/>
  <c r="AG29"/>
  <c r="AF29"/>
  <c r="AE29"/>
  <c r="AD29"/>
  <c r="AC29"/>
  <c r="AB29"/>
  <c r="AA29"/>
  <c r="AL29" s="1"/>
  <c r="W29"/>
  <c r="K29"/>
  <c r="BZ28"/>
  <c r="BY28"/>
  <c r="BX28"/>
  <c r="BW28"/>
  <c r="BU28"/>
  <c r="BT28"/>
  <c r="BS28"/>
  <c r="BO28"/>
  <c r="BN28"/>
  <c r="AN28"/>
  <c r="AT28" s="1"/>
  <c r="AM28"/>
  <c r="AR28" s="1"/>
  <c r="AK28"/>
  <c r="AJ28"/>
  <c r="AI28"/>
  <c r="AH28"/>
  <c r="AG28"/>
  <c r="AF28"/>
  <c r="AE28"/>
  <c r="AD28"/>
  <c r="AC28"/>
  <c r="AB28"/>
  <c r="AA28"/>
  <c r="AL28" s="1"/>
  <c r="W28"/>
  <c r="K28"/>
  <c r="BZ27"/>
  <c r="BY27"/>
  <c r="BX27"/>
  <c r="BW27"/>
  <c r="BU27"/>
  <c r="BT27"/>
  <c r="BS27"/>
  <c r="BO27"/>
  <c r="BN27"/>
  <c r="AN27"/>
  <c r="AT27" s="1"/>
  <c r="AM27"/>
  <c r="AR27" s="1"/>
  <c r="AK27"/>
  <c r="AJ27"/>
  <c r="AI27"/>
  <c r="AH27"/>
  <c r="AG27"/>
  <c r="AF27"/>
  <c r="AE27"/>
  <c r="AD27"/>
  <c r="AC27"/>
  <c r="AB27"/>
  <c r="AA27"/>
  <c r="AL27" s="1"/>
  <c r="W27"/>
  <c r="K27"/>
  <c r="BZ26"/>
  <c r="BY26"/>
  <c r="BX26"/>
  <c r="BW26"/>
  <c r="BU26"/>
  <c r="BT26"/>
  <c r="BS26"/>
  <c r="BO26"/>
  <c r="BN26"/>
  <c r="AN26"/>
  <c r="AT26" s="1"/>
  <c r="AM26"/>
  <c r="AR26" s="1"/>
  <c r="AK26"/>
  <c r="AJ26"/>
  <c r="AI26"/>
  <c r="AH26"/>
  <c r="AG26"/>
  <c r="AF26"/>
  <c r="AE26"/>
  <c r="AD26"/>
  <c r="AC26"/>
  <c r="AB26"/>
  <c r="AA26"/>
  <c r="AL26" s="1"/>
  <c r="BR26" s="1"/>
  <c r="W26"/>
  <c r="K26"/>
  <c r="BZ25"/>
  <c r="BY25"/>
  <c r="BX25"/>
  <c r="BW25"/>
  <c r="BU25"/>
  <c r="BT25"/>
  <c r="BS25"/>
  <c r="BO25"/>
  <c r="BN25"/>
  <c r="BP25" s="1"/>
  <c r="AN25"/>
  <c r="AT25" s="1"/>
  <c r="AM25"/>
  <c r="AO25" s="1"/>
  <c r="AK25"/>
  <c r="AJ25"/>
  <c r="AI25"/>
  <c r="AH25"/>
  <c r="AG25"/>
  <c r="AF25"/>
  <c r="AE25"/>
  <c r="AD25"/>
  <c r="AC25"/>
  <c r="AB25"/>
  <c r="AA25"/>
  <c r="AL25" s="1"/>
  <c r="W25"/>
  <c r="K25"/>
  <c r="BZ24"/>
  <c r="BY24"/>
  <c r="BX24"/>
  <c r="BW24"/>
  <c r="BU24"/>
  <c r="BT24"/>
  <c r="BS24"/>
  <c r="BO24"/>
  <c r="BN24"/>
  <c r="AN24"/>
  <c r="AT24" s="1"/>
  <c r="AM24"/>
  <c r="AR24" s="1"/>
  <c r="AK24"/>
  <c r="AJ24"/>
  <c r="AI24"/>
  <c r="AH24"/>
  <c r="AG24"/>
  <c r="AF24"/>
  <c r="AE24"/>
  <c r="AD24"/>
  <c r="AC24"/>
  <c r="AB24"/>
  <c r="AA24"/>
  <c r="AL24" s="1"/>
  <c r="BR24" s="1"/>
  <c r="W24"/>
  <c r="K24"/>
  <c r="BZ23"/>
  <c r="BY23"/>
  <c r="BX23"/>
  <c r="BW23"/>
  <c r="BU23"/>
  <c r="BT23"/>
  <c r="BS23"/>
  <c r="BO23"/>
  <c r="BN23"/>
  <c r="AN23"/>
  <c r="AT23" s="1"/>
  <c r="AM23"/>
  <c r="AO23" s="1"/>
  <c r="AK23"/>
  <c r="AJ23"/>
  <c r="AI23"/>
  <c r="AH23"/>
  <c r="AG23"/>
  <c r="AF23"/>
  <c r="AE23"/>
  <c r="AD23"/>
  <c r="AC23"/>
  <c r="AB23"/>
  <c r="AA23"/>
  <c r="AL23" s="1"/>
  <c r="W23"/>
  <c r="K23"/>
  <c r="BZ22"/>
  <c r="BY22"/>
  <c r="BX22"/>
  <c r="BW22"/>
  <c r="BU22"/>
  <c r="BT22"/>
  <c r="BS22"/>
  <c r="BO22"/>
  <c r="BN22"/>
  <c r="AN22"/>
  <c r="AT22" s="1"/>
  <c r="AM22"/>
  <c r="AR22" s="1"/>
  <c r="AK22"/>
  <c r="AJ22"/>
  <c r="AI22"/>
  <c r="AH22"/>
  <c r="AG22"/>
  <c r="AF22"/>
  <c r="AE22"/>
  <c r="AD22"/>
  <c r="AC22"/>
  <c r="AB22"/>
  <c r="AA22"/>
  <c r="AL22" s="1"/>
  <c r="BR22" s="1"/>
  <c r="W22"/>
  <c r="K22"/>
  <c r="BZ21"/>
  <c r="BY21"/>
  <c r="BX21"/>
  <c r="BW21"/>
  <c r="BU21"/>
  <c r="BT21"/>
  <c r="BS21"/>
  <c r="BO21"/>
  <c r="BN21"/>
  <c r="AT21"/>
  <c r="AR21"/>
  <c r="AN21"/>
  <c r="AP21" s="1"/>
  <c r="AM21"/>
  <c r="AO21" s="1"/>
  <c r="AU21" s="1"/>
  <c r="AK21"/>
  <c r="AJ21"/>
  <c r="AI21"/>
  <c r="AH21"/>
  <c r="AG21"/>
  <c r="AF21"/>
  <c r="AE21"/>
  <c r="AD21"/>
  <c r="AC21"/>
  <c r="AB21"/>
  <c r="AA21"/>
  <c r="AL21" s="1"/>
  <c r="W21"/>
  <c r="K21"/>
  <c r="BZ20"/>
  <c r="BY20"/>
  <c r="BX20"/>
  <c r="BW20"/>
  <c r="BU20"/>
  <c r="BT20"/>
  <c r="BS20"/>
  <c r="BO20"/>
  <c r="BN20"/>
  <c r="AN20"/>
  <c r="AT20" s="1"/>
  <c r="AM20"/>
  <c r="AR20" s="1"/>
  <c r="AK20"/>
  <c r="AJ20"/>
  <c r="AI20"/>
  <c r="AH20"/>
  <c r="AG20"/>
  <c r="AF20"/>
  <c r="AE20"/>
  <c r="AD20"/>
  <c r="AC20"/>
  <c r="AB20"/>
  <c r="AA20"/>
  <c r="AL20" s="1"/>
  <c r="W20"/>
  <c r="K20"/>
  <c r="BZ19"/>
  <c r="BY19"/>
  <c r="BX19"/>
  <c r="BU19"/>
  <c r="BT19"/>
  <c r="BS19"/>
  <c r="BO19"/>
  <c r="BN19"/>
  <c r="AN19"/>
  <c r="AR19" s="1"/>
  <c r="AM19"/>
  <c r="AQ19" s="1"/>
  <c r="AK19"/>
  <c r="AJ19"/>
  <c r="AI19"/>
  <c r="AH19"/>
  <c r="AG19"/>
  <c r="AF19"/>
  <c r="AE19"/>
  <c r="AD19"/>
  <c r="AC19"/>
  <c r="AB19"/>
  <c r="AL19" s="1"/>
  <c r="AA19"/>
  <c r="W19"/>
  <c r="BW19" s="1"/>
  <c r="K19"/>
  <c r="BZ18"/>
  <c r="BY18"/>
  <c r="BX18"/>
  <c r="BU18"/>
  <c r="BT18"/>
  <c r="BS18"/>
  <c r="BN18"/>
  <c r="AN18"/>
  <c r="AT18" s="1"/>
  <c r="AM18"/>
  <c r="AO18" s="1"/>
  <c r="AK18"/>
  <c r="AJ18"/>
  <c r="AI18"/>
  <c r="AH18"/>
  <c r="AG18"/>
  <c r="AF18"/>
  <c r="AE18"/>
  <c r="AD18"/>
  <c r="AC18"/>
  <c r="AB18"/>
  <c r="AL18" s="1"/>
  <c r="AA18"/>
  <c r="W18"/>
  <c r="BW18" s="1"/>
  <c r="K18"/>
  <c r="BZ17"/>
  <c r="BY17"/>
  <c r="BX17"/>
  <c r="BU17"/>
  <c r="BT17"/>
  <c r="BS17"/>
  <c r="BN17"/>
  <c r="BP17" s="1"/>
  <c r="AN17"/>
  <c r="AT17" s="1"/>
  <c r="AM17"/>
  <c r="AR17" s="1"/>
  <c r="AK17"/>
  <c r="AJ17"/>
  <c r="AI17"/>
  <c r="AH17"/>
  <c r="AG17"/>
  <c r="AF17"/>
  <c r="AE17"/>
  <c r="AD17"/>
  <c r="AC17"/>
  <c r="AB17"/>
  <c r="AA17"/>
  <c r="AL17" s="1"/>
  <c r="W17"/>
  <c r="BW17" s="1"/>
  <c r="K17"/>
  <c r="BZ16"/>
  <c r="BY16"/>
  <c r="BX16"/>
  <c r="BU16"/>
  <c r="BT16"/>
  <c r="BS16"/>
  <c r="BO16"/>
  <c r="BN16"/>
  <c r="AT16"/>
  <c r="AN16"/>
  <c r="AP16" s="1"/>
  <c r="AM16"/>
  <c r="AO16" s="1"/>
  <c r="AK16"/>
  <c r="AJ16"/>
  <c r="AI16"/>
  <c r="AH16"/>
  <c r="AG16"/>
  <c r="AF16"/>
  <c r="AE16"/>
  <c r="AD16"/>
  <c r="AC16"/>
  <c r="AB16"/>
  <c r="AL16" s="1"/>
  <c r="AA16"/>
  <c r="W16"/>
  <c r="BW16" s="1"/>
  <c r="K16"/>
  <c r="BZ15"/>
  <c r="BY15"/>
  <c r="BX15"/>
  <c r="BU15"/>
  <c r="BT15"/>
  <c r="BS15"/>
  <c r="BN15"/>
  <c r="AN15"/>
  <c r="AT15" s="1"/>
  <c r="AM15"/>
  <c r="AO15" s="1"/>
  <c r="AK15"/>
  <c r="AJ15"/>
  <c r="AI15"/>
  <c r="AH15"/>
  <c r="AG15"/>
  <c r="AF15"/>
  <c r="AE15"/>
  <c r="AD15"/>
  <c r="AC15"/>
  <c r="AB15"/>
  <c r="AL15" s="1"/>
  <c r="AA15"/>
  <c r="W15"/>
  <c r="BW15" s="1"/>
  <c r="K15"/>
  <c r="BZ14"/>
  <c r="BY14"/>
  <c r="BX14"/>
  <c r="BU14"/>
  <c r="BT14"/>
  <c r="BS14"/>
  <c r="BN14"/>
  <c r="AN14"/>
  <c r="AT14" s="1"/>
  <c r="AM14"/>
  <c r="AO14" s="1"/>
  <c r="AK14"/>
  <c r="AJ14"/>
  <c r="AI14"/>
  <c r="AH14"/>
  <c r="AG14"/>
  <c r="AF14"/>
  <c r="AE14"/>
  <c r="AD14"/>
  <c r="AC14"/>
  <c r="AB14"/>
  <c r="AL14" s="1"/>
  <c r="AA14"/>
  <c r="W14"/>
  <c r="BW14" s="1"/>
  <c r="K14"/>
  <c r="BZ13"/>
  <c r="BY13"/>
  <c r="BX13"/>
  <c r="BU13"/>
  <c r="BT13"/>
  <c r="BS13"/>
  <c r="BN13"/>
  <c r="BP13" s="1"/>
  <c r="AT13"/>
  <c r="AN13"/>
  <c r="AP13" s="1"/>
  <c r="AM13"/>
  <c r="AO13" s="1"/>
  <c r="AK13"/>
  <c r="AJ13"/>
  <c r="AI13"/>
  <c r="AH13"/>
  <c r="AG13"/>
  <c r="AF13"/>
  <c r="AE13"/>
  <c r="AD13"/>
  <c r="AC13"/>
  <c r="AB13"/>
  <c r="AL13" s="1"/>
  <c r="AA13"/>
  <c r="W13"/>
  <c r="BW13" s="1"/>
  <c r="K13"/>
  <c r="BZ12"/>
  <c r="BY12"/>
  <c r="BX12"/>
  <c r="BU12"/>
  <c r="BT12"/>
  <c r="BS12"/>
  <c r="BN12"/>
  <c r="AN12"/>
  <c r="AT12" s="1"/>
  <c r="AM12"/>
  <c r="AR12" s="1"/>
  <c r="AK12"/>
  <c r="AJ12"/>
  <c r="AI12"/>
  <c r="AH12"/>
  <c r="AG12"/>
  <c r="AF12"/>
  <c r="AE12"/>
  <c r="AD12"/>
  <c r="AC12"/>
  <c r="AB12"/>
  <c r="AA12"/>
  <c r="AL12" s="1"/>
  <c r="W12"/>
  <c r="BW12" s="1"/>
  <c r="K12"/>
  <c r="BZ11"/>
  <c r="BY11"/>
  <c r="BX11"/>
  <c r="BU11"/>
  <c r="BT11"/>
  <c r="BS11"/>
  <c r="BO11"/>
  <c r="BN11"/>
  <c r="BP11" s="1"/>
  <c r="AN11"/>
  <c r="AT11" s="1"/>
  <c r="AM11"/>
  <c r="AR11" s="1"/>
  <c r="AK11"/>
  <c r="AJ11"/>
  <c r="AI11"/>
  <c r="AH11"/>
  <c r="AG11"/>
  <c r="AF11"/>
  <c r="AE11"/>
  <c r="AD11"/>
  <c r="AC11"/>
  <c r="AB11"/>
  <c r="AA11"/>
  <c r="AL11" s="1"/>
  <c r="W11"/>
  <c r="BW11" s="1"/>
  <c r="K11"/>
  <c r="BZ10"/>
  <c r="BY10"/>
  <c r="BX10"/>
  <c r="BU10"/>
  <c r="BT10"/>
  <c r="BS10"/>
  <c r="BO10"/>
  <c r="BN10"/>
  <c r="AN10"/>
  <c r="AT10" s="1"/>
  <c r="AM10"/>
  <c r="AR10" s="1"/>
  <c r="AK10"/>
  <c r="AJ10"/>
  <c r="AI10"/>
  <c r="AH10"/>
  <c r="AG10"/>
  <c r="AF10"/>
  <c r="AE10"/>
  <c r="AD10"/>
  <c r="AC10"/>
  <c r="AB10"/>
  <c r="AA10"/>
  <c r="AL10" s="1"/>
  <c r="W10"/>
  <c r="BW10" s="1"/>
  <c r="K10"/>
  <c r="BZ9"/>
  <c r="BY9"/>
  <c r="BX9"/>
  <c r="BU9"/>
  <c r="BT9"/>
  <c r="BS9"/>
  <c r="BO9"/>
  <c r="BN9"/>
  <c r="AN9"/>
  <c r="AR9" s="1"/>
  <c r="AM9"/>
  <c r="AQ9" s="1"/>
  <c r="AK9"/>
  <c r="AJ9"/>
  <c r="AI9"/>
  <c r="AH9"/>
  <c r="AG9"/>
  <c r="AF9"/>
  <c r="AE9"/>
  <c r="AD9"/>
  <c r="AC9"/>
  <c r="AB9"/>
  <c r="AL9" s="1"/>
  <c r="AA9"/>
  <c r="W9"/>
  <c r="BW9" s="1"/>
  <c r="K9"/>
  <c r="BZ8"/>
  <c r="BY8"/>
  <c r="BX8"/>
  <c r="BU8"/>
  <c r="BT8"/>
  <c r="BS8"/>
  <c r="BN8"/>
  <c r="AN8"/>
  <c r="AT8" s="1"/>
  <c r="AM8"/>
  <c r="AO8" s="1"/>
  <c r="AK8"/>
  <c r="AJ8"/>
  <c r="AI8"/>
  <c r="AH8"/>
  <c r="AG8"/>
  <c r="AF8"/>
  <c r="AE8"/>
  <c r="AD8"/>
  <c r="AC8"/>
  <c r="AB8"/>
  <c r="AL8" s="1"/>
  <c r="AA8"/>
  <c r="W8"/>
  <c r="BW8" s="1"/>
  <c r="K8"/>
  <c r="BZ7"/>
  <c r="BY7"/>
  <c r="BX7"/>
  <c r="BU7"/>
  <c r="BT7"/>
  <c r="BS7"/>
  <c r="BN7"/>
  <c r="AN7"/>
  <c r="AT7" s="1"/>
  <c r="AM7"/>
  <c r="AO7" s="1"/>
  <c r="AK7"/>
  <c r="AJ7"/>
  <c r="AI7"/>
  <c r="AH7"/>
  <c r="AG7"/>
  <c r="AF7"/>
  <c r="AE7"/>
  <c r="AD7"/>
  <c r="AC7"/>
  <c r="AB7"/>
  <c r="AL7" s="1"/>
  <c r="AA7"/>
  <c r="W7"/>
  <c r="BW7" s="1"/>
  <c r="K7"/>
  <c r="BZ6"/>
  <c r="BY6"/>
  <c r="BX6"/>
  <c r="BU6"/>
  <c r="BT6"/>
  <c r="BS6"/>
  <c r="BN6"/>
  <c r="BP6" s="1"/>
  <c r="AT6"/>
  <c r="AN6"/>
  <c r="AP6" s="1"/>
  <c r="AM6"/>
  <c r="AO6" s="1"/>
  <c r="AK6"/>
  <c r="AJ6"/>
  <c r="AI6"/>
  <c r="AH6"/>
  <c r="AG6"/>
  <c r="AF6"/>
  <c r="AE6"/>
  <c r="AD6"/>
  <c r="AC6"/>
  <c r="AB6"/>
  <c r="AL6" s="1"/>
  <c r="AA6"/>
  <c r="W6"/>
  <c r="BW6" s="1"/>
  <c r="K6"/>
  <c r="BM4"/>
  <c r="AY4"/>
  <c r="AX4"/>
  <c r="AS4"/>
  <c r="AN4"/>
  <c r="AM4"/>
  <c r="AK4"/>
  <c r="AJ4"/>
  <c r="AI4"/>
  <c r="AH4"/>
  <c r="AG4"/>
  <c r="AF4"/>
  <c r="AE4"/>
  <c r="AD4"/>
  <c r="AC4"/>
  <c r="AB4"/>
  <c r="AA4"/>
  <c r="W4"/>
  <c r="V4"/>
  <c r="U4"/>
  <c r="T4"/>
  <c r="S4"/>
  <c r="R4"/>
  <c r="M4"/>
  <c r="L4"/>
  <c r="L3" s="1"/>
  <c r="V3"/>
  <c r="U3"/>
  <c r="T3"/>
  <c r="S3"/>
  <c r="R3"/>
  <c r="Q3"/>
  <c r="P3"/>
  <c r="O3"/>
  <c r="N3"/>
  <c r="M3"/>
  <c r="AK2"/>
  <c r="AJ2"/>
  <c r="AI2"/>
  <c r="AH2"/>
  <c r="AG2"/>
  <c r="AF2"/>
  <c r="AE2"/>
  <c r="AD2"/>
  <c r="AC2"/>
  <c r="AB2"/>
  <c r="AA2"/>
  <c r="DH14" i="3" l="1"/>
  <c r="DI14" s="1"/>
  <c r="DH18"/>
  <c r="DI18" s="1"/>
  <c r="DH43"/>
  <c r="DI43" s="1"/>
  <c r="AS39"/>
  <c r="AS44"/>
  <c r="AM47"/>
  <c r="CM47"/>
  <c r="AS49"/>
  <c r="AM54"/>
  <c r="AS55"/>
  <c r="AM60"/>
  <c r="CR60" s="1"/>
  <c r="CM60"/>
  <c r="CM62"/>
  <c r="AM63"/>
  <c r="CR63" s="1"/>
  <c r="CM63"/>
  <c r="CM64"/>
  <c r="AM65"/>
  <c r="BS65" s="1"/>
  <c r="AM66"/>
  <c r="AM67"/>
  <c r="CM67"/>
  <c r="AS81"/>
  <c r="AM82"/>
  <c r="AS83"/>
  <c r="AS85"/>
  <c r="AM7"/>
  <c r="AS8"/>
  <c r="AM9"/>
  <c r="AS21"/>
  <c r="AM25"/>
  <c r="AS26"/>
  <c r="AS27"/>
  <c r="AM28"/>
  <c r="AM29"/>
  <c r="CM29"/>
  <c r="AM30"/>
  <c r="CM30"/>
  <c r="AM31"/>
  <c r="AS48"/>
  <c r="AM75"/>
  <c r="AM76"/>
  <c r="AR76"/>
  <c r="CN76" s="1"/>
  <c r="DH3"/>
  <c r="DI3" s="1"/>
  <c r="BQ26"/>
  <c r="BQ28"/>
  <c r="BQ43"/>
  <c r="AM50"/>
  <c r="AS51"/>
  <c r="AM52"/>
  <c r="AM53"/>
  <c r="AQ53"/>
  <c r="CM53" s="1"/>
  <c r="AS54"/>
  <c r="AM55"/>
  <c r="AQ55"/>
  <c r="AM56"/>
  <c r="AS58"/>
  <c r="AM59"/>
  <c r="AQ59"/>
  <c r="CM59" s="1"/>
  <c r="AS60"/>
  <c r="AM61"/>
  <c r="AM62"/>
  <c r="AS63"/>
  <c r="AM64"/>
  <c r="AS65"/>
  <c r="BQ65"/>
  <c r="AS66"/>
  <c r="AS67"/>
  <c r="AM68"/>
  <c r="CM68"/>
  <c r="AM69"/>
  <c r="CM69"/>
  <c r="AM71"/>
  <c r="AM72"/>
  <c r="CM73"/>
  <c r="CM74"/>
  <c r="CM75"/>
  <c r="AS76"/>
  <c r="AS77"/>
  <c r="AS78"/>
  <c r="AM79"/>
  <c r="AS80"/>
  <c r="AM81"/>
  <c r="AS82"/>
  <c r="AM83"/>
  <c r="AM84"/>
  <c r="AM85"/>
  <c r="AM86"/>
  <c r="AS86"/>
  <c r="AM87"/>
  <c r="AM88"/>
  <c r="AS88"/>
  <c r="AM89"/>
  <c r="AM90"/>
  <c r="AS90"/>
  <c r="AM91"/>
  <c r="X4"/>
  <c r="AC4"/>
  <c r="AN4"/>
  <c r="AS6"/>
  <c r="AS7"/>
  <c r="AM8"/>
  <c r="AM10"/>
  <c r="BQ10" s="1"/>
  <c r="BP10"/>
  <c r="AS11"/>
  <c r="AM12"/>
  <c r="AS13"/>
  <c r="AM15"/>
  <c r="AS16"/>
  <c r="AS17"/>
  <c r="AM19"/>
  <c r="AS20"/>
  <c r="AM21"/>
  <c r="CM21"/>
  <c r="AM22"/>
  <c r="BQ22" s="1"/>
  <c r="BP22"/>
  <c r="AS23"/>
  <c r="AM24"/>
  <c r="BQ24" s="1"/>
  <c r="BP24"/>
  <c r="AS29"/>
  <c r="AS30"/>
  <c r="AS31"/>
  <c r="BQ31"/>
  <c r="AM32"/>
  <c r="AS33"/>
  <c r="AS34"/>
  <c r="BQ34"/>
  <c r="AM35"/>
  <c r="AS36"/>
  <c r="BQ36"/>
  <c r="AM37"/>
  <c r="AS38"/>
  <c r="BQ38"/>
  <c r="AM39"/>
  <c r="CM39"/>
  <c r="AM40"/>
  <c r="AS40"/>
  <c r="AM41"/>
  <c r="AS42"/>
  <c r="BQ42"/>
  <c r="AS43"/>
  <c r="BP43"/>
  <c r="AM44"/>
  <c r="BS44" s="1"/>
  <c r="BP44"/>
  <c r="AM45"/>
  <c r="CR45" s="1"/>
  <c r="CM45"/>
  <c r="AS46"/>
  <c r="AS47"/>
  <c r="AM48"/>
  <c r="BS48" s="1"/>
  <c r="BP48"/>
  <c r="AM49"/>
  <c r="AM51"/>
  <c r="AS61"/>
  <c r="AS62"/>
  <c r="AS64"/>
  <c r="BQ71"/>
  <c r="BQ79"/>
  <c r="BQ81"/>
  <c r="BQ83"/>
  <c r="CR8"/>
  <c r="BS8"/>
  <c r="CL8"/>
  <c r="CR10"/>
  <c r="BS10"/>
  <c r="CR12"/>
  <c r="BS12"/>
  <c r="CR15"/>
  <c r="BS15"/>
  <c r="CL15"/>
  <c r="CR19"/>
  <c r="BS19"/>
  <c r="CR21"/>
  <c r="BS21"/>
  <c r="CR22"/>
  <c r="BS22"/>
  <c r="CR24"/>
  <c r="BS24"/>
  <c r="CR26"/>
  <c r="BS26"/>
  <c r="CR28"/>
  <c r="BS28"/>
  <c r="CR32"/>
  <c r="BS32"/>
  <c r="CR35"/>
  <c r="BS35"/>
  <c r="CR37"/>
  <c r="BS37"/>
  <c r="CR39"/>
  <c r="BS39"/>
  <c r="CR40"/>
  <c r="BS40"/>
  <c r="CR41"/>
  <c r="BS41"/>
  <c r="CL46"/>
  <c r="CL47"/>
  <c r="CP47" s="1"/>
  <c r="AV47"/>
  <c r="CO47" s="1"/>
  <c r="CQ47" s="1"/>
  <c r="CR51"/>
  <c r="BS51"/>
  <c r="BQ51"/>
  <c r="CR54"/>
  <c r="BS54"/>
  <c r="CR57"/>
  <c r="BS57"/>
  <c r="BQ57"/>
  <c r="CR58"/>
  <c r="BS58"/>
  <c r="CL61"/>
  <c r="CL62"/>
  <c r="CP62" s="1"/>
  <c r="AV62"/>
  <c r="CO62" s="1"/>
  <c r="CL64"/>
  <c r="CP64" s="1"/>
  <c r="AV64"/>
  <c r="CO64" s="1"/>
  <c r="BQ11"/>
  <c r="BQ16"/>
  <c r="BQ19"/>
  <c r="BQ20"/>
  <c r="BQ21"/>
  <c r="BQ23"/>
  <c r="BQ25"/>
  <c r="BQ27"/>
  <c r="BQ39"/>
  <c r="BQ41"/>
  <c r="CM57"/>
  <c r="CR6"/>
  <c r="BS6"/>
  <c r="AM4"/>
  <c r="CL6"/>
  <c r="CR7"/>
  <c r="BS7"/>
  <c r="CL7"/>
  <c r="CR9"/>
  <c r="BS9"/>
  <c r="CR11"/>
  <c r="BS11"/>
  <c r="CR13"/>
  <c r="BS13"/>
  <c r="CL13"/>
  <c r="CR14"/>
  <c r="BS14"/>
  <c r="CR16"/>
  <c r="BS16"/>
  <c r="CL16"/>
  <c r="CR17"/>
  <c r="BS17"/>
  <c r="CR18"/>
  <c r="BS18"/>
  <c r="CR20"/>
  <c r="BS20"/>
  <c r="CR23"/>
  <c r="BS23"/>
  <c r="CR25"/>
  <c r="BS25"/>
  <c r="CR27"/>
  <c r="BS27"/>
  <c r="CR29"/>
  <c r="BS29"/>
  <c r="CR30"/>
  <c r="BS30"/>
  <c r="CR31"/>
  <c r="BS31"/>
  <c r="CR33"/>
  <c r="BS33"/>
  <c r="CR34"/>
  <c r="BS34"/>
  <c r="CR36"/>
  <c r="BS36"/>
  <c r="CR38"/>
  <c r="BS38"/>
  <c r="CR50"/>
  <c r="BS50"/>
  <c r="CR52"/>
  <c r="BS52"/>
  <c r="CR53"/>
  <c r="BS53"/>
  <c r="BQ53"/>
  <c r="CR55"/>
  <c r="BS55"/>
  <c r="BQ55"/>
  <c r="CR56"/>
  <c r="BS56"/>
  <c r="CR59"/>
  <c r="BS59"/>
  <c r="BQ9"/>
  <c r="BQ29"/>
  <c r="BQ30"/>
  <c r="BQ32"/>
  <c r="BQ33"/>
  <c r="BQ35"/>
  <c r="BQ37"/>
  <c r="CL51"/>
  <c r="CP51" s="1"/>
  <c r="AV51"/>
  <c r="CO51" s="1"/>
  <c r="CL53"/>
  <c r="CP53" s="1"/>
  <c r="AV53"/>
  <c r="CO53" s="1"/>
  <c r="CL55"/>
  <c r="CR66"/>
  <c r="BS66"/>
  <c r="CR67"/>
  <c r="BS67"/>
  <c r="CR70"/>
  <c r="BS70"/>
  <c r="CR73"/>
  <c r="BS73"/>
  <c r="CR74"/>
  <c r="BS74"/>
  <c r="CR75"/>
  <c r="BS75"/>
  <c r="CR76"/>
  <c r="BS76"/>
  <c r="CR77"/>
  <c r="BS77"/>
  <c r="CR78"/>
  <c r="BS78"/>
  <c r="CR80"/>
  <c r="BS80"/>
  <c r="CR82"/>
  <c r="BS82"/>
  <c r="AQ6"/>
  <c r="BQ6"/>
  <c r="AQ7"/>
  <c r="AU7"/>
  <c r="BQ7"/>
  <c r="AQ8"/>
  <c r="AU8"/>
  <c r="BQ8"/>
  <c r="AQ9"/>
  <c r="CM9" s="1"/>
  <c r="AS9"/>
  <c r="AP10"/>
  <c r="AP11"/>
  <c r="AP12"/>
  <c r="BQ12"/>
  <c r="AQ13"/>
  <c r="CM13" s="1"/>
  <c r="BQ13"/>
  <c r="AQ14"/>
  <c r="AU14"/>
  <c r="BQ14"/>
  <c r="AQ15"/>
  <c r="AU15"/>
  <c r="BQ15"/>
  <c r="AQ16"/>
  <c r="CM16" s="1"/>
  <c r="BB16"/>
  <c r="AP17"/>
  <c r="BQ17"/>
  <c r="AQ18"/>
  <c r="AU18"/>
  <c r="BQ18"/>
  <c r="AQ19"/>
  <c r="CM19" s="1"/>
  <c r="AS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BQ40"/>
  <c r="AQ41"/>
  <c r="CM41" s="1"/>
  <c r="AS41"/>
  <c r="AP42"/>
  <c r="AP44"/>
  <c r="AP45"/>
  <c r="CR46"/>
  <c r="AW47"/>
  <c r="BA47" s="1"/>
  <c r="CT47" s="1"/>
  <c r="BQ47"/>
  <c r="BS47"/>
  <c r="AP48"/>
  <c r="AP49"/>
  <c r="AU50"/>
  <c r="AU54"/>
  <c r="AU56"/>
  <c r="AU58"/>
  <c r="BQ59"/>
  <c r="AP60"/>
  <c r="CR61"/>
  <c r="AW62"/>
  <c r="BA62" s="1"/>
  <c r="CT62" s="1"/>
  <c r="BQ62"/>
  <c r="BS62"/>
  <c r="AP63"/>
  <c r="AW64"/>
  <c r="BA64" s="1"/>
  <c r="CT64" s="1"/>
  <c r="BQ64"/>
  <c r="BS64"/>
  <c r="AP65"/>
  <c r="BQ67"/>
  <c r="BQ70"/>
  <c r="BQ76"/>
  <c r="BQ77"/>
  <c r="CR49"/>
  <c r="BS49"/>
  <c r="CL50"/>
  <c r="CL52"/>
  <c r="CL54"/>
  <c r="CL56"/>
  <c r="CL58"/>
  <c r="CR65"/>
  <c r="AP9"/>
  <c r="AQ10"/>
  <c r="CM10" s="1"/>
  <c r="AQ11"/>
  <c r="CM11" s="1"/>
  <c r="AQ12"/>
  <c r="CM12" s="1"/>
  <c r="AQ17"/>
  <c r="CM17" s="1"/>
  <c r="BB17"/>
  <c r="AP19"/>
  <c r="AQ20"/>
  <c r="CM20" s="1"/>
  <c r="AQ22"/>
  <c r="CM22" s="1"/>
  <c r="AQ23"/>
  <c r="CM23" s="1"/>
  <c r="AQ24"/>
  <c r="CM24" s="1"/>
  <c r="AQ25"/>
  <c r="CM25" s="1"/>
  <c r="AQ26"/>
  <c r="CM26" s="1"/>
  <c r="AQ27"/>
  <c r="CM27" s="1"/>
  <c r="AQ28"/>
  <c r="CM28" s="1"/>
  <c r="AQ31"/>
  <c r="CM31" s="1"/>
  <c r="AQ32"/>
  <c r="CM32" s="1"/>
  <c r="AQ34"/>
  <c r="CM34" s="1"/>
  <c r="AQ35"/>
  <c r="CM35" s="1"/>
  <c r="AQ36"/>
  <c r="CM36" s="1"/>
  <c r="AQ37"/>
  <c r="CM37" s="1"/>
  <c r="AQ38"/>
  <c r="CM38" s="1"/>
  <c r="AQ40"/>
  <c r="CM40" s="1"/>
  <c r="AP41"/>
  <c r="CR42"/>
  <c r="CR43"/>
  <c r="CR44"/>
  <c r="BQ45"/>
  <c r="BS45"/>
  <c r="BQ46"/>
  <c r="BS46"/>
  <c r="CR47"/>
  <c r="CS47" s="1"/>
  <c r="CR48"/>
  <c r="BQ49"/>
  <c r="AQ50"/>
  <c r="CM50" s="1"/>
  <c r="BQ50"/>
  <c r="AQ52"/>
  <c r="CM52" s="1"/>
  <c r="BQ52"/>
  <c r="AQ54"/>
  <c r="CM54" s="1"/>
  <c r="BQ54"/>
  <c r="AU55"/>
  <c r="CM55" s="1"/>
  <c r="AQ56"/>
  <c r="CM56" s="1"/>
  <c r="BQ56"/>
  <c r="AQ58"/>
  <c r="CM58" s="1"/>
  <c r="BQ58"/>
  <c r="AS59"/>
  <c r="BQ60"/>
  <c r="BS60"/>
  <c r="BQ61"/>
  <c r="BS61"/>
  <c r="CR62"/>
  <c r="CS62" s="1"/>
  <c r="BQ63"/>
  <c r="BS63"/>
  <c r="CR64"/>
  <c r="CS64" s="1"/>
  <c r="BQ84"/>
  <c r="BQ85"/>
  <c r="BP86"/>
  <c r="BP88"/>
  <c r="BP90"/>
  <c r="CR68"/>
  <c r="BS68"/>
  <c r="CR69"/>
  <c r="BS69"/>
  <c r="CR71"/>
  <c r="BS71"/>
  <c r="CR72"/>
  <c r="BS72"/>
  <c r="CR79"/>
  <c r="BS79"/>
  <c r="CR81"/>
  <c r="BS81"/>
  <c r="CR83"/>
  <c r="BS83"/>
  <c r="CR84"/>
  <c r="BS84"/>
  <c r="CR85"/>
  <c r="BS85"/>
  <c r="CR86"/>
  <c r="CR87"/>
  <c r="BP87"/>
  <c r="CR88"/>
  <c r="CR89"/>
  <c r="BP89"/>
  <c r="CR90"/>
  <c r="CR91"/>
  <c r="BP91"/>
  <c r="CR92"/>
  <c r="AQ42"/>
  <c r="CM42" s="1"/>
  <c r="AQ43"/>
  <c r="AQ44"/>
  <c r="CM44" s="1"/>
  <c r="AQ46"/>
  <c r="CM46" s="1"/>
  <c r="AQ48"/>
  <c r="CM48" s="1"/>
  <c r="AQ49"/>
  <c r="CM49" s="1"/>
  <c r="AP57"/>
  <c r="AP59"/>
  <c r="AQ61"/>
  <c r="CM61" s="1"/>
  <c r="AQ65"/>
  <c r="CM65" s="1"/>
  <c r="BQ66"/>
  <c r="BQ68"/>
  <c r="BQ69"/>
  <c r="BQ72"/>
  <c r="BQ73"/>
  <c r="BQ74"/>
  <c r="BQ75"/>
  <c r="BQ78"/>
  <c r="BQ80"/>
  <c r="BQ82"/>
  <c r="AP66"/>
  <c r="AP67"/>
  <c r="AS68"/>
  <c r="AV68" s="1"/>
  <c r="BP68"/>
  <c r="AS69"/>
  <c r="AV69" s="1"/>
  <c r="BP69"/>
  <c r="AS70"/>
  <c r="CL70" s="1"/>
  <c r="BP70"/>
  <c r="AS71"/>
  <c r="CL71" s="1"/>
  <c r="CP71" s="1"/>
  <c r="BP71"/>
  <c r="AS72"/>
  <c r="CL72" s="1"/>
  <c r="BP72"/>
  <c r="AS73"/>
  <c r="AV73" s="1"/>
  <c r="BP73"/>
  <c r="AS74"/>
  <c r="CL74" s="1"/>
  <c r="CP74" s="1"/>
  <c r="BP74"/>
  <c r="AS75"/>
  <c r="AV75" s="1"/>
  <c r="BP75"/>
  <c r="AP76"/>
  <c r="AU76"/>
  <c r="AQ78"/>
  <c r="CM78" s="1"/>
  <c r="AQ79"/>
  <c r="CM79" s="1"/>
  <c r="AQ80"/>
  <c r="CM80" s="1"/>
  <c r="AQ81"/>
  <c r="CM81" s="1"/>
  <c r="AQ82"/>
  <c r="CM82" s="1"/>
  <c r="AQ83"/>
  <c r="CM83" s="1"/>
  <c r="AQ84"/>
  <c r="CM84" s="1"/>
  <c r="AQ85"/>
  <c r="CM85" s="1"/>
  <c r="AQ86"/>
  <c r="AU86"/>
  <c r="BQ86"/>
  <c r="AP87"/>
  <c r="AQ88"/>
  <c r="AU88"/>
  <c r="BQ88"/>
  <c r="AP89"/>
  <c r="AQ90"/>
  <c r="AU90"/>
  <c r="BQ90"/>
  <c r="AP91"/>
  <c r="AQ92"/>
  <c r="AU92"/>
  <c r="BP92"/>
  <c r="BQ99"/>
  <c r="BT99"/>
  <c r="BV99"/>
  <c r="BY99"/>
  <c r="CA99"/>
  <c r="AQ66"/>
  <c r="CM66" s="1"/>
  <c r="AQ70"/>
  <c r="CM70" s="1"/>
  <c r="AQ72"/>
  <c r="CM72" s="1"/>
  <c r="AQ76"/>
  <c r="CM76" s="1"/>
  <c r="AP77"/>
  <c r="AP78"/>
  <c r="AP79"/>
  <c r="AP80"/>
  <c r="AP81"/>
  <c r="AP82"/>
  <c r="AP83"/>
  <c r="AP84"/>
  <c r="AP85"/>
  <c r="AQ87"/>
  <c r="AQ89"/>
  <c r="AQ91"/>
  <c r="BS99"/>
  <c r="BX99"/>
  <c r="AL4" i="2"/>
  <c r="BR6"/>
  <c r="BR11"/>
  <c r="BR13"/>
  <c r="BR17"/>
  <c r="BP8"/>
  <c r="BP10"/>
  <c r="BP12"/>
  <c r="BP16"/>
  <c r="BR7"/>
  <c r="BR8"/>
  <c r="BR9"/>
  <c r="BR10"/>
  <c r="BR12"/>
  <c r="BR14"/>
  <c r="BR15"/>
  <c r="BR16"/>
  <c r="BR18"/>
  <c r="BR19"/>
  <c r="BR20"/>
  <c r="BP7"/>
  <c r="BP9"/>
  <c r="BP14"/>
  <c r="BP15"/>
  <c r="BP18"/>
  <c r="BP19"/>
  <c r="BR27"/>
  <c r="BR30"/>
  <c r="BR34"/>
  <c r="BR35"/>
  <c r="BR36"/>
  <c r="BR37"/>
  <c r="BR38"/>
  <c r="BR39"/>
  <c r="BR44"/>
  <c r="BR45"/>
  <c r="BR48"/>
  <c r="BR49"/>
  <c r="BR60"/>
  <c r="BP60"/>
  <c r="AV60"/>
  <c r="AZ60" s="1"/>
  <c r="BR61"/>
  <c r="BR62"/>
  <c r="BP62"/>
  <c r="AV62"/>
  <c r="AZ62" s="1"/>
  <c r="BR63"/>
  <c r="BR67"/>
  <c r="BR70"/>
  <c r="BP70"/>
  <c r="BR72"/>
  <c r="BP72"/>
  <c r="BR74"/>
  <c r="BP74"/>
  <c r="AV74"/>
  <c r="AZ74" s="1"/>
  <c r="BR75"/>
  <c r="AR6"/>
  <c r="BO6"/>
  <c r="AR7"/>
  <c r="BO7"/>
  <c r="AR8"/>
  <c r="BO8"/>
  <c r="AO9"/>
  <c r="AT9"/>
  <c r="AT4" s="1"/>
  <c r="AP10"/>
  <c r="AP11"/>
  <c r="AP12"/>
  <c r="BO12"/>
  <c r="AR13"/>
  <c r="AU13" s="1"/>
  <c r="AV13" s="1"/>
  <c r="AZ13" s="1"/>
  <c r="BO13"/>
  <c r="AR14"/>
  <c r="BO14"/>
  <c r="AR15"/>
  <c r="BO15"/>
  <c r="AR16"/>
  <c r="AU16" s="1"/>
  <c r="AV16" s="1"/>
  <c r="AZ16" s="1"/>
  <c r="AP17"/>
  <c r="BA17"/>
  <c r="BO17"/>
  <c r="AR18"/>
  <c r="BO18"/>
  <c r="AO19"/>
  <c r="AT19"/>
  <c r="AP20"/>
  <c r="AO22"/>
  <c r="BP22"/>
  <c r="AR23"/>
  <c r="AO24"/>
  <c r="BP24"/>
  <c r="AR25"/>
  <c r="AO26"/>
  <c r="BP26"/>
  <c r="BP27"/>
  <c r="BP28"/>
  <c r="BP30"/>
  <c r="BP31"/>
  <c r="BP32"/>
  <c r="BP39"/>
  <c r="BP42"/>
  <c r="BP45"/>
  <c r="BP46"/>
  <c r="BR28"/>
  <c r="BR29"/>
  <c r="BR31"/>
  <c r="BR32"/>
  <c r="BR33"/>
  <c r="BR40"/>
  <c r="BR41"/>
  <c r="BR42"/>
  <c r="BR43"/>
  <c r="BR46"/>
  <c r="BR47"/>
  <c r="BR64"/>
  <c r="BP64"/>
  <c r="AV64"/>
  <c r="AZ64" s="1"/>
  <c r="BR65"/>
  <c r="BR66"/>
  <c r="BP66"/>
  <c r="BR68"/>
  <c r="BP68"/>
  <c r="AV68"/>
  <c r="AZ68" s="1"/>
  <c r="BR69"/>
  <c r="BR71"/>
  <c r="BR73"/>
  <c r="BR76"/>
  <c r="AP7"/>
  <c r="AU7" s="1"/>
  <c r="AV7" s="1"/>
  <c r="AZ7" s="1"/>
  <c r="AP8"/>
  <c r="AU8" s="1"/>
  <c r="AV8" s="1"/>
  <c r="AZ8" s="1"/>
  <c r="AP9"/>
  <c r="AO10"/>
  <c r="AU10" s="1"/>
  <c r="AV10" s="1"/>
  <c r="AZ10" s="1"/>
  <c r="AO11"/>
  <c r="AU11" s="1"/>
  <c r="AV11" s="1"/>
  <c r="AZ11" s="1"/>
  <c r="AO12"/>
  <c r="AU12" s="1"/>
  <c r="AV12" s="1"/>
  <c r="AP14"/>
  <c r="AU14" s="1"/>
  <c r="AV14" s="1"/>
  <c r="AZ14" s="1"/>
  <c r="AP15"/>
  <c r="AU15" s="1"/>
  <c r="AV15" s="1"/>
  <c r="AZ15" s="1"/>
  <c r="BA16"/>
  <c r="BA4" s="1"/>
  <c r="AO17"/>
  <c r="AU17" s="1"/>
  <c r="AV17" s="1"/>
  <c r="AZ17" s="1"/>
  <c r="AP18"/>
  <c r="AU18" s="1"/>
  <c r="AV18" s="1"/>
  <c r="AZ18" s="1"/>
  <c r="AP19"/>
  <c r="AO20"/>
  <c r="AU20" s="1"/>
  <c r="AV20" s="1"/>
  <c r="AZ20" s="1"/>
  <c r="BP20"/>
  <c r="AV21"/>
  <c r="AZ21" s="1"/>
  <c r="BP21"/>
  <c r="BR21"/>
  <c r="BP23"/>
  <c r="BR23"/>
  <c r="BR25"/>
  <c r="AO27"/>
  <c r="BP29"/>
  <c r="BP33"/>
  <c r="BP40"/>
  <c r="BP41"/>
  <c r="BP43"/>
  <c r="BP44"/>
  <c r="BP47"/>
  <c r="BP48"/>
  <c r="BR85"/>
  <c r="AP22"/>
  <c r="AP23"/>
  <c r="AU23" s="1"/>
  <c r="AV23" s="1"/>
  <c r="AZ23" s="1"/>
  <c r="AP24"/>
  <c r="AP25"/>
  <c r="AU25" s="1"/>
  <c r="AV25" s="1"/>
  <c r="AZ25" s="1"/>
  <c r="AP26"/>
  <c r="AP27"/>
  <c r="AP28"/>
  <c r="AP31"/>
  <c r="AP32"/>
  <c r="AP34"/>
  <c r="AP35"/>
  <c r="AP36"/>
  <c r="AP37"/>
  <c r="AP38"/>
  <c r="AP40"/>
  <c r="BO40"/>
  <c r="AO41"/>
  <c r="AT41"/>
  <c r="AP42"/>
  <c r="AP43"/>
  <c r="AU43" s="1"/>
  <c r="AV43" s="1"/>
  <c r="AZ43" s="1"/>
  <c r="AP44"/>
  <c r="AP46"/>
  <c r="AP48"/>
  <c r="AP49"/>
  <c r="AU49" s="1"/>
  <c r="AV49" s="1"/>
  <c r="BP49"/>
  <c r="AR50"/>
  <c r="BP54"/>
  <c r="AR55"/>
  <c r="BP56"/>
  <c r="AR57"/>
  <c r="BP58"/>
  <c r="AR59"/>
  <c r="AQ59"/>
  <c r="AQ4" s="1"/>
  <c r="BP59"/>
  <c r="AP61"/>
  <c r="AU61" s="1"/>
  <c r="AV61" s="1"/>
  <c r="AZ61" s="1"/>
  <c r="BP61"/>
  <c r="AU63"/>
  <c r="AV63" s="1"/>
  <c r="AZ63" s="1"/>
  <c r="AP63"/>
  <c r="BP63"/>
  <c r="AP65"/>
  <c r="AU65" s="1"/>
  <c r="AV65" s="1"/>
  <c r="AZ65" s="1"/>
  <c r="BP65"/>
  <c r="AT66"/>
  <c r="AP67"/>
  <c r="AU67" s="1"/>
  <c r="AV67" s="1"/>
  <c r="AZ67" s="1"/>
  <c r="BP67"/>
  <c r="AU69"/>
  <c r="AV69" s="1"/>
  <c r="AZ69" s="1"/>
  <c r="AP69"/>
  <c r="BP69"/>
  <c r="AT70"/>
  <c r="AU71"/>
  <c r="AV71" s="1"/>
  <c r="AZ71" s="1"/>
  <c r="AP71"/>
  <c r="BP71"/>
  <c r="AT72"/>
  <c r="AU73"/>
  <c r="AV73" s="1"/>
  <c r="AZ73" s="1"/>
  <c r="AP73"/>
  <c r="BP73"/>
  <c r="AP75"/>
  <c r="AU75" s="1"/>
  <c r="AV75" s="1"/>
  <c r="AZ75" s="1"/>
  <c r="BP75"/>
  <c r="AR76"/>
  <c r="BP78"/>
  <c r="AR79"/>
  <c r="BP80"/>
  <c r="AR81"/>
  <c r="BP82"/>
  <c r="AR83"/>
  <c r="BP84"/>
  <c r="AR85"/>
  <c r="BO86"/>
  <c r="BO92"/>
  <c r="AO28"/>
  <c r="AU28" s="1"/>
  <c r="AV28" s="1"/>
  <c r="AZ28" s="1"/>
  <c r="AO29"/>
  <c r="AU29" s="1"/>
  <c r="AV29" s="1"/>
  <c r="AZ29" s="1"/>
  <c r="AO30"/>
  <c r="AU30" s="1"/>
  <c r="AV30" s="1"/>
  <c r="AZ30" s="1"/>
  <c r="AO31"/>
  <c r="AU31" s="1"/>
  <c r="AV31" s="1"/>
  <c r="AZ31" s="1"/>
  <c r="AO32"/>
  <c r="AU32" s="1"/>
  <c r="AV32" s="1"/>
  <c r="AZ32" s="1"/>
  <c r="AO33"/>
  <c r="AU33" s="1"/>
  <c r="AV33" s="1"/>
  <c r="AZ33" s="1"/>
  <c r="AO34"/>
  <c r="AU34" s="1"/>
  <c r="AV34" s="1"/>
  <c r="AZ34" s="1"/>
  <c r="AO35"/>
  <c r="AU35" s="1"/>
  <c r="AV35" s="1"/>
  <c r="AZ35" s="1"/>
  <c r="AO36"/>
  <c r="AU36" s="1"/>
  <c r="AV36" s="1"/>
  <c r="AZ36" s="1"/>
  <c r="AO37"/>
  <c r="AU37" s="1"/>
  <c r="AV37" s="1"/>
  <c r="AZ37" s="1"/>
  <c r="AO38"/>
  <c r="AU38" s="1"/>
  <c r="AV38" s="1"/>
  <c r="AZ38" s="1"/>
  <c r="AO39"/>
  <c r="AU39" s="1"/>
  <c r="AV39" s="1"/>
  <c r="AZ39" s="1"/>
  <c r="AO40"/>
  <c r="AU40" s="1"/>
  <c r="AV40" s="1"/>
  <c r="AZ40" s="1"/>
  <c r="AP41"/>
  <c r="AO42"/>
  <c r="AU42" s="1"/>
  <c r="AV42" s="1"/>
  <c r="AZ42" s="1"/>
  <c r="AO44"/>
  <c r="AU44" s="1"/>
  <c r="AV44" s="1"/>
  <c r="AZ44" s="1"/>
  <c r="AO45"/>
  <c r="AU45" s="1"/>
  <c r="AV45" s="1"/>
  <c r="AZ45" s="1"/>
  <c r="AO46"/>
  <c r="AU46" s="1"/>
  <c r="AV46" s="1"/>
  <c r="AZ46" s="1"/>
  <c r="AO47"/>
  <c r="AU47" s="1"/>
  <c r="AV47" s="1"/>
  <c r="AZ47" s="1"/>
  <c r="AO48"/>
  <c r="AU48" s="1"/>
  <c r="AV48" s="1"/>
  <c r="AZ48" s="1"/>
  <c r="AT49"/>
  <c r="AV51"/>
  <c r="AZ51" s="1"/>
  <c r="BP51"/>
  <c r="BR51"/>
  <c r="AV52"/>
  <c r="AZ52" s="1"/>
  <c r="BP52"/>
  <c r="BR52"/>
  <c r="AV53"/>
  <c r="AZ53" s="1"/>
  <c r="BP53"/>
  <c r="BR53"/>
  <c r="AT61"/>
  <c r="AT65"/>
  <c r="AU66"/>
  <c r="AV66" s="1"/>
  <c r="AZ66" s="1"/>
  <c r="AU70"/>
  <c r="AV70" s="1"/>
  <c r="AZ70" s="1"/>
  <c r="AU72"/>
  <c r="AV72" s="1"/>
  <c r="AZ72" s="1"/>
  <c r="BP76"/>
  <c r="AV77"/>
  <c r="AZ77" s="1"/>
  <c r="BP77"/>
  <c r="BR77"/>
  <c r="AO86"/>
  <c r="AR87"/>
  <c r="BO87"/>
  <c r="AR88"/>
  <c r="BO88"/>
  <c r="AR89"/>
  <c r="BO89"/>
  <c r="AR90"/>
  <c r="BO90"/>
  <c r="AR91"/>
  <c r="BO91"/>
  <c r="AR92"/>
  <c r="BP99"/>
  <c r="BS99"/>
  <c r="BX99"/>
  <c r="BZ99"/>
  <c r="AP50"/>
  <c r="AU50" s="1"/>
  <c r="AV50" s="1"/>
  <c r="AZ50" s="1"/>
  <c r="AP54"/>
  <c r="AU54" s="1"/>
  <c r="AV54" s="1"/>
  <c r="AZ54" s="1"/>
  <c r="AP55"/>
  <c r="AU55" s="1"/>
  <c r="AV55" s="1"/>
  <c r="AZ55" s="1"/>
  <c r="AP56"/>
  <c r="AU56" s="1"/>
  <c r="AV56" s="1"/>
  <c r="AZ56" s="1"/>
  <c r="AP57"/>
  <c r="AU57" s="1"/>
  <c r="AV57" s="1"/>
  <c r="AZ57" s="1"/>
  <c r="AP58"/>
  <c r="AU58" s="1"/>
  <c r="AV58" s="1"/>
  <c r="AZ58" s="1"/>
  <c r="AP59"/>
  <c r="AU59" s="1"/>
  <c r="AV59" s="1"/>
  <c r="AZ59" s="1"/>
  <c r="AO76"/>
  <c r="AU76" s="1"/>
  <c r="AV76" s="1"/>
  <c r="AZ76" s="1"/>
  <c r="AP78"/>
  <c r="AU78" s="1"/>
  <c r="AV78" s="1"/>
  <c r="AZ78" s="1"/>
  <c r="AP79"/>
  <c r="AU79" s="1"/>
  <c r="AV79" s="1"/>
  <c r="AZ79" s="1"/>
  <c r="AP80"/>
  <c r="AU80" s="1"/>
  <c r="AV80" s="1"/>
  <c r="AZ80" s="1"/>
  <c r="AP81"/>
  <c r="AU81" s="1"/>
  <c r="AV81" s="1"/>
  <c r="AZ81" s="1"/>
  <c r="AP82"/>
  <c r="AU82" s="1"/>
  <c r="AV82" s="1"/>
  <c r="AZ82" s="1"/>
  <c r="AP83"/>
  <c r="AU83" s="1"/>
  <c r="AV83" s="1"/>
  <c r="AZ83" s="1"/>
  <c r="AP84"/>
  <c r="AU84" s="1"/>
  <c r="AV84" s="1"/>
  <c r="AZ84" s="1"/>
  <c r="AP85"/>
  <c r="AU85" s="1"/>
  <c r="AV85" s="1"/>
  <c r="AZ85" s="1"/>
  <c r="AP86"/>
  <c r="AP87"/>
  <c r="AU87" s="1"/>
  <c r="AV87" s="1"/>
  <c r="AZ87" s="1"/>
  <c r="AP88"/>
  <c r="AU88" s="1"/>
  <c r="AV88" s="1"/>
  <c r="AZ88" s="1"/>
  <c r="AP89"/>
  <c r="AU89" s="1"/>
  <c r="AV89" s="1"/>
  <c r="AZ89" s="1"/>
  <c r="AP90"/>
  <c r="AU90" s="1"/>
  <c r="AV90" s="1"/>
  <c r="AZ90" s="1"/>
  <c r="AP91"/>
  <c r="AU91" s="1"/>
  <c r="AV91" s="1"/>
  <c r="AZ91" s="1"/>
  <c r="AP92"/>
  <c r="AU92" s="1"/>
  <c r="AV92" s="1"/>
  <c r="AZ92" s="1"/>
  <c r="BW99"/>
  <c r="AR4" i="3" l="1"/>
  <c r="AV92"/>
  <c r="AW92" s="1"/>
  <c r="BA92" s="1"/>
  <c r="AV90"/>
  <c r="AW90" s="1"/>
  <c r="BA90" s="1"/>
  <c r="AV88"/>
  <c r="AW88" s="1"/>
  <c r="BA88" s="1"/>
  <c r="AV86"/>
  <c r="AW86" s="1"/>
  <c r="BA86" s="1"/>
  <c r="CP72"/>
  <c r="CP70"/>
  <c r="CM7"/>
  <c r="CP7" s="1"/>
  <c r="CQ53"/>
  <c r="CQ51"/>
  <c r="BQ48"/>
  <c r="AS4"/>
  <c r="CQ64"/>
  <c r="CQ62"/>
  <c r="BQ44"/>
  <c r="CO75"/>
  <c r="AW75"/>
  <c r="BA75" s="1"/>
  <c r="CT75" s="1"/>
  <c r="CO73"/>
  <c r="CS73" s="1"/>
  <c r="AW73"/>
  <c r="BA73" s="1"/>
  <c r="CT73" s="1"/>
  <c r="CO69"/>
  <c r="CS69" s="1"/>
  <c r="AW69"/>
  <c r="BA69" s="1"/>
  <c r="CT69" s="1"/>
  <c r="CO68"/>
  <c r="CS68" s="1"/>
  <c r="AW68"/>
  <c r="BA68" s="1"/>
  <c r="CT68" s="1"/>
  <c r="CL85"/>
  <c r="CP85" s="1"/>
  <c r="AV85"/>
  <c r="CL83"/>
  <c r="CP83" s="1"/>
  <c r="AV83"/>
  <c r="CL81"/>
  <c r="CP81" s="1"/>
  <c r="AV81"/>
  <c r="CL79"/>
  <c r="CP79" s="1"/>
  <c r="AV79"/>
  <c r="CL77"/>
  <c r="CP77" s="1"/>
  <c r="AV77"/>
  <c r="CL76"/>
  <c r="CP76" s="1"/>
  <c r="AV76"/>
  <c r="CL66"/>
  <c r="CP66" s="1"/>
  <c r="AV66"/>
  <c r="CL57"/>
  <c r="CP57" s="1"/>
  <c r="AV57"/>
  <c r="CL19"/>
  <c r="CP19" s="1"/>
  <c r="AV19"/>
  <c r="CL9"/>
  <c r="CP9" s="1"/>
  <c r="AV9"/>
  <c r="CL65"/>
  <c r="CP65" s="1"/>
  <c r="AV65"/>
  <c r="CL60"/>
  <c r="CP60" s="1"/>
  <c r="AV60"/>
  <c r="CL49"/>
  <c r="AV49"/>
  <c r="CL45"/>
  <c r="CP45" s="1"/>
  <c r="AV45"/>
  <c r="CL42"/>
  <c r="CP42" s="1"/>
  <c r="AV42"/>
  <c r="CL40"/>
  <c r="CP40" s="1"/>
  <c r="AV40"/>
  <c r="CL38"/>
  <c r="CP38" s="1"/>
  <c r="AV38"/>
  <c r="CL36"/>
  <c r="CP36" s="1"/>
  <c r="AV36"/>
  <c r="CL34"/>
  <c r="CP34" s="1"/>
  <c r="AV34"/>
  <c r="CL32"/>
  <c r="CP32" s="1"/>
  <c r="AV32"/>
  <c r="CL30"/>
  <c r="CP30" s="1"/>
  <c r="AV30"/>
  <c r="CL28"/>
  <c r="CP28" s="1"/>
  <c r="AV28"/>
  <c r="CL26"/>
  <c r="CP26" s="1"/>
  <c r="AV26"/>
  <c r="CL24"/>
  <c r="CP24" s="1"/>
  <c r="AV24"/>
  <c r="CL22"/>
  <c r="CP22" s="1"/>
  <c r="AV22"/>
  <c r="CL20"/>
  <c r="CP20" s="1"/>
  <c r="AV20"/>
  <c r="CL11"/>
  <c r="CP11" s="1"/>
  <c r="AV11"/>
  <c r="AV71"/>
  <c r="CP58"/>
  <c r="CP56"/>
  <c r="CP54"/>
  <c r="CP52"/>
  <c r="CP50"/>
  <c r="CU62"/>
  <c r="CU47"/>
  <c r="BB4"/>
  <c r="CP15"/>
  <c r="CM8"/>
  <c r="AU4"/>
  <c r="CL75"/>
  <c r="CP75" s="1"/>
  <c r="CS75"/>
  <c r="AV74"/>
  <c r="CL73"/>
  <c r="CP73" s="1"/>
  <c r="AV70"/>
  <c r="CL69"/>
  <c r="CP69" s="1"/>
  <c r="CL68"/>
  <c r="CP68" s="1"/>
  <c r="CP55"/>
  <c r="CS53"/>
  <c r="AV18"/>
  <c r="CP16"/>
  <c r="AV13"/>
  <c r="AP4"/>
  <c r="CP61"/>
  <c r="CS51"/>
  <c r="CP46"/>
  <c r="CP43"/>
  <c r="AV8"/>
  <c r="CL84"/>
  <c r="CP84" s="1"/>
  <c r="AV84"/>
  <c r="CL82"/>
  <c r="CP82" s="1"/>
  <c r="AV82"/>
  <c r="CL80"/>
  <c r="CP80" s="1"/>
  <c r="AV80"/>
  <c r="CL78"/>
  <c r="CP78" s="1"/>
  <c r="AV78"/>
  <c r="CL67"/>
  <c r="CP67" s="1"/>
  <c r="AV67"/>
  <c r="CL59"/>
  <c r="CP59" s="1"/>
  <c r="AV59"/>
  <c r="CL41"/>
  <c r="CP41" s="1"/>
  <c r="AV41"/>
  <c r="CL63"/>
  <c r="CP63" s="1"/>
  <c r="AV63"/>
  <c r="CL48"/>
  <c r="CP48" s="1"/>
  <c r="AV48"/>
  <c r="CL44"/>
  <c r="CP44" s="1"/>
  <c r="AV44"/>
  <c r="CL39"/>
  <c r="CP39" s="1"/>
  <c r="AV39"/>
  <c r="CL37"/>
  <c r="CP37" s="1"/>
  <c r="AV37"/>
  <c r="CL35"/>
  <c r="CP35" s="1"/>
  <c r="AV35"/>
  <c r="CL33"/>
  <c r="CP33" s="1"/>
  <c r="AV33"/>
  <c r="CL31"/>
  <c r="CP31" s="1"/>
  <c r="AV31"/>
  <c r="CL29"/>
  <c r="CP29" s="1"/>
  <c r="AV29"/>
  <c r="CL27"/>
  <c r="CP27" s="1"/>
  <c r="AV27"/>
  <c r="CL25"/>
  <c r="CP25" s="1"/>
  <c r="AV25"/>
  <c r="CL23"/>
  <c r="CP23" s="1"/>
  <c r="AV23"/>
  <c r="CL21"/>
  <c r="CP21" s="1"/>
  <c r="AV21"/>
  <c r="CL17"/>
  <c r="CP17" s="1"/>
  <c r="AV17"/>
  <c r="CL12"/>
  <c r="AV12"/>
  <c r="CL10"/>
  <c r="CP10" s="1"/>
  <c r="AV10"/>
  <c r="CM6"/>
  <c r="CP6" s="1"/>
  <c r="AQ4"/>
  <c r="AV91"/>
  <c r="AW91" s="1"/>
  <c r="BA91" s="1"/>
  <c r="AV89"/>
  <c r="AW89" s="1"/>
  <c r="BA89" s="1"/>
  <c r="AV87"/>
  <c r="AW87" s="1"/>
  <c r="BA87" s="1"/>
  <c r="AV72"/>
  <c r="AV58"/>
  <c r="AV56"/>
  <c r="AV54"/>
  <c r="AV52"/>
  <c r="AV50"/>
  <c r="CU64"/>
  <c r="AV55"/>
  <c r="AW53"/>
  <c r="BA53" s="1"/>
  <c r="CT53" s="1"/>
  <c r="AV16"/>
  <c r="AV14"/>
  <c r="CP13"/>
  <c r="AV7"/>
  <c r="AV6"/>
  <c r="AV61"/>
  <c r="AW51"/>
  <c r="BA51" s="1"/>
  <c r="CT51" s="1"/>
  <c r="AV46"/>
  <c r="AV43"/>
  <c r="AV15"/>
  <c r="CP8"/>
  <c r="AW49" i="2"/>
  <c r="AZ49" s="1"/>
  <c r="AW12"/>
  <c r="AW4" s="1"/>
  <c r="AU86"/>
  <c r="AV86" s="1"/>
  <c r="AZ86" s="1"/>
  <c r="AU27"/>
  <c r="AV27" s="1"/>
  <c r="AZ27" s="1"/>
  <c r="AU19"/>
  <c r="AV19" s="1"/>
  <c r="AZ19" s="1"/>
  <c r="AU9"/>
  <c r="AV9" s="1"/>
  <c r="AZ9" s="1"/>
  <c r="AR4"/>
  <c r="AP4"/>
  <c r="AO4"/>
  <c r="AU41"/>
  <c r="AV41" s="1"/>
  <c r="AZ41" s="1"/>
  <c r="AU26"/>
  <c r="AV26" s="1"/>
  <c r="AZ26" s="1"/>
  <c r="AU24"/>
  <c r="AV24" s="1"/>
  <c r="AZ24" s="1"/>
  <c r="AU22"/>
  <c r="AV22" s="1"/>
  <c r="AZ22" s="1"/>
  <c r="AU6"/>
  <c r="CU51" i="3" l="1"/>
  <c r="CU53"/>
  <c r="CO15"/>
  <c r="AW15"/>
  <c r="BA15" s="1"/>
  <c r="CT15" s="1"/>
  <c r="CO46"/>
  <c r="AW46"/>
  <c r="BA46" s="1"/>
  <c r="CT46" s="1"/>
  <c r="CO61"/>
  <c r="AW61"/>
  <c r="BA61" s="1"/>
  <c r="CT61" s="1"/>
  <c r="CO16"/>
  <c r="AW16"/>
  <c r="BA16" s="1"/>
  <c r="CT16" s="1"/>
  <c r="CO55"/>
  <c r="AW55"/>
  <c r="BA55" s="1"/>
  <c r="CT55" s="1"/>
  <c r="CO50"/>
  <c r="AW50"/>
  <c r="BA50" s="1"/>
  <c r="CT50" s="1"/>
  <c r="CO54"/>
  <c r="AW54"/>
  <c r="BA54" s="1"/>
  <c r="CT54" s="1"/>
  <c r="CO58"/>
  <c r="AW58"/>
  <c r="BA58" s="1"/>
  <c r="CT58" s="1"/>
  <c r="CO8"/>
  <c r="AW8"/>
  <c r="BA8" s="1"/>
  <c r="CT8" s="1"/>
  <c r="AW18"/>
  <c r="BA18" s="1"/>
  <c r="CT18" s="1"/>
  <c r="CO70"/>
  <c r="AW70"/>
  <c r="BA70" s="1"/>
  <c r="CT70" s="1"/>
  <c r="CO71"/>
  <c r="AW71"/>
  <c r="BA71" s="1"/>
  <c r="CT71" s="1"/>
  <c r="CQ68"/>
  <c r="CQ69"/>
  <c r="CQ73"/>
  <c r="CQ75"/>
  <c r="CO43"/>
  <c r="AW43"/>
  <c r="BA43" s="1"/>
  <c r="CT43" s="1"/>
  <c r="AV4"/>
  <c r="CO6"/>
  <c r="AW6"/>
  <c r="CO7"/>
  <c r="AW7"/>
  <c r="BA7" s="1"/>
  <c r="CT7" s="1"/>
  <c r="CO14"/>
  <c r="AW14"/>
  <c r="BA14" s="1"/>
  <c r="CT14" s="1"/>
  <c r="CO52"/>
  <c r="AW52"/>
  <c r="BA52" s="1"/>
  <c r="CT52" s="1"/>
  <c r="CO56"/>
  <c r="AW56"/>
  <c r="BA56" s="1"/>
  <c r="CT56" s="1"/>
  <c r="CO72"/>
  <c r="AW72"/>
  <c r="BA72" s="1"/>
  <c r="CT72" s="1"/>
  <c r="CO10"/>
  <c r="AW10"/>
  <c r="BA10" s="1"/>
  <c r="CT10" s="1"/>
  <c r="AW12"/>
  <c r="CO17"/>
  <c r="AW17"/>
  <c r="BA17" s="1"/>
  <c r="CT17" s="1"/>
  <c r="CO21"/>
  <c r="AW21"/>
  <c r="BA21" s="1"/>
  <c r="CT21" s="1"/>
  <c r="CO23"/>
  <c r="AW23"/>
  <c r="BA23" s="1"/>
  <c r="CT23" s="1"/>
  <c r="CO25"/>
  <c r="AW25"/>
  <c r="BA25" s="1"/>
  <c r="CT25" s="1"/>
  <c r="CO27"/>
  <c r="AW27"/>
  <c r="BA27" s="1"/>
  <c r="CT27" s="1"/>
  <c r="CO29"/>
  <c r="AW29"/>
  <c r="BA29" s="1"/>
  <c r="CT29" s="1"/>
  <c r="CO31"/>
  <c r="AW31"/>
  <c r="BA31" s="1"/>
  <c r="CT31" s="1"/>
  <c r="CO33"/>
  <c r="AW33"/>
  <c r="BA33" s="1"/>
  <c r="CT33" s="1"/>
  <c r="CO35"/>
  <c r="AW35"/>
  <c r="BA35" s="1"/>
  <c r="CT35" s="1"/>
  <c r="CO37"/>
  <c r="AW37"/>
  <c r="BA37" s="1"/>
  <c r="CT37" s="1"/>
  <c r="CO39"/>
  <c r="AW39"/>
  <c r="BA39" s="1"/>
  <c r="CT39" s="1"/>
  <c r="CO44"/>
  <c r="AW44"/>
  <c r="BA44" s="1"/>
  <c r="CT44" s="1"/>
  <c r="CO48"/>
  <c r="AW48"/>
  <c r="BA48" s="1"/>
  <c r="CT48" s="1"/>
  <c r="CO63"/>
  <c r="AW63"/>
  <c r="BA63" s="1"/>
  <c r="CT63" s="1"/>
  <c r="CO41"/>
  <c r="AW41"/>
  <c r="BA41" s="1"/>
  <c r="CT41" s="1"/>
  <c r="CO59"/>
  <c r="AW59"/>
  <c r="BA59" s="1"/>
  <c r="CT59" s="1"/>
  <c r="CO67"/>
  <c r="AW67"/>
  <c r="BA67" s="1"/>
  <c r="CT67" s="1"/>
  <c r="CO78"/>
  <c r="AW78"/>
  <c r="BA78" s="1"/>
  <c r="CT78" s="1"/>
  <c r="CO80"/>
  <c r="AW80"/>
  <c r="BA80" s="1"/>
  <c r="CT80" s="1"/>
  <c r="CO82"/>
  <c r="AW82"/>
  <c r="BA82" s="1"/>
  <c r="CT82" s="1"/>
  <c r="CO84"/>
  <c r="AW84"/>
  <c r="BA84" s="1"/>
  <c r="CT84" s="1"/>
  <c r="CO13"/>
  <c r="AW13"/>
  <c r="BA13" s="1"/>
  <c r="CT13" s="1"/>
  <c r="CO74"/>
  <c r="AW74"/>
  <c r="BA74" s="1"/>
  <c r="CT74" s="1"/>
  <c r="CO11"/>
  <c r="AW11"/>
  <c r="BA11" s="1"/>
  <c r="CT11" s="1"/>
  <c r="CO20"/>
  <c r="AW20"/>
  <c r="BA20" s="1"/>
  <c r="CT20" s="1"/>
  <c r="CO22"/>
  <c r="AW22"/>
  <c r="BA22" s="1"/>
  <c r="CT22" s="1"/>
  <c r="CO24"/>
  <c r="AW24"/>
  <c r="BA24" s="1"/>
  <c r="CT24" s="1"/>
  <c r="CO26"/>
  <c r="AW26"/>
  <c r="BA26" s="1"/>
  <c r="CT26" s="1"/>
  <c r="CO28"/>
  <c r="AW28"/>
  <c r="BA28" s="1"/>
  <c r="CT28" s="1"/>
  <c r="CO30"/>
  <c r="AW30"/>
  <c r="BA30" s="1"/>
  <c r="CT30" s="1"/>
  <c r="CO32"/>
  <c r="AW32"/>
  <c r="BA32" s="1"/>
  <c r="CT32" s="1"/>
  <c r="CO34"/>
  <c r="AW34"/>
  <c r="BA34" s="1"/>
  <c r="CT34" s="1"/>
  <c r="CO36"/>
  <c r="AW36"/>
  <c r="BA36" s="1"/>
  <c r="CT36" s="1"/>
  <c r="CO38"/>
  <c r="AW38"/>
  <c r="BA38" s="1"/>
  <c r="CT38" s="1"/>
  <c r="CO40"/>
  <c r="AW40"/>
  <c r="BA40" s="1"/>
  <c r="CT40" s="1"/>
  <c r="CO42"/>
  <c r="AW42"/>
  <c r="BA42" s="1"/>
  <c r="CT42" s="1"/>
  <c r="CO45"/>
  <c r="AW45"/>
  <c r="BA45" s="1"/>
  <c r="CT45" s="1"/>
  <c r="AW49"/>
  <c r="CO60"/>
  <c r="AW60"/>
  <c r="BA60" s="1"/>
  <c r="CT60" s="1"/>
  <c r="CO65"/>
  <c r="AW65"/>
  <c r="BA65" s="1"/>
  <c r="CT65" s="1"/>
  <c r="CO9"/>
  <c r="AW9"/>
  <c r="BA9" s="1"/>
  <c r="CT9" s="1"/>
  <c r="CO19"/>
  <c r="AW19"/>
  <c r="BA19" s="1"/>
  <c r="CT19" s="1"/>
  <c r="CO57"/>
  <c r="AW57"/>
  <c r="BA57" s="1"/>
  <c r="CT57" s="1"/>
  <c r="CO66"/>
  <c r="AW66"/>
  <c r="BA66" s="1"/>
  <c r="CT66" s="1"/>
  <c r="CO76"/>
  <c r="AW76"/>
  <c r="BA76" s="1"/>
  <c r="CT76" s="1"/>
  <c r="CO77"/>
  <c r="AW77"/>
  <c r="BA77" s="1"/>
  <c r="CT77" s="1"/>
  <c r="CO79"/>
  <c r="AW79"/>
  <c r="BA79" s="1"/>
  <c r="CT79" s="1"/>
  <c r="CO81"/>
  <c r="AW81"/>
  <c r="BA81" s="1"/>
  <c r="CT81" s="1"/>
  <c r="CO83"/>
  <c r="AW83"/>
  <c r="BA83" s="1"/>
  <c r="CT83" s="1"/>
  <c r="CO85"/>
  <c r="AW85"/>
  <c r="BA85" s="1"/>
  <c r="CT85" s="1"/>
  <c r="CU68"/>
  <c r="CU69"/>
  <c r="CU73"/>
  <c r="CU75"/>
  <c r="AU4" i="2"/>
  <c r="AV6"/>
  <c r="AZ12"/>
  <c r="AX49" i="3" l="1"/>
  <c r="BA49" s="1"/>
  <c r="CT49" s="1"/>
  <c r="AX12"/>
  <c r="BA12" s="1"/>
  <c r="CT12" s="1"/>
  <c r="BA6"/>
  <c r="AW4"/>
  <c r="CQ43"/>
  <c r="CS43"/>
  <c r="CQ71"/>
  <c r="CS71"/>
  <c r="CQ70"/>
  <c r="CS70"/>
  <c r="CQ18"/>
  <c r="CS18"/>
  <c r="CQ8"/>
  <c r="CS8"/>
  <c r="CQ58"/>
  <c r="CS58"/>
  <c r="CQ54"/>
  <c r="CS54"/>
  <c r="CQ50"/>
  <c r="CS50"/>
  <c r="CQ55"/>
  <c r="CS55"/>
  <c r="CQ16"/>
  <c r="CS16"/>
  <c r="CQ61"/>
  <c r="CS61"/>
  <c r="CQ46"/>
  <c r="CS46"/>
  <c r="CQ15"/>
  <c r="CS15"/>
  <c r="CQ85"/>
  <c r="CS85"/>
  <c r="CU85" s="1"/>
  <c r="CQ83"/>
  <c r="CS83"/>
  <c r="CQ81"/>
  <c r="CS81"/>
  <c r="CU81" s="1"/>
  <c r="CQ79"/>
  <c r="CS79"/>
  <c r="CQ77"/>
  <c r="CS77"/>
  <c r="CU77" s="1"/>
  <c r="CQ76"/>
  <c r="CS76"/>
  <c r="CQ66"/>
  <c r="CS66"/>
  <c r="CU66" s="1"/>
  <c r="CQ57"/>
  <c r="CS57"/>
  <c r="CQ19"/>
  <c r="CS19"/>
  <c r="CU19" s="1"/>
  <c r="CQ9"/>
  <c r="CS9"/>
  <c r="CQ65"/>
  <c r="CS65"/>
  <c r="CU65" s="1"/>
  <c r="CQ60"/>
  <c r="CS60"/>
  <c r="CU60" s="1"/>
  <c r="CQ45"/>
  <c r="CS45"/>
  <c r="CU45" s="1"/>
  <c r="CQ42"/>
  <c r="CS42"/>
  <c r="CU42" s="1"/>
  <c r="CQ40"/>
  <c r="CS40"/>
  <c r="CQ38"/>
  <c r="CS38"/>
  <c r="CU38" s="1"/>
  <c r="CQ36"/>
  <c r="CS36"/>
  <c r="CU36" s="1"/>
  <c r="CQ34"/>
  <c r="CS34"/>
  <c r="CU34" s="1"/>
  <c r="CQ32"/>
  <c r="CS32"/>
  <c r="CU32" s="1"/>
  <c r="CQ30"/>
  <c r="CS30"/>
  <c r="CU30" s="1"/>
  <c r="CQ28"/>
  <c r="CS28"/>
  <c r="CU28" s="1"/>
  <c r="CQ26"/>
  <c r="CS26"/>
  <c r="CU26" s="1"/>
  <c r="CQ24"/>
  <c r="CS24"/>
  <c r="CU24" s="1"/>
  <c r="CQ22"/>
  <c r="CS22"/>
  <c r="CU22" s="1"/>
  <c r="CQ20"/>
  <c r="CS20"/>
  <c r="CU20" s="1"/>
  <c r="CQ11"/>
  <c r="CS11"/>
  <c r="CU11" s="1"/>
  <c r="CQ74"/>
  <c r="CS74"/>
  <c r="CU74" s="1"/>
  <c r="CQ13"/>
  <c r="CS13"/>
  <c r="CU13" s="1"/>
  <c r="CQ84"/>
  <c r="CS84"/>
  <c r="CU84" s="1"/>
  <c r="CQ82"/>
  <c r="CS82"/>
  <c r="CU82" s="1"/>
  <c r="CQ80"/>
  <c r="CS80"/>
  <c r="CU80" s="1"/>
  <c r="CQ78"/>
  <c r="CS78"/>
  <c r="CU78" s="1"/>
  <c r="CQ67"/>
  <c r="CS67"/>
  <c r="CU67" s="1"/>
  <c r="CQ59"/>
  <c r="CS59"/>
  <c r="CU59" s="1"/>
  <c r="CQ41"/>
  <c r="CS41"/>
  <c r="CU41" s="1"/>
  <c r="CQ63"/>
  <c r="CS63"/>
  <c r="CU63" s="1"/>
  <c r="CQ48"/>
  <c r="CS48"/>
  <c r="CU48" s="1"/>
  <c r="CQ44"/>
  <c r="CS44"/>
  <c r="CU44" s="1"/>
  <c r="CQ39"/>
  <c r="CS39"/>
  <c r="CU39" s="1"/>
  <c r="CQ37"/>
  <c r="CS37"/>
  <c r="CU37" s="1"/>
  <c r="CQ35"/>
  <c r="CS35"/>
  <c r="CU35" s="1"/>
  <c r="CQ33"/>
  <c r="CS33"/>
  <c r="CU33" s="1"/>
  <c r="CQ31"/>
  <c r="CS31"/>
  <c r="CU31" s="1"/>
  <c r="CQ29"/>
  <c r="CS29"/>
  <c r="CU29" s="1"/>
  <c r="CQ27"/>
  <c r="CS27"/>
  <c r="CU27" s="1"/>
  <c r="CQ25"/>
  <c r="CS25"/>
  <c r="CU25" s="1"/>
  <c r="CQ23"/>
  <c r="CS23"/>
  <c r="CU23" s="1"/>
  <c r="CQ21"/>
  <c r="CS21"/>
  <c r="CU21" s="1"/>
  <c r="CQ17"/>
  <c r="CS17"/>
  <c r="CU17" s="1"/>
  <c r="CQ10"/>
  <c r="CS10"/>
  <c r="CU10" s="1"/>
  <c r="CQ72"/>
  <c r="CS72"/>
  <c r="CU72" s="1"/>
  <c r="CQ56"/>
  <c r="CS56"/>
  <c r="CU56" s="1"/>
  <c r="CQ52"/>
  <c r="CS52"/>
  <c r="CU52" s="1"/>
  <c r="CQ14"/>
  <c r="CS14"/>
  <c r="CU14" s="1"/>
  <c r="CQ7"/>
  <c r="CS7"/>
  <c r="CU7" s="1"/>
  <c r="CQ6"/>
  <c r="CS6"/>
  <c r="CU83"/>
  <c r="CU79"/>
  <c r="CU76"/>
  <c r="CU57"/>
  <c r="CU9"/>
  <c r="CU40"/>
  <c r="CU43"/>
  <c r="CU71"/>
  <c r="CU70"/>
  <c r="CU18"/>
  <c r="CU8"/>
  <c r="CU58"/>
  <c r="CU54"/>
  <c r="CU50"/>
  <c r="CU55"/>
  <c r="CU16"/>
  <c r="CU61"/>
  <c r="CU46"/>
  <c r="CU15"/>
  <c r="AV4" i="2"/>
  <c r="AZ6"/>
  <c r="AZ4" s="1"/>
  <c r="CT6" i="3" l="1"/>
  <c r="CU6" s="1"/>
  <c r="BA4"/>
  <c r="CN12"/>
  <c r="CP12" s="1"/>
  <c r="AX4"/>
  <c r="CO12"/>
  <c r="CN49"/>
  <c r="CP49" s="1"/>
  <c r="CO49"/>
  <c r="CQ49" l="1"/>
  <c r="CS49"/>
  <c r="CU49" s="1"/>
  <c r="CQ12"/>
  <c r="CS12"/>
  <c r="CU12" s="1"/>
  <c r="BU100" i="1" l="1"/>
  <c r="BT100"/>
  <c r="BS100"/>
  <c r="BR100"/>
  <c r="BX96"/>
  <c r="BS96"/>
  <c r="BO96"/>
  <c r="BW95"/>
  <c r="BY99" s="1"/>
  <c r="BR95"/>
  <c r="BT99" s="1"/>
  <c r="BO95"/>
  <c r="BO99" s="1"/>
  <c r="AW93"/>
  <c r="AU93"/>
  <c r="BZ92"/>
  <c r="BY92"/>
  <c r="BX92"/>
  <c r="BW92"/>
  <c r="BU92"/>
  <c r="BT92"/>
  <c r="BS92"/>
  <c r="BR92"/>
  <c r="BN92"/>
  <c r="AX92"/>
  <c r="AN92"/>
  <c r="AT92" s="1"/>
  <c r="AM92"/>
  <c r="AR92" s="1"/>
  <c r="AK92"/>
  <c r="AJ92"/>
  <c r="AI92"/>
  <c r="AH92"/>
  <c r="AG92"/>
  <c r="AF92"/>
  <c r="AE92"/>
  <c r="AD92"/>
  <c r="AC92"/>
  <c r="AB92"/>
  <c r="AA92"/>
  <c r="W92"/>
  <c r="K92"/>
  <c r="BZ91"/>
  <c r="BY91"/>
  <c r="BX91"/>
  <c r="BW91"/>
  <c r="BU91"/>
  <c r="BT91"/>
  <c r="BS91"/>
  <c r="BR91"/>
  <c r="BN91"/>
  <c r="BP91" s="1"/>
  <c r="AN91"/>
  <c r="AM91"/>
  <c r="AO91" s="1"/>
  <c r="AK91"/>
  <c r="AJ91"/>
  <c r="AI91"/>
  <c r="AH91"/>
  <c r="AG91"/>
  <c r="AF91"/>
  <c r="AE91"/>
  <c r="AD91"/>
  <c r="AC91"/>
  <c r="AB91"/>
  <c r="AL91" s="1"/>
  <c r="AA91"/>
  <c r="W91"/>
  <c r="K91"/>
  <c r="BZ90"/>
  <c r="BY90"/>
  <c r="BX90"/>
  <c r="BW90"/>
  <c r="BU90"/>
  <c r="BT90"/>
  <c r="BS90"/>
  <c r="BR90"/>
  <c r="BN90"/>
  <c r="AN90"/>
  <c r="AT90" s="1"/>
  <c r="AM90"/>
  <c r="AR90" s="1"/>
  <c r="AK90"/>
  <c r="AJ90"/>
  <c r="AI90"/>
  <c r="AH90"/>
  <c r="AG90"/>
  <c r="AF90"/>
  <c r="AE90"/>
  <c r="AD90"/>
  <c r="AC90"/>
  <c r="AB90"/>
  <c r="AA90"/>
  <c r="W90"/>
  <c r="K90"/>
  <c r="BZ89"/>
  <c r="BY89"/>
  <c r="BX89"/>
  <c r="BW89"/>
  <c r="BU89"/>
  <c r="BT89"/>
  <c r="BS89"/>
  <c r="BR89"/>
  <c r="BN89"/>
  <c r="BP89" s="1"/>
  <c r="AN89"/>
  <c r="AM89"/>
  <c r="AO89" s="1"/>
  <c r="AK89"/>
  <c r="AJ89"/>
  <c r="AI89"/>
  <c r="AH89"/>
  <c r="AG89"/>
  <c r="AF89"/>
  <c r="AE89"/>
  <c r="AD89"/>
  <c r="AC89"/>
  <c r="AB89"/>
  <c r="AL89" s="1"/>
  <c r="AA89"/>
  <c r="W89"/>
  <c r="K89"/>
  <c r="BZ88"/>
  <c r="BY88"/>
  <c r="BX88"/>
  <c r="BW88"/>
  <c r="BU88"/>
  <c r="BT88"/>
  <c r="BS88"/>
  <c r="BR88"/>
  <c r="BN88"/>
  <c r="AN88"/>
  <c r="AT88" s="1"/>
  <c r="AM88"/>
  <c r="AR88" s="1"/>
  <c r="AK88"/>
  <c r="AJ88"/>
  <c r="AI88"/>
  <c r="AH88"/>
  <c r="AG88"/>
  <c r="AF88"/>
  <c r="AE88"/>
  <c r="AD88"/>
  <c r="AC88"/>
  <c r="AB88"/>
  <c r="AA88"/>
  <c r="W88"/>
  <c r="K88"/>
  <c r="BZ87"/>
  <c r="BY87"/>
  <c r="BX87"/>
  <c r="BW87"/>
  <c r="BU87"/>
  <c r="BT87"/>
  <c r="BS87"/>
  <c r="BR87"/>
  <c r="BN87"/>
  <c r="BP87" s="1"/>
  <c r="AN87"/>
  <c r="AM87"/>
  <c r="AO87" s="1"/>
  <c r="AK87"/>
  <c r="AJ87"/>
  <c r="AI87"/>
  <c r="AH87"/>
  <c r="AG87"/>
  <c r="AF87"/>
  <c r="AE87"/>
  <c r="AD87"/>
  <c r="AC87"/>
  <c r="AB87"/>
  <c r="AL87" s="1"/>
  <c r="AA87"/>
  <c r="W87"/>
  <c r="K87"/>
  <c r="BZ86"/>
  <c r="BY86"/>
  <c r="BX86"/>
  <c r="BW86"/>
  <c r="BU86"/>
  <c r="BT86"/>
  <c r="BS86"/>
  <c r="BR86"/>
  <c r="BN86"/>
  <c r="AN86"/>
  <c r="AT86" s="1"/>
  <c r="AM86"/>
  <c r="AR86" s="1"/>
  <c r="AK86"/>
  <c r="AJ86"/>
  <c r="AI86"/>
  <c r="AH86"/>
  <c r="AG86"/>
  <c r="AF86"/>
  <c r="AE86"/>
  <c r="AD86"/>
  <c r="AC86"/>
  <c r="AB86"/>
  <c r="AA86"/>
  <c r="W86"/>
  <c r="K86"/>
  <c r="BZ85"/>
  <c r="BY85"/>
  <c r="BX85"/>
  <c r="BU85"/>
  <c r="BT85"/>
  <c r="BS85"/>
  <c r="BO85"/>
  <c r="BN85"/>
  <c r="BP85" s="1"/>
  <c r="AN85"/>
  <c r="AR85" s="1"/>
  <c r="AM85"/>
  <c r="AO85" s="1"/>
  <c r="AK85"/>
  <c r="AJ85"/>
  <c r="AI85"/>
  <c r="AH85"/>
  <c r="AG85"/>
  <c r="AF85"/>
  <c r="AE85"/>
  <c r="AD85"/>
  <c r="AC85"/>
  <c r="AB85"/>
  <c r="AL85" s="1"/>
  <c r="AA85"/>
  <c r="W85"/>
  <c r="BW85" s="1"/>
  <c r="K85"/>
  <c r="BZ84"/>
  <c r="BY84"/>
  <c r="BX84"/>
  <c r="BU84"/>
  <c r="BT84"/>
  <c r="BS84"/>
  <c r="BN84"/>
  <c r="BO84" s="1"/>
  <c r="AN84"/>
  <c r="AT84" s="1"/>
  <c r="AM84"/>
  <c r="AR84" s="1"/>
  <c r="AK84"/>
  <c r="AJ84"/>
  <c r="AI84"/>
  <c r="AH84"/>
  <c r="AG84"/>
  <c r="AF84"/>
  <c r="AE84"/>
  <c r="AD84"/>
  <c r="AC84"/>
  <c r="AB84"/>
  <c r="AA84"/>
  <c r="AL84" s="1"/>
  <c r="W84"/>
  <c r="BW84" s="1"/>
  <c r="K84"/>
  <c r="BZ83"/>
  <c r="BY83"/>
  <c r="BX83"/>
  <c r="BU83"/>
  <c r="BT83"/>
  <c r="BS83"/>
  <c r="BO83"/>
  <c r="BN83"/>
  <c r="AN83"/>
  <c r="AR83" s="1"/>
  <c r="AM83"/>
  <c r="AO83" s="1"/>
  <c r="AK83"/>
  <c r="AJ83"/>
  <c r="AI83"/>
  <c r="AH83"/>
  <c r="AG83"/>
  <c r="AF83"/>
  <c r="AE83"/>
  <c r="AD83"/>
  <c r="AC83"/>
  <c r="AB83"/>
  <c r="AL83" s="1"/>
  <c r="AA83"/>
  <c r="W83"/>
  <c r="BW83" s="1"/>
  <c r="K83"/>
  <c r="BZ82"/>
  <c r="BY82"/>
  <c r="BX82"/>
  <c r="BU82"/>
  <c r="BT82"/>
  <c r="BS82"/>
  <c r="BN82"/>
  <c r="BO82" s="1"/>
  <c r="AN82"/>
  <c r="AR82" s="1"/>
  <c r="AM82"/>
  <c r="AO82" s="1"/>
  <c r="AK82"/>
  <c r="AJ82"/>
  <c r="AI82"/>
  <c r="AH82"/>
  <c r="AG82"/>
  <c r="AF82"/>
  <c r="AE82"/>
  <c r="AD82"/>
  <c r="AC82"/>
  <c r="AB82"/>
  <c r="AL82" s="1"/>
  <c r="AA82"/>
  <c r="W82"/>
  <c r="BW82" s="1"/>
  <c r="K82"/>
  <c r="BZ81"/>
  <c r="BY81"/>
  <c r="BX81"/>
  <c r="BU81"/>
  <c r="BT81"/>
  <c r="BS81"/>
  <c r="BN81"/>
  <c r="BO81" s="1"/>
  <c r="AN81"/>
  <c r="AT81" s="1"/>
  <c r="AM81"/>
  <c r="AR81" s="1"/>
  <c r="AK81"/>
  <c r="AJ81"/>
  <c r="AI81"/>
  <c r="AH81"/>
  <c r="AG81"/>
  <c r="AF81"/>
  <c r="AE81"/>
  <c r="AD81"/>
  <c r="AC81"/>
  <c r="AB81"/>
  <c r="AA81"/>
  <c r="AL81" s="1"/>
  <c r="W81"/>
  <c r="BW81" s="1"/>
  <c r="K81"/>
  <c r="BZ80"/>
  <c r="BY80"/>
  <c r="BX80"/>
  <c r="BW80"/>
  <c r="BU80"/>
  <c r="BT80"/>
  <c r="BS80"/>
  <c r="BO80"/>
  <c r="BN80"/>
  <c r="AN80"/>
  <c r="AT80" s="1"/>
  <c r="AM80"/>
  <c r="AR80" s="1"/>
  <c r="AK80"/>
  <c r="AJ80"/>
  <c r="AI80"/>
  <c r="AH80"/>
  <c r="AG80"/>
  <c r="AF80"/>
  <c r="AE80"/>
  <c r="AD80"/>
  <c r="AC80"/>
  <c r="AB80"/>
  <c r="AA80"/>
  <c r="AL80" s="1"/>
  <c r="W80"/>
  <c r="K80"/>
  <c r="BZ79"/>
  <c r="BY79"/>
  <c r="BX79"/>
  <c r="BU79"/>
  <c r="BT79"/>
  <c r="BS79"/>
  <c r="BO79"/>
  <c r="BN79"/>
  <c r="BP79" s="1"/>
  <c r="AN79"/>
  <c r="AT79" s="1"/>
  <c r="AM79"/>
  <c r="AR79" s="1"/>
  <c r="AK79"/>
  <c r="AJ79"/>
  <c r="AI79"/>
  <c r="AH79"/>
  <c r="AG79"/>
  <c r="AF79"/>
  <c r="AE79"/>
  <c r="AD79"/>
  <c r="AC79"/>
  <c r="AB79"/>
  <c r="AL79" s="1"/>
  <c r="AA79"/>
  <c r="W79"/>
  <c r="BW79" s="1"/>
  <c r="K79"/>
  <c r="BZ78"/>
  <c r="BY78"/>
  <c r="BX78"/>
  <c r="BU78"/>
  <c r="BT78"/>
  <c r="BS78"/>
  <c r="BN78"/>
  <c r="BO78" s="1"/>
  <c r="AN78"/>
  <c r="AR78" s="1"/>
  <c r="AM78"/>
  <c r="AO78" s="1"/>
  <c r="AK78"/>
  <c r="AJ78"/>
  <c r="AI78"/>
  <c r="AH78"/>
  <c r="AG78"/>
  <c r="AF78"/>
  <c r="AE78"/>
  <c r="AD78"/>
  <c r="AC78"/>
  <c r="AB78"/>
  <c r="AL78" s="1"/>
  <c r="AA78"/>
  <c r="W78"/>
  <c r="BW78" s="1"/>
  <c r="K78"/>
  <c r="BZ77"/>
  <c r="BY77"/>
  <c r="BX77"/>
  <c r="BU77"/>
  <c r="BT77"/>
  <c r="BS77"/>
  <c r="BN77"/>
  <c r="BO77" s="1"/>
  <c r="AT77"/>
  <c r="AN77"/>
  <c r="AP77" s="1"/>
  <c r="AM77"/>
  <c r="AR77" s="1"/>
  <c r="AK77"/>
  <c r="AJ77"/>
  <c r="AI77"/>
  <c r="AH77"/>
  <c r="AG77"/>
  <c r="AF77"/>
  <c r="AE77"/>
  <c r="AD77"/>
  <c r="AC77"/>
  <c r="AB77"/>
  <c r="AA77"/>
  <c r="AL77" s="1"/>
  <c r="W77"/>
  <c r="BW77" s="1"/>
  <c r="K77"/>
  <c r="BZ76"/>
  <c r="BY76"/>
  <c r="BX76"/>
  <c r="BW76"/>
  <c r="BU76"/>
  <c r="BT76"/>
  <c r="BS76"/>
  <c r="BO76"/>
  <c r="BN76"/>
  <c r="AT76"/>
  <c r="AN76"/>
  <c r="AR76" s="1"/>
  <c r="AM76"/>
  <c r="AQ76" s="1"/>
  <c r="AK76"/>
  <c r="AJ76"/>
  <c r="AI76"/>
  <c r="AH76"/>
  <c r="AG76"/>
  <c r="AF76"/>
  <c r="AE76"/>
  <c r="AD76"/>
  <c r="AC76"/>
  <c r="AB76"/>
  <c r="AA76"/>
  <c r="AL76" s="1"/>
  <c r="W76"/>
  <c r="K76"/>
  <c r="BZ75"/>
  <c r="BY75"/>
  <c r="BX75"/>
  <c r="BU75"/>
  <c r="BT75"/>
  <c r="BS75"/>
  <c r="BO75"/>
  <c r="BN75"/>
  <c r="AT75"/>
  <c r="AN75"/>
  <c r="AR75" s="1"/>
  <c r="AM75"/>
  <c r="AO75" s="1"/>
  <c r="AK75"/>
  <c r="AJ75"/>
  <c r="AI75"/>
  <c r="AH75"/>
  <c r="AG75"/>
  <c r="AF75"/>
  <c r="AE75"/>
  <c r="AD75"/>
  <c r="AC75"/>
  <c r="AB75"/>
  <c r="AL75" s="1"/>
  <c r="AA75"/>
  <c r="W75"/>
  <c r="BW75" s="1"/>
  <c r="K75"/>
  <c r="BZ74"/>
  <c r="BY74"/>
  <c r="BX74"/>
  <c r="BU74"/>
  <c r="BT74"/>
  <c r="BS74"/>
  <c r="BN74"/>
  <c r="BO74" s="1"/>
  <c r="AT74"/>
  <c r="AN74"/>
  <c r="AP74" s="1"/>
  <c r="AM74"/>
  <c r="AR74" s="1"/>
  <c r="AK74"/>
  <c r="AJ74"/>
  <c r="AI74"/>
  <c r="AH74"/>
  <c r="AG74"/>
  <c r="AF74"/>
  <c r="AE74"/>
  <c r="AD74"/>
  <c r="AC74"/>
  <c r="AB74"/>
  <c r="AA74"/>
  <c r="AL74" s="1"/>
  <c r="W74"/>
  <c r="BW74" s="1"/>
  <c r="K74"/>
  <c r="BZ73"/>
  <c r="BY73"/>
  <c r="BX73"/>
  <c r="BU73"/>
  <c r="BT73"/>
  <c r="BS73"/>
  <c r="BO73"/>
  <c r="BN73"/>
  <c r="AT73"/>
  <c r="AN73"/>
  <c r="AR73" s="1"/>
  <c r="AM73"/>
  <c r="AO73" s="1"/>
  <c r="AK73"/>
  <c r="AJ73"/>
  <c r="AI73"/>
  <c r="AH73"/>
  <c r="AG73"/>
  <c r="AF73"/>
  <c r="AE73"/>
  <c r="AD73"/>
  <c r="AC73"/>
  <c r="AB73"/>
  <c r="AL73" s="1"/>
  <c r="AA73"/>
  <c r="W73"/>
  <c r="BW73" s="1"/>
  <c r="K73"/>
  <c r="BZ72"/>
  <c r="BY72"/>
  <c r="BX72"/>
  <c r="BU72"/>
  <c r="BT72"/>
  <c r="BS72"/>
  <c r="BN72"/>
  <c r="BO72" s="1"/>
  <c r="AN72"/>
  <c r="AT72" s="1"/>
  <c r="AM72"/>
  <c r="AR72" s="1"/>
  <c r="AK72"/>
  <c r="AJ72"/>
  <c r="AI72"/>
  <c r="AH72"/>
  <c r="AG72"/>
  <c r="AF72"/>
  <c r="AE72"/>
  <c r="AD72"/>
  <c r="AC72"/>
  <c r="AB72"/>
  <c r="AA72"/>
  <c r="AL72" s="1"/>
  <c r="W72"/>
  <c r="BW72" s="1"/>
  <c r="K72"/>
  <c r="BZ71"/>
  <c r="BY71"/>
  <c r="BX71"/>
  <c r="BU71"/>
  <c r="BT71"/>
  <c r="BS71"/>
  <c r="BO71"/>
  <c r="BN71"/>
  <c r="AT71"/>
  <c r="AN71"/>
  <c r="AR71" s="1"/>
  <c r="AM71"/>
  <c r="AO71" s="1"/>
  <c r="AK71"/>
  <c r="AJ71"/>
  <c r="AI71"/>
  <c r="AH71"/>
  <c r="AG71"/>
  <c r="AF71"/>
  <c r="AE71"/>
  <c r="AD71"/>
  <c r="AC71"/>
  <c r="AB71"/>
  <c r="AL71" s="1"/>
  <c r="AA71"/>
  <c r="W71"/>
  <c r="BW71" s="1"/>
  <c r="K71"/>
  <c r="BZ70"/>
  <c r="BY70"/>
  <c r="BX70"/>
  <c r="BU70"/>
  <c r="BT70"/>
  <c r="BS70"/>
  <c r="BN70"/>
  <c r="BO70" s="1"/>
  <c r="AN70"/>
  <c r="AR70" s="1"/>
  <c r="AM70"/>
  <c r="AO70" s="1"/>
  <c r="AK70"/>
  <c r="AJ70"/>
  <c r="AI70"/>
  <c r="AH70"/>
  <c r="AG70"/>
  <c r="AF70"/>
  <c r="AE70"/>
  <c r="AD70"/>
  <c r="AC70"/>
  <c r="AB70"/>
  <c r="AL70" s="1"/>
  <c r="AA70"/>
  <c r="W70"/>
  <c r="BW70" s="1"/>
  <c r="K70"/>
  <c r="BZ69"/>
  <c r="BY69"/>
  <c r="BX69"/>
  <c r="BU69"/>
  <c r="BT69"/>
  <c r="BS69"/>
  <c r="BN69"/>
  <c r="BO69" s="1"/>
  <c r="AT69"/>
  <c r="AN69"/>
  <c r="AP69" s="1"/>
  <c r="AM69"/>
  <c r="AR69" s="1"/>
  <c r="AK69"/>
  <c r="AJ69"/>
  <c r="AI69"/>
  <c r="AH69"/>
  <c r="AG69"/>
  <c r="AF69"/>
  <c r="AE69"/>
  <c r="AD69"/>
  <c r="AC69"/>
  <c r="AB69"/>
  <c r="AA69"/>
  <c r="AL69" s="1"/>
  <c r="W69"/>
  <c r="BW69" s="1"/>
  <c r="K69"/>
  <c r="BZ68"/>
  <c r="BY68"/>
  <c r="BX68"/>
  <c r="BW68"/>
  <c r="BU68"/>
  <c r="BT68"/>
  <c r="BS68"/>
  <c r="BO68"/>
  <c r="BN68"/>
  <c r="AT68"/>
  <c r="AN68"/>
  <c r="AP68" s="1"/>
  <c r="AM68"/>
  <c r="AR68" s="1"/>
  <c r="AK68"/>
  <c r="AJ68"/>
  <c r="AI68"/>
  <c r="AH68"/>
  <c r="AG68"/>
  <c r="AF68"/>
  <c r="AE68"/>
  <c r="AD68"/>
  <c r="AC68"/>
  <c r="AB68"/>
  <c r="AA68"/>
  <c r="AL68" s="1"/>
  <c r="W68"/>
  <c r="K68"/>
  <c r="BZ67"/>
  <c r="BY67"/>
  <c r="BX67"/>
  <c r="BU67"/>
  <c r="BT67"/>
  <c r="BS67"/>
  <c r="BO67"/>
  <c r="BN67"/>
  <c r="AT67"/>
  <c r="AN67"/>
  <c r="AR67" s="1"/>
  <c r="AM67"/>
  <c r="AO67" s="1"/>
  <c r="AK67"/>
  <c r="AJ67"/>
  <c r="AI67"/>
  <c r="AH67"/>
  <c r="AG67"/>
  <c r="AF67"/>
  <c r="AE67"/>
  <c r="AD67"/>
  <c r="AC67"/>
  <c r="AB67"/>
  <c r="AL67" s="1"/>
  <c r="AA67"/>
  <c r="W67"/>
  <c r="BW67" s="1"/>
  <c r="K67"/>
  <c r="BZ66"/>
  <c r="BY66"/>
  <c r="BX66"/>
  <c r="BU66"/>
  <c r="BT66"/>
  <c r="BS66"/>
  <c r="BN66"/>
  <c r="BO66" s="1"/>
  <c r="AN66"/>
  <c r="AT66" s="1"/>
  <c r="AM66"/>
  <c r="AR66" s="1"/>
  <c r="AK66"/>
  <c r="AJ66"/>
  <c r="AI66"/>
  <c r="AH66"/>
  <c r="AG66"/>
  <c r="AF66"/>
  <c r="AE66"/>
  <c r="AD66"/>
  <c r="AC66"/>
  <c r="AB66"/>
  <c r="AA66"/>
  <c r="AL66" s="1"/>
  <c r="W66"/>
  <c r="BW66" s="1"/>
  <c r="K66"/>
  <c r="BZ65"/>
  <c r="BY65"/>
  <c r="BX65"/>
  <c r="BU65"/>
  <c r="BT65"/>
  <c r="BS65"/>
  <c r="BO65"/>
  <c r="BN65"/>
  <c r="BP65" s="1"/>
  <c r="AN65"/>
  <c r="AR65" s="1"/>
  <c r="AM65"/>
  <c r="AO65" s="1"/>
  <c r="AK65"/>
  <c r="AJ65"/>
  <c r="AI65"/>
  <c r="AH65"/>
  <c r="AG65"/>
  <c r="AF65"/>
  <c r="AE65"/>
  <c r="AD65"/>
  <c r="AC65"/>
  <c r="AB65"/>
  <c r="AL65" s="1"/>
  <c r="AA65"/>
  <c r="W65"/>
  <c r="BW65" s="1"/>
  <c r="K65"/>
  <c r="BZ64"/>
  <c r="BY64"/>
  <c r="BX64"/>
  <c r="BU64"/>
  <c r="BT64"/>
  <c r="BS64"/>
  <c r="BN64"/>
  <c r="BO64" s="1"/>
  <c r="AT64"/>
  <c r="AN64"/>
  <c r="AP64" s="1"/>
  <c r="AM64"/>
  <c r="AR64" s="1"/>
  <c r="AK64"/>
  <c r="AJ64"/>
  <c r="AI64"/>
  <c r="AH64"/>
  <c r="AG64"/>
  <c r="AF64"/>
  <c r="AE64"/>
  <c r="AD64"/>
  <c r="AC64"/>
  <c r="AB64"/>
  <c r="AA64"/>
  <c r="AL64" s="1"/>
  <c r="W64"/>
  <c r="BW64" s="1"/>
  <c r="K64"/>
  <c r="BZ63"/>
  <c r="BY63"/>
  <c r="BX63"/>
  <c r="BU63"/>
  <c r="BT63"/>
  <c r="BS63"/>
  <c r="BO63"/>
  <c r="BN63"/>
  <c r="AT63"/>
  <c r="AN63"/>
  <c r="AR63" s="1"/>
  <c r="AM63"/>
  <c r="AO63" s="1"/>
  <c r="AK63"/>
  <c r="AJ63"/>
  <c r="AI63"/>
  <c r="AH63"/>
  <c r="AG63"/>
  <c r="AF63"/>
  <c r="AE63"/>
  <c r="AD63"/>
  <c r="AC63"/>
  <c r="AB63"/>
  <c r="AL63" s="1"/>
  <c r="AA63"/>
  <c r="W63"/>
  <c r="BW63" s="1"/>
  <c r="K63"/>
  <c r="BZ62"/>
  <c r="BY62"/>
  <c r="BX62"/>
  <c r="BU62"/>
  <c r="BT62"/>
  <c r="BS62"/>
  <c r="BN62"/>
  <c r="BO62" s="1"/>
  <c r="AT62"/>
  <c r="AN62"/>
  <c r="AP62" s="1"/>
  <c r="AM62"/>
  <c r="AR62" s="1"/>
  <c r="AK62"/>
  <c r="AJ62"/>
  <c r="AI62"/>
  <c r="AH62"/>
  <c r="AG62"/>
  <c r="AF62"/>
  <c r="AE62"/>
  <c r="AD62"/>
  <c r="AC62"/>
  <c r="AB62"/>
  <c r="AA62"/>
  <c r="AL62" s="1"/>
  <c r="W62"/>
  <c r="BW62" s="1"/>
  <c r="K62"/>
  <c r="BZ61"/>
  <c r="BY61"/>
  <c r="BX61"/>
  <c r="BU61"/>
  <c r="BT61"/>
  <c r="BS61"/>
  <c r="BO61"/>
  <c r="BN61"/>
  <c r="AN61"/>
  <c r="AR61" s="1"/>
  <c r="AM61"/>
  <c r="AO61" s="1"/>
  <c r="AK61"/>
  <c r="AJ61"/>
  <c r="AI61"/>
  <c r="AH61"/>
  <c r="AG61"/>
  <c r="AF61"/>
  <c r="AE61"/>
  <c r="AD61"/>
  <c r="AC61"/>
  <c r="AB61"/>
  <c r="AL61" s="1"/>
  <c r="AA61"/>
  <c r="W61"/>
  <c r="BW61" s="1"/>
  <c r="K61"/>
  <c r="BZ60"/>
  <c r="BY60"/>
  <c r="BX60"/>
  <c r="BU60"/>
  <c r="BT60"/>
  <c r="BS60"/>
  <c r="BN60"/>
  <c r="BO60" s="1"/>
  <c r="AT60"/>
  <c r="AN60"/>
  <c r="AR60" s="1"/>
  <c r="AM60"/>
  <c r="AO60" s="1"/>
  <c r="AK60"/>
  <c r="AJ60"/>
  <c r="AI60"/>
  <c r="AH60"/>
  <c r="AG60"/>
  <c r="AF60"/>
  <c r="AE60"/>
  <c r="AD60"/>
  <c r="AC60"/>
  <c r="AB60"/>
  <c r="AL60" s="1"/>
  <c r="AA60"/>
  <c r="W60"/>
  <c r="BW60" s="1"/>
  <c r="K60"/>
  <c r="BZ59"/>
  <c r="BY59"/>
  <c r="BX59"/>
  <c r="BU59"/>
  <c r="BT59"/>
  <c r="BS59"/>
  <c r="BN59"/>
  <c r="BO59" s="1"/>
  <c r="AN59"/>
  <c r="AT59" s="1"/>
  <c r="AM59"/>
  <c r="AQ59" s="1"/>
  <c r="AK59"/>
  <c r="AJ59"/>
  <c r="AI59"/>
  <c r="AH59"/>
  <c r="AG59"/>
  <c r="AF59"/>
  <c r="AE59"/>
  <c r="AD59"/>
  <c r="AC59"/>
  <c r="AB59"/>
  <c r="AL59" s="1"/>
  <c r="AA59"/>
  <c r="W59"/>
  <c r="BW59" s="1"/>
  <c r="K59"/>
  <c r="BZ58"/>
  <c r="BY58"/>
  <c r="BX58"/>
  <c r="BU58"/>
  <c r="BT58"/>
  <c r="BS58"/>
  <c r="BN58"/>
  <c r="BO58" s="1"/>
  <c r="AN58"/>
  <c r="AR58" s="1"/>
  <c r="AM58"/>
  <c r="AO58" s="1"/>
  <c r="AK58"/>
  <c r="AJ58"/>
  <c r="AI58"/>
  <c r="AH58"/>
  <c r="AG58"/>
  <c r="AF58"/>
  <c r="AE58"/>
  <c r="AD58"/>
  <c r="AC58"/>
  <c r="AB58"/>
  <c r="AL58" s="1"/>
  <c r="AA58"/>
  <c r="W58"/>
  <c r="BW58" s="1"/>
  <c r="K58"/>
  <c r="BZ57"/>
  <c r="BY57"/>
  <c r="BX57"/>
  <c r="BU57"/>
  <c r="BT57"/>
  <c r="BS57"/>
  <c r="BN57"/>
  <c r="BO57" s="1"/>
  <c r="AN57"/>
  <c r="AT57" s="1"/>
  <c r="AM57"/>
  <c r="AR57" s="1"/>
  <c r="AK57"/>
  <c r="AJ57"/>
  <c r="AI57"/>
  <c r="AH57"/>
  <c r="AG57"/>
  <c r="AF57"/>
  <c r="AE57"/>
  <c r="AD57"/>
  <c r="AC57"/>
  <c r="AB57"/>
  <c r="AA57"/>
  <c r="AL57" s="1"/>
  <c r="W57"/>
  <c r="BW57" s="1"/>
  <c r="K57"/>
  <c r="BZ56"/>
  <c r="BY56"/>
  <c r="BX56"/>
  <c r="BU56"/>
  <c r="BT56"/>
  <c r="BS56"/>
  <c r="BO56"/>
  <c r="BN56"/>
  <c r="BP56" s="1"/>
  <c r="AN56"/>
  <c r="AR56" s="1"/>
  <c r="AM56"/>
  <c r="AO56" s="1"/>
  <c r="AK56"/>
  <c r="AJ56"/>
  <c r="AI56"/>
  <c r="AH56"/>
  <c r="AG56"/>
  <c r="AF56"/>
  <c r="AE56"/>
  <c r="AD56"/>
  <c r="AC56"/>
  <c r="AB56"/>
  <c r="AL56" s="1"/>
  <c r="AA56"/>
  <c r="W56"/>
  <c r="BW56" s="1"/>
  <c r="K56"/>
  <c r="BZ55"/>
  <c r="BY55"/>
  <c r="BX55"/>
  <c r="BU55"/>
  <c r="BT55"/>
  <c r="BS55"/>
  <c r="BN55"/>
  <c r="BO55" s="1"/>
  <c r="AN55"/>
  <c r="AT55" s="1"/>
  <c r="AM55"/>
  <c r="AR55" s="1"/>
  <c r="AK55"/>
  <c r="AJ55"/>
  <c r="AI55"/>
  <c r="AH55"/>
  <c r="AG55"/>
  <c r="AF55"/>
  <c r="AE55"/>
  <c r="AD55"/>
  <c r="AC55"/>
  <c r="AB55"/>
  <c r="AA55"/>
  <c r="AL55" s="1"/>
  <c r="W55"/>
  <c r="BW55" s="1"/>
  <c r="K55"/>
  <c r="BZ54"/>
  <c r="BY54"/>
  <c r="BX54"/>
  <c r="BU54"/>
  <c r="BT54"/>
  <c r="BS54"/>
  <c r="BO54"/>
  <c r="BN54"/>
  <c r="AN54"/>
  <c r="AR54" s="1"/>
  <c r="AM54"/>
  <c r="AO54" s="1"/>
  <c r="AK54"/>
  <c r="AJ54"/>
  <c r="AI54"/>
  <c r="AH54"/>
  <c r="AG54"/>
  <c r="AF54"/>
  <c r="AE54"/>
  <c r="AD54"/>
  <c r="AC54"/>
  <c r="AB54"/>
  <c r="AL54" s="1"/>
  <c r="AA54"/>
  <c r="W54"/>
  <c r="BW54" s="1"/>
  <c r="K54"/>
  <c r="BZ53"/>
  <c r="BY53"/>
  <c r="BX53"/>
  <c r="BU53"/>
  <c r="BT53"/>
  <c r="BS53"/>
  <c r="BN53"/>
  <c r="BO53" s="1"/>
  <c r="AT53"/>
  <c r="AN53"/>
  <c r="AP53" s="1"/>
  <c r="AM53"/>
  <c r="AR53" s="1"/>
  <c r="AK53"/>
  <c r="AJ53"/>
  <c r="AI53"/>
  <c r="AH53"/>
  <c r="AG53"/>
  <c r="AF53"/>
  <c r="AE53"/>
  <c r="AD53"/>
  <c r="AC53"/>
  <c r="AB53"/>
  <c r="AA53"/>
  <c r="AL53" s="1"/>
  <c r="W53"/>
  <c r="BW53" s="1"/>
  <c r="K53"/>
  <c r="BZ52"/>
  <c r="BY52"/>
  <c r="BX52"/>
  <c r="BU52"/>
  <c r="BT52"/>
  <c r="BS52"/>
  <c r="BO52"/>
  <c r="BN52"/>
  <c r="AT52"/>
  <c r="AN52"/>
  <c r="AR52" s="1"/>
  <c r="AM52"/>
  <c r="AO52" s="1"/>
  <c r="AK52"/>
  <c r="AJ52"/>
  <c r="AI52"/>
  <c r="AH52"/>
  <c r="AG52"/>
  <c r="AF52"/>
  <c r="AE52"/>
  <c r="AD52"/>
  <c r="AC52"/>
  <c r="AB52"/>
  <c r="AL52" s="1"/>
  <c r="AA52"/>
  <c r="W52"/>
  <c r="BW52" s="1"/>
  <c r="K52"/>
  <c r="BZ51"/>
  <c r="BY51"/>
  <c r="BX51"/>
  <c r="BU51"/>
  <c r="BT51"/>
  <c r="BS51"/>
  <c r="BN51"/>
  <c r="BO51" s="1"/>
  <c r="AT51"/>
  <c r="AN51"/>
  <c r="AR51" s="1"/>
  <c r="AM51"/>
  <c r="AO51" s="1"/>
  <c r="AK51"/>
  <c r="AJ51"/>
  <c r="AI51"/>
  <c r="AH51"/>
  <c r="AG51"/>
  <c r="AF51"/>
  <c r="AE51"/>
  <c r="AD51"/>
  <c r="AC51"/>
  <c r="AB51"/>
  <c r="AL51" s="1"/>
  <c r="AA51"/>
  <c r="W51"/>
  <c r="BW51" s="1"/>
  <c r="K51"/>
  <c r="BZ50"/>
  <c r="BY50"/>
  <c r="BX50"/>
  <c r="BU50"/>
  <c r="BT50"/>
  <c r="BS50"/>
  <c r="BN50"/>
  <c r="BO50" s="1"/>
  <c r="AN50"/>
  <c r="AR50" s="1"/>
  <c r="AM50"/>
  <c r="AO50" s="1"/>
  <c r="AK50"/>
  <c r="AJ50"/>
  <c r="AI50"/>
  <c r="AH50"/>
  <c r="AG50"/>
  <c r="AF50"/>
  <c r="AE50"/>
  <c r="AD50"/>
  <c r="AC50"/>
  <c r="AB50"/>
  <c r="AL50" s="1"/>
  <c r="AA50"/>
  <c r="W50"/>
  <c r="BW50" s="1"/>
  <c r="K50"/>
  <c r="BZ49"/>
  <c r="BY49"/>
  <c r="BX49"/>
  <c r="BU49"/>
  <c r="BT49"/>
  <c r="BS49"/>
  <c r="BN49"/>
  <c r="AN49"/>
  <c r="AT49" s="1"/>
  <c r="AM49"/>
  <c r="AO49" s="1"/>
  <c r="AK49"/>
  <c r="AJ49"/>
  <c r="AI49"/>
  <c r="AH49"/>
  <c r="AG49"/>
  <c r="AF49"/>
  <c r="AE49"/>
  <c r="AD49"/>
  <c r="AC49"/>
  <c r="AB49"/>
  <c r="AL49" s="1"/>
  <c r="AA49"/>
  <c r="W49"/>
  <c r="BW49" s="1"/>
  <c r="K49"/>
  <c r="BZ48"/>
  <c r="BY48"/>
  <c r="BX48"/>
  <c r="BU48"/>
  <c r="BT48"/>
  <c r="BS48"/>
  <c r="BN48"/>
  <c r="AN48"/>
  <c r="AT48" s="1"/>
  <c r="AM48"/>
  <c r="AR48" s="1"/>
  <c r="AK48"/>
  <c r="AJ48"/>
  <c r="AI48"/>
  <c r="AH48"/>
  <c r="AG48"/>
  <c r="AF48"/>
  <c r="AE48"/>
  <c r="AD48"/>
  <c r="AC48"/>
  <c r="AB48"/>
  <c r="AA48"/>
  <c r="AL48" s="1"/>
  <c r="W48"/>
  <c r="BW48" s="1"/>
  <c r="K48"/>
  <c r="BZ47"/>
  <c r="BY47"/>
  <c r="BX47"/>
  <c r="BW47"/>
  <c r="BU47"/>
  <c r="BT47"/>
  <c r="BS47"/>
  <c r="BO47"/>
  <c r="BN47"/>
  <c r="AT47"/>
  <c r="AN47"/>
  <c r="AP47" s="1"/>
  <c r="AM47"/>
  <c r="AR47" s="1"/>
  <c r="AK47"/>
  <c r="AJ47"/>
  <c r="AI47"/>
  <c r="AH47"/>
  <c r="AG47"/>
  <c r="AF47"/>
  <c r="AE47"/>
  <c r="AD47"/>
  <c r="AC47"/>
  <c r="AB47"/>
  <c r="AA47"/>
  <c r="AL47" s="1"/>
  <c r="W47"/>
  <c r="K47"/>
  <c r="BZ46"/>
  <c r="BY46"/>
  <c r="BX46"/>
  <c r="BU46"/>
  <c r="BT46"/>
  <c r="BS46"/>
  <c r="BO46"/>
  <c r="BN46"/>
  <c r="AN46"/>
  <c r="AT46" s="1"/>
  <c r="AM46"/>
  <c r="AO46" s="1"/>
  <c r="AK46"/>
  <c r="AJ46"/>
  <c r="AI46"/>
  <c r="AH46"/>
  <c r="AG46"/>
  <c r="AF46"/>
  <c r="AE46"/>
  <c r="AD46"/>
  <c r="AC46"/>
  <c r="AB46"/>
  <c r="AL46" s="1"/>
  <c r="AA46"/>
  <c r="W46"/>
  <c r="BW46" s="1"/>
  <c r="K46"/>
  <c r="BZ45"/>
  <c r="BY45"/>
  <c r="BX45"/>
  <c r="BU45"/>
  <c r="BT45"/>
  <c r="BS45"/>
  <c r="BN45"/>
  <c r="BP45" s="1"/>
  <c r="AT45"/>
  <c r="AN45"/>
  <c r="AP45" s="1"/>
  <c r="AM45"/>
  <c r="AR45" s="1"/>
  <c r="AK45"/>
  <c r="AJ45"/>
  <c r="AI45"/>
  <c r="AH45"/>
  <c r="AG45"/>
  <c r="AF45"/>
  <c r="AE45"/>
  <c r="AD45"/>
  <c r="AC45"/>
  <c r="AB45"/>
  <c r="AA45"/>
  <c r="AL45" s="1"/>
  <c r="W45"/>
  <c r="BW45" s="1"/>
  <c r="K45"/>
  <c r="BZ44"/>
  <c r="BY44"/>
  <c r="BX44"/>
  <c r="BU44"/>
  <c r="BT44"/>
  <c r="BS44"/>
  <c r="BO44"/>
  <c r="BN44"/>
  <c r="AN44"/>
  <c r="AT44" s="1"/>
  <c r="AM44"/>
  <c r="AO44" s="1"/>
  <c r="AK44"/>
  <c r="AJ44"/>
  <c r="AI44"/>
  <c r="AH44"/>
  <c r="AG44"/>
  <c r="AF44"/>
  <c r="AE44"/>
  <c r="AD44"/>
  <c r="AC44"/>
  <c r="AB44"/>
  <c r="AL44" s="1"/>
  <c r="AA44"/>
  <c r="W44"/>
  <c r="BW44" s="1"/>
  <c r="K44"/>
  <c r="BZ43"/>
  <c r="BY43"/>
  <c r="BX43"/>
  <c r="BU43"/>
  <c r="BT43"/>
  <c r="BS43"/>
  <c r="BN43"/>
  <c r="BP43" s="1"/>
  <c r="AR43"/>
  <c r="AN43"/>
  <c r="AT43" s="1"/>
  <c r="AM43"/>
  <c r="AO43" s="1"/>
  <c r="AK43"/>
  <c r="AJ43"/>
  <c r="AI43"/>
  <c r="AH43"/>
  <c r="AG43"/>
  <c r="AF43"/>
  <c r="AE43"/>
  <c r="AD43"/>
  <c r="AC43"/>
  <c r="AB43"/>
  <c r="AA43"/>
  <c r="AL43" s="1"/>
  <c r="W43"/>
  <c r="BW43" s="1"/>
  <c r="K43"/>
  <c r="BZ42"/>
  <c r="BY42"/>
  <c r="BX42"/>
  <c r="BU42"/>
  <c r="BT42"/>
  <c r="BS42"/>
  <c r="BO42"/>
  <c r="BN42"/>
  <c r="AN42"/>
  <c r="AT42" s="1"/>
  <c r="AM42"/>
  <c r="AO42" s="1"/>
  <c r="AK42"/>
  <c r="AJ42"/>
  <c r="AI42"/>
  <c r="AH42"/>
  <c r="AG42"/>
  <c r="AF42"/>
  <c r="AE42"/>
  <c r="AD42"/>
  <c r="AC42"/>
  <c r="AB42"/>
  <c r="AL42" s="1"/>
  <c r="AA42"/>
  <c r="W42"/>
  <c r="BW42" s="1"/>
  <c r="K42"/>
  <c r="BZ41"/>
  <c r="BY41"/>
  <c r="BX41"/>
  <c r="BU41"/>
  <c r="BT41"/>
  <c r="BS41"/>
  <c r="BN41"/>
  <c r="BP41" s="1"/>
  <c r="AN41"/>
  <c r="AR41" s="1"/>
  <c r="AM41"/>
  <c r="AQ41" s="1"/>
  <c r="AK41"/>
  <c r="AJ41"/>
  <c r="AI41"/>
  <c r="AH41"/>
  <c r="AG41"/>
  <c r="AF41"/>
  <c r="AE41"/>
  <c r="AD41"/>
  <c r="AC41"/>
  <c r="AB41"/>
  <c r="AL41" s="1"/>
  <c r="AA41"/>
  <c r="W41"/>
  <c r="BW41" s="1"/>
  <c r="K41"/>
  <c r="BZ40"/>
  <c r="BY40"/>
  <c r="BX40"/>
  <c r="BU40"/>
  <c r="BT40"/>
  <c r="BS40"/>
  <c r="BN40"/>
  <c r="AN40"/>
  <c r="AR40" s="1"/>
  <c r="AM40"/>
  <c r="AQ40" s="1"/>
  <c r="AK40"/>
  <c r="AJ40"/>
  <c r="AI40"/>
  <c r="AH40"/>
  <c r="AG40"/>
  <c r="AF40"/>
  <c r="AE40"/>
  <c r="AD40"/>
  <c r="AC40"/>
  <c r="AB40"/>
  <c r="AL40" s="1"/>
  <c r="AA40"/>
  <c r="W40"/>
  <c r="BW40" s="1"/>
  <c r="K40"/>
  <c r="BZ39"/>
  <c r="BY39"/>
  <c r="BX39"/>
  <c r="BU39"/>
  <c r="BT39"/>
  <c r="BS39"/>
  <c r="BN39"/>
  <c r="BP39" s="1"/>
  <c r="AT39"/>
  <c r="AN39"/>
  <c r="AP39" s="1"/>
  <c r="AM39"/>
  <c r="AR39" s="1"/>
  <c r="AK39"/>
  <c r="AJ39"/>
  <c r="AI39"/>
  <c r="AH39"/>
  <c r="AG39"/>
  <c r="AF39"/>
  <c r="AE39"/>
  <c r="AD39"/>
  <c r="AC39"/>
  <c r="AB39"/>
  <c r="AA39"/>
  <c r="AL39" s="1"/>
  <c r="W39"/>
  <c r="BW39" s="1"/>
  <c r="K39"/>
  <c r="BZ38"/>
  <c r="BY38"/>
  <c r="BX38"/>
  <c r="BU38"/>
  <c r="BT38"/>
  <c r="BS38"/>
  <c r="BO38"/>
  <c r="BN38"/>
  <c r="AN38"/>
  <c r="AT38" s="1"/>
  <c r="AM38"/>
  <c r="AO38" s="1"/>
  <c r="AK38"/>
  <c r="AJ38"/>
  <c r="AI38"/>
  <c r="AH38"/>
  <c r="AG38"/>
  <c r="AF38"/>
  <c r="AE38"/>
  <c r="AD38"/>
  <c r="AC38"/>
  <c r="AB38"/>
  <c r="AL38" s="1"/>
  <c r="AA38"/>
  <c r="W38"/>
  <c r="BW38" s="1"/>
  <c r="K38"/>
  <c r="BZ37"/>
  <c r="BY37"/>
  <c r="BX37"/>
  <c r="BU37"/>
  <c r="BT37"/>
  <c r="BS37"/>
  <c r="BN37"/>
  <c r="AN37"/>
  <c r="AT37" s="1"/>
  <c r="AM37"/>
  <c r="AO37" s="1"/>
  <c r="AK37"/>
  <c r="AJ37"/>
  <c r="AI37"/>
  <c r="AH37"/>
  <c r="AG37"/>
  <c r="AF37"/>
  <c r="AE37"/>
  <c r="AD37"/>
  <c r="AC37"/>
  <c r="AB37"/>
  <c r="AL37" s="1"/>
  <c r="AA37"/>
  <c r="W37"/>
  <c r="BW37" s="1"/>
  <c r="K37"/>
  <c r="BZ36"/>
  <c r="BY36"/>
  <c r="BX36"/>
  <c r="BU36"/>
  <c r="BT36"/>
  <c r="BS36"/>
  <c r="BN36"/>
  <c r="AN36"/>
  <c r="AT36" s="1"/>
  <c r="AM36"/>
  <c r="AO36" s="1"/>
  <c r="AK36"/>
  <c r="AJ36"/>
  <c r="AI36"/>
  <c r="AH36"/>
  <c r="AG36"/>
  <c r="AF36"/>
  <c r="AE36"/>
  <c r="AD36"/>
  <c r="AC36"/>
  <c r="AB36"/>
  <c r="AL36" s="1"/>
  <c r="AA36"/>
  <c r="W36"/>
  <c r="BW36" s="1"/>
  <c r="K36"/>
  <c r="BZ35"/>
  <c r="BY35"/>
  <c r="BX35"/>
  <c r="BU35"/>
  <c r="BT35"/>
  <c r="BS35"/>
  <c r="BN35"/>
  <c r="AN35"/>
  <c r="AT35" s="1"/>
  <c r="AM35"/>
  <c r="AO35" s="1"/>
  <c r="AK35"/>
  <c r="AJ35"/>
  <c r="AI35"/>
  <c r="AH35"/>
  <c r="AG35"/>
  <c r="AF35"/>
  <c r="AE35"/>
  <c r="AD35"/>
  <c r="AC35"/>
  <c r="AB35"/>
  <c r="AL35" s="1"/>
  <c r="AA35"/>
  <c r="W35"/>
  <c r="BW35" s="1"/>
  <c r="K35"/>
  <c r="BZ34"/>
  <c r="BY34"/>
  <c r="BX34"/>
  <c r="BU34"/>
  <c r="BT34"/>
  <c r="BS34"/>
  <c r="BN34"/>
  <c r="AN34"/>
  <c r="AT34" s="1"/>
  <c r="AM34"/>
  <c r="AO34" s="1"/>
  <c r="AK34"/>
  <c r="AJ34"/>
  <c r="AI34"/>
  <c r="AH34"/>
  <c r="AG34"/>
  <c r="AF34"/>
  <c r="AE34"/>
  <c r="AD34"/>
  <c r="AC34"/>
  <c r="AB34"/>
  <c r="AL34" s="1"/>
  <c r="AA34"/>
  <c r="W34"/>
  <c r="BW34" s="1"/>
  <c r="K34"/>
  <c r="BZ33"/>
  <c r="BY33"/>
  <c r="BX33"/>
  <c r="BU33"/>
  <c r="BT33"/>
  <c r="BS33"/>
  <c r="BN33"/>
  <c r="BP33" s="1"/>
  <c r="AT33"/>
  <c r="AN33"/>
  <c r="AP33" s="1"/>
  <c r="AM33"/>
  <c r="AR33" s="1"/>
  <c r="AK33"/>
  <c r="AJ33"/>
  <c r="AI33"/>
  <c r="AH33"/>
  <c r="AG33"/>
  <c r="AF33"/>
  <c r="AE33"/>
  <c r="AD33"/>
  <c r="AC33"/>
  <c r="AB33"/>
  <c r="AA33"/>
  <c r="AL33" s="1"/>
  <c r="W33"/>
  <c r="BW33" s="1"/>
  <c r="K33"/>
  <c r="BZ32"/>
  <c r="BY32"/>
  <c r="BX32"/>
  <c r="BU32"/>
  <c r="BT32"/>
  <c r="BS32"/>
  <c r="BO32"/>
  <c r="BN32"/>
  <c r="AN32"/>
  <c r="AT32" s="1"/>
  <c r="AM32"/>
  <c r="AO32" s="1"/>
  <c r="AK32"/>
  <c r="AJ32"/>
  <c r="AI32"/>
  <c r="AH32"/>
  <c r="AG32"/>
  <c r="AF32"/>
  <c r="AE32"/>
  <c r="AD32"/>
  <c r="AC32"/>
  <c r="AB32"/>
  <c r="AL32" s="1"/>
  <c r="AA32"/>
  <c r="W32"/>
  <c r="BW32" s="1"/>
  <c r="K32"/>
  <c r="BZ31"/>
  <c r="BY31"/>
  <c r="BX31"/>
  <c r="BU31"/>
  <c r="BT31"/>
  <c r="BS31"/>
  <c r="BN31"/>
  <c r="AN31"/>
  <c r="AT31" s="1"/>
  <c r="AM31"/>
  <c r="AR31" s="1"/>
  <c r="AK31"/>
  <c r="AJ31"/>
  <c r="AI31"/>
  <c r="AH31"/>
  <c r="AG31"/>
  <c r="AF31"/>
  <c r="AE31"/>
  <c r="AD31"/>
  <c r="AC31"/>
  <c r="AB31"/>
  <c r="AA31"/>
  <c r="AL31" s="1"/>
  <c r="W31"/>
  <c r="BW31" s="1"/>
  <c r="K31"/>
  <c r="BZ30"/>
  <c r="BY30"/>
  <c r="BX30"/>
  <c r="BU30"/>
  <c r="BT30"/>
  <c r="BS30"/>
  <c r="BO30"/>
  <c r="BN30"/>
  <c r="AT30"/>
  <c r="AN30"/>
  <c r="AP30" s="1"/>
  <c r="AM30"/>
  <c r="AO30" s="1"/>
  <c r="AK30"/>
  <c r="AJ30"/>
  <c r="AI30"/>
  <c r="AH30"/>
  <c r="AG30"/>
  <c r="AF30"/>
  <c r="AE30"/>
  <c r="AD30"/>
  <c r="AC30"/>
  <c r="AB30"/>
  <c r="AL30" s="1"/>
  <c r="AA30"/>
  <c r="W30"/>
  <c r="BW30" s="1"/>
  <c r="K30"/>
  <c r="BZ29"/>
  <c r="BY29"/>
  <c r="BX29"/>
  <c r="BU29"/>
  <c r="BT29"/>
  <c r="BS29"/>
  <c r="BN29"/>
  <c r="BP29" s="1"/>
  <c r="AT29"/>
  <c r="AN29"/>
  <c r="AP29" s="1"/>
  <c r="AM29"/>
  <c r="AR29" s="1"/>
  <c r="AK29"/>
  <c r="AJ29"/>
  <c r="AI29"/>
  <c r="AH29"/>
  <c r="AG29"/>
  <c r="AF29"/>
  <c r="AE29"/>
  <c r="AD29"/>
  <c r="AC29"/>
  <c r="AB29"/>
  <c r="AA29"/>
  <c r="AL29" s="1"/>
  <c r="W29"/>
  <c r="BW29" s="1"/>
  <c r="K29"/>
  <c r="BZ28"/>
  <c r="BY28"/>
  <c r="BX28"/>
  <c r="BU28"/>
  <c r="BT28"/>
  <c r="BS28"/>
  <c r="BO28"/>
  <c r="BN28"/>
  <c r="AN28"/>
  <c r="AT28" s="1"/>
  <c r="AM28"/>
  <c r="AO28" s="1"/>
  <c r="AK28"/>
  <c r="AJ28"/>
  <c r="AI28"/>
  <c r="AH28"/>
  <c r="AG28"/>
  <c r="AF28"/>
  <c r="AE28"/>
  <c r="AD28"/>
  <c r="AC28"/>
  <c r="AB28"/>
  <c r="AL28" s="1"/>
  <c r="AA28"/>
  <c r="W28"/>
  <c r="BW28" s="1"/>
  <c r="K28"/>
  <c r="BZ27"/>
  <c r="BY27"/>
  <c r="BX27"/>
  <c r="BU27"/>
  <c r="BT27"/>
  <c r="BS27"/>
  <c r="BN27"/>
  <c r="AN27"/>
  <c r="AT27" s="1"/>
  <c r="AM27"/>
  <c r="AR27" s="1"/>
  <c r="AK27"/>
  <c r="AJ27"/>
  <c r="AI27"/>
  <c r="AH27"/>
  <c r="AG27"/>
  <c r="AF27"/>
  <c r="AE27"/>
  <c r="AD27"/>
  <c r="AC27"/>
  <c r="AB27"/>
  <c r="AA27"/>
  <c r="AL27" s="1"/>
  <c r="W27"/>
  <c r="BW27" s="1"/>
  <c r="K27"/>
  <c r="BZ26"/>
  <c r="BY26"/>
  <c r="BX26"/>
  <c r="BU26"/>
  <c r="BT26"/>
  <c r="BS26"/>
  <c r="BO26"/>
  <c r="BN26"/>
  <c r="BP26" s="1"/>
  <c r="AN26"/>
  <c r="AT26" s="1"/>
  <c r="AM26"/>
  <c r="AO26" s="1"/>
  <c r="AK26"/>
  <c r="AJ26"/>
  <c r="AI26"/>
  <c r="AH26"/>
  <c r="AG26"/>
  <c r="AF26"/>
  <c r="AE26"/>
  <c r="AD26"/>
  <c r="AC26"/>
  <c r="AB26"/>
  <c r="AL26" s="1"/>
  <c r="AA26"/>
  <c r="W26"/>
  <c r="BW26" s="1"/>
  <c r="K26"/>
  <c r="BZ25"/>
  <c r="BY25"/>
  <c r="BX25"/>
  <c r="BU25"/>
  <c r="BT25"/>
  <c r="BS25"/>
  <c r="BN25"/>
  <c r="AN25"/>
  <c r="AT25" s="1"/>
  <c r="AM25"/>
  <c r="AR25" s="1"/>
  <c r="AK25"/>
  <c r="AJ25"/>
  <c r="AI25"/>
  <c r="AH25"/>
  <c r="AG25"/>
  <c r="AF25"/>
  <c r="AE25"/>
  <c r="AD25"/>
  <c r="AC25"/>
  <c r="AB25"/>
  <c r="AA25"/>
  <c r="AL25" s="1"/>
  <c r="W25"/>
  <c r="BW25" s="1"/>
  <c r="K25"/>
  <c r="BZ24"/>
  <c r="BY24"/>
  <c r="BX24"/>
  <c r="BU24"/>
  <c r="BT24"/>
  <c r="BS24"/>
  <c r="BO24"/>
  <c r="BN24"/>
  <c r="AN24"/>
  <c r="AT24" s="1"/>
  <c r="AM24"/>
  <c r="AR24" s="1"/>
  <c r="AK24"/>
  <c r="AJ24"/>
  <c r="AI24"/>
  <c r="AH24"/>
  <c r="AG24"/>
  <c r="AF24"/>
  <c r="AE24"/>
  <c r="AD24"/>
  <c r="AC24"/>
  <c r="AB24"/>
  <c r="AL24" s="1"/>
  <c r="AA24"/>
  <c r="W24"/>
  <c r="BW24" s="1"/>
  <c r="K24"/>
  <c r="BZ23"/>
  <c r="BY23"/>
  <c r="BX23"/>
  <c r="BU23"/>
  <c r="BT23"/>
  <c r="BS23"/>
  <c r="BN23"/>
  <c r="AN23"/>
  <c r="AT23" s="1"/>
  <c r="AM23"/>
  <c r="AO23" s="1"/>
  <c r="AK23"/>
  <c r="AJ23"/>
  <c r="AI23"/>
  <c r="AH23"/>
  <c r="AG23"/>
  <c r="AF23"/>
  <c r="AE23"/>
  <c r="AD23"/>
  <c r="AC23"/>
  <c r="AB23"/>
  <c r="AL23" s="1"/>
  <c r="AA23"/>
  <c r="W23"/>
  <c r="BW23" s="1"/>
  <c r="K23"/>
  <c r="BZ22"/>
  <c r="BY22"/>
  <c r="BX22"/>
  <c r="BU22"/>
  <c r="BT22"/>
  <c r="BS22"/>
  <c r="BN22"/>
  <c r="AN22"/>
  <c r="AT22" s="1"/>
  <c r="AM22"/>
  <c r="AR22" s="1"/>
  <c r="AK22"/>
  <c r="AJ22"/>
  <c r="AI22"/>
  <c r="AH22"/>
  <c r="AG22"/>
  <c r="AF22"/>
  <c r="AE22"/>
  <c r="AD22"/>
  <c r="AC22"/>
  <c r="AB22"/>
  <c r="AA22"/>
  <c r="AL22" s="1"/>
  <c r="W22"/>
  <c r="BW22" s="1"/>
  <c r="K22"/>
  <c r="BZ21"/>
  <c r="BY21"/>
  <c r="BX21"/>
  <c r="BU21"/>
  <c r="BT21"/>
  <c r="BS21"/>
  <c r="BO21"/>
  <c r="BN21"/>
  <c r="AT21"/>
  <c r="AN21"/>
  <c r="AP21" s="1"/>
  <c r="AM21"/>
  <c r="AO21" s="1"/>
  <c r="AK21"/>
  <c r="AJ21"/>
  <c r="AI21"/>
  <c r="AH21"/>
  <c r="AG21"/>
  <c r="AF21"/>
  <c r="AE21"/>
  <c r="AD21"/>
  <c r="AC21"/>
  <c r="AB21"/>
  <c r="AL21" s="1"/>
  <c r="AA21"/>
  <c r="W21"/>
  <c r="BW21" s="1"/>
  <c r="K21"/>
  <c r="BZ20"/>
  <c r="BY20"/>
  <c r="BX20"/>
  <c r="BU20"/>
  <c r="BT20"/>
  <c r="BS20"/>
  <c r="BN20"/>
  <c r="AN20"/>
  <c r="AT20" s="1"/>
  <c r="AM20"/>
  <c r="AR20" s="1"/>
  <c r="AK20"/>
  <c r="AJ20"/>
  <c r="AI20"/>
  <c r="AH20"/>
  <c r="AG20"/>
  <c r="AF20"/>
  <c r="AE20"/>
  <c r="AD20"/>
  <c r="AC20"/>
  <c r="AB20"/>
  <c r="AA20"/>
  <c r="AL20" s="1"/>
  <c r="W20"/>
  <c r="BW20" s="1"/>
  <c r="K20"/>
  <c r="BZ19"/>
  <c r="BY19"/>
  <c r="BX19"/>
  <c r="BW19"/>
  <c r="BU19"/>
  <c r="BT19"/>
  <c r="BS19"/>
  <c r="BO19"/>
  <c r="BN19"/>
  <c r="AT19"/>
  <c r="AN19"/>
  <c r="AR19" s="1"/>
  <c r="AM19"/>
  <c r="AQ19" s="1"/>
  <c r="AK19"/>
  <c r="AJ19"/>
  <c r="AI19"/>
  <c r="AH19"/>
  <c r="AG19"/>
  <c r="AF19"/>
  <c r="AE19"/>
  <c r="AD19"/>
  <c r="AC19"/>
  <c r="AB19"/>
  <c r="AA19"/>
  <c r="AL19" s="1"/>
  <c r="W19"/>
  <c r="K19"/>
  <c r="BZ18"/>
  <c r="BY18"/>
  <c r="BX18"/>
  <c r="BU18"/>
  <c r="BT18"/>
  <c r="BS18"/>
  <c r="BO18"/>
  <c r="BN18"/>
  <c r="BP18" s="1"/>
  <c r="AN18"/>
  <c r="AT18" s="1"/>
  <c r="AM18"/>
  <c r="AO18" s="1"/>
  <c r="AK18"/>
  <c r="AJ18"/>
  <c r="AI18"/>
  <c r="AH18"/>
  <c r="AG18"/>
  <c r="AF18"/>
  <c r="AE18"/>
  <c r="AD18"/>
  <c r="AC18"/>
  <c r="AB18"/>
  <c r="AL18" s="1"/>
  <c r="AA18"/>
  <c r="W18"/>
  <c r="BW18" s="1"/>
  <c r="K18"/>
  <c r="BZ17"/>
  <c r="BY17"/>
  <c r="BX17"/>
  <c r="BU17"/>
  <c r="BT17"/>
  <c r="BS17"/>
  <c r="BN17"/>
  <c r="AN17"/>
  <c r="AT17" s="1"/>
  <c r="AM17"/>
  <c r="AO17" s="1"/>
  <c r="AK17"/>
  <c r="AJ17"/>
  <c r="AI17"/>
  <c r="AH17"/>
  <c r="AG17"/>
  <c r="AF17"/>
  <c r="AE17"/>
  <c r="AD17"/>
  <c r="AC17"/>
  <c r="AB17"/>
  <c r="AL17" s="1"/>
  <c r="AA17"/>
  <c r="W17"/>
  <c r="BW17" s="1"/>
  <c r="K17"/>
  <c r="BZ16"/>
  <c r="BY16"/>
  <c r="BX16"/>
  <c r="BU16"/>
  <c r="BT16"/>
  <c r="BS16"/>
  <c r="BN16"/>
  <c r="AT16"/>
  <c r="AN16"/>
  <c r="AP16" s="1"/>
  <c r="AM16"/>
  <c r="AO16" s="1"/>
  <c r="AK16"/>
  <c r="AJ16"/>
  <c r="AI16"/>
  <c r="AH16"/>
  <c r="AG16"/>
  <c r="AF16"/>
  <c r="AE16"/>
  <c r="AD16"/>
  <c r="AC16"/>
  <c r="AB16"/>
  <c r="AL16" s="1"/>
  <c r="AA16"/>
  <c r="W16"/>
  <c r="BW16" s="1"/>
  <c r="K16"/>
  <c r="BZ15"/>
  <c r="BY15"/>
  <c r="BX15"/>
  <c r="BU15"/>
  <c r="BT15"/>
  <c r="BS15"/>
  <c r="BN15"/>
  <c r="AN15"/>
  <c r="AT15" s="1"/>
  <c r="AM15"/>
  <c r="AR15" s="1"/>
  <c r="AK15"/>
  <c r="AJ15"/>
  <c r="AI15"/>
  <c r="AH15"/>
  <c r="AG15"/>
  <c r="AF15"/>
  <c r="AE15"/>
  <c r="AD15"/>
  <c r="AC15"/>
  <c r="AB15"/>
  <c r="AA15"/>
  <c r="AL15" s="1"/>
  <c r="W15"/>
  <c r="BW15" s="1"/>
  <c r="K15"/>
  <c r="BZ14"/>
  <c r="BY14"/>
  <c r="BX14"/>
  <c r="BU14"/>
  <c r="BT14"/>
  <c r="BS14"/>
  <c r="BO14"/>
  <c r="BN14"/>
  <c r="BP14" s="1"/>
  <c r="AN14"/>
  <c r="AT14" s="1"/>
  <c r="AM14"/>
  <c r="AO14" s="1"/>
  <c r="AK14"/>
  <c r="AJ14"/>
  <c r="AI14"/>
  <c r="AH14"/>
  <c r="AG14"/>
  <c r="AF14"/>
  <c r="AE14"/>
  <c r="AD14"/>
  <c r="AC14"/>
  <c r="AB14"/>
  <c r="AL14" s="1"/>
  <c r="AA14"/>
  <c r="W14"/>
  <c r="BW14" s="1"/>
  <c r="K14"/>
  <c r="BZ13"/>
  <c r="BY13"/>
  <c r="BX13"/>
  <c r="BU13"/>
  <c r="BT13"/>
  <c r="BS13"/>
  <c r="BN13"/>
  <c r="AT13"/>
  <c r="AN13"/>
  <c r="AP13" s="1"/>
  <c r="AM13"/>
  <c r="AR13" s="1"/>
  <c r="AK13"/>
  <c r="AJ13"/>
  <c r="AI13"/>
  <c r="AH13"/>
  <c r="AG13"/>
  <c r="AF13"/>
  <c r="AE13"/>
  <c r="AD13"/>
  <c r="AC13"/>
  <c r="AB13"/>
  <c r="AA13"/>
  <c r="AL13" s="1"/>
  <c r="W13"/>
  <c r="BW13" s="1"/>
  <c r="K13"/>
  <c r="BZ12"/>
  <c r="BY12"/>
  <c r="BX12"/>
  <c r="BU12"/>
  <c r="BT12"/>
  <c r="BS12"/>
  <c r="BO12"/>
  <c r="BN12"/>
  <c r="AN12"/>
  <c r="AM12"/>
  <c r="AO12" s="1"/>
  <c r="AK12"/>
  <c r="AJ12"/>
  <c r="AI12"/>
  <c r="AH12"/>
  <c r="AG12"/>
  <c r="AF12"/>
  <c r="AE12"/>
  <c r="AD12"/>
  <c r="AC12"/>
  <c r="AB12"/>
  <c r="AL12" s="1"/>
  <c r="AA12"/>
  <c r="W12"/>
  <c r="BW12" s="1"/>
  <c r="K12"/>
  <c r="BZ11"/>
  <c r="BY11"/>
  <c r="BX11"/>
  <c r="BU11"/>
  <c r="BT11"/>
  <c r="BS11"/>
  <c r="BN11"/>
  <c r="BO11" s="1"/>
  <c r="AN11"/>
  <c r="AR11" s="1"/>
  <c r="AM11"/>
  <c r="AO11" s="1"/>
  <c r="AK11"/>
  <c r="AJ11"/>
  <c r="AI11"/>
  <c r="AH11"/>
  <c r="AG11"/>
  <c r="AF11"/>
  <c r="AE11"/>
  <c r="AD11"/>
  <c r="AC11"/>
  <c r="AB11"/>
  <c r="AL11" s="1"/>
  <c r="AA11"/>
  <c r="W11"/>
  <c r="BW11" s="1"/>
  <c r="K11"/>
  <c r="BZ10"/>
  <c r="BY10"/>
  <c r="BX10"/>
  <c r="BU10"/>
  <c r="BT10"/>
  <c r="BS10"/>
  <c r="BN10"/>
  <c r="BO10" s="1"/>
  <c r="AN10"/>
  <c r="AT10" s="1"/>
  <c r="AM10"/>
  <c r="AR10" s="1"/>
  <c r="AK10"/>
  <c r="AJ10"/>
  <c r="AI10"/>
  <c r="AH10"/>
  <c r="AG10"/>
  <c r="AF10"/>
  <c r="AE10"/>
  <c r="AD10"/>
  <c r="AC10"/>
  <c r="AB10"/>
  <c r="AA10"/>
  <c r="AL10" s="1"/>
  <c r="W10"/>
  <c r="BW10" s="1"/>
  <c r="K10"/>
  <c r="BZ9"/>
  <c r="BY9"/>
  <c r="BX9"/>
  <c r="BW9"/>
  <c r="BU9"/>
  <c r="BT9"/>
  <c r="BS9"/>
  <c r="BO9"/>
  <c r="BN9"/>
  <c r="AT9"/>
  <c r="AN9"/>
  <c r="AR9" s="1"/>
  <c r="AM9"/>
  <c r="AQ9" s="1"/>
  <c r="AQ4" s="1"/>
  <c r="AK9"/>
  <c r="AJ9"/>
  <c r="AI9"/>
  <c r="AH9"/>
  <c r="AG9"/>
  <c r="AF9"/>
  <c r="AE9"/>
  <c r="AD9"/>
  <c r="AC9"/>
  <c r="AB9"/>
  <c r="AA9"/>
  <c r="AL9" s="1"/>
  <c r="W9"/>
  <c r="K9"/>
  <c r="BZ8"/>
  <c r="BY8"/>
  <c r="BX8"/>
  <c r="BU8"/>
  <c r="BT8"/>
  <c r="BS8"/>
  <c r="BO8"/>
  <c r="BN8"/>
  <c r="BP8" s="1"/>
  <c r="AN8"/>
  <c r="AR8" s="1"/>
  <c r="AM8"/>
  <c r="AO8" s="1"/>
  <c r="AK8"/>
  <c r="AJ8"/>
  <c r="AI8"/>
  <c r="AH8"/>
  <c r="AG8"/>
  <c r="AF8"/>
  <c r="AE8"/>
  <c r="AD8"/>
  <c r="AC8"/>
  <c r="AB8"/>
  <c r="AL8" s="1"/>
  <c r="AA8"/>
  <c r="W8"/>
  <c r="BW8" s="1"/>
  <c r="K8"/>
  <c r="BZ7"/>
  <c r="BY7"/>
  <c r="BX7"/>
  <c r="BU7"/>
  <c r="BT7"/>
  <c r="BS7"/>
  <c r="BN7"/>
  <c r="BO7" s="1"/>
  <c r="AN7"/>
  <c r="AR7" s="1"/>
  <c r="AM7"/>
  <c r="AO7" s="1"/>
  <c r="AK7"/>
  <c r="AJ7"/>
  <c r="AI7"/>
  <c r="AH7"/>
  <c r="AG7"/>
  <c r="AF7"/>
  <c r="AE7"/>
  <c r="AD7"/>
  <c r="AC7"/>
  <c r="AB7"/>
  <c r="AL7" s="1"/>
  <c r="AA7"/>
  <c r="W7"/>
  <c r="BW7" s="1"/>
  <c r="K7"/>
  <c r="BZ6"/>
  <c r="BY6"/>
  <c r="BX6"/>
  <c r="BU6"/>
  <c r="BT6"/>
  <c r="BS6"/>
  <c r="BN6"/>
  <c r="BO6" s="1"/>
  <c r="AY4"/>
  <c r="AT6"/>
  <c r="AN6"/>
  <c r="AR6" s="1"/>
  <c r="AM6"/>
  <c r="AO6" s="1"/>
  <c r="AK6"/>
  <c r="AJ6"/>
  <c r="AI6"/>
  <c r="AH6"/>
  <c r="AG6"/>
  <c r="AF6"/>
  <c r="AE6"/>
  <c r="AD6"/>
  <c r="AC6"/>
  <c r="AB6"/>
  <c r="AL6" s="1"/>
  <c r="AA6"/>
  <c r="W6"/>
  <c r="BW6" s="1"/>
  <c r="K6"/>
  <c r="BM4"/>
  <c r="AX4"/>
  <c r="AS4"/>
  <c r="AN4"/>
  <c r="AM4"/>
  <c r="AK4"/>
  <c r="AJ4"/>
  <c r="AI4"/>
  <c r="AH4"/>
  <c r="AG4"/>
  <c r="AF4"/>
  <c r="AE4"/>
  <c r="AD4"/>
  <c r="AC4"/>
  <c r="AB4"/>
  <c r="AA4"/>
  <c r="W4"/>
  <c r="V4"/>
  <c r="U4"/>
  <c r="U3" s="1"/>
  <c r="T4"/>
  <c r="S4"/>
  <c r="S3" s="1"/>
  <c r="R4"/>
  <c r="M4"/>
  <c r="M3" s="1"/>
  <c r="L4"/>
  <c r="V3"/>
  <c r="T3"/>
  <c r="R3"/>
  <c r="Q3"/>
  <c r="P3"/>
  <c r="O3"/>
  <c r="N3"/>
  <c r="L3"/>
  <c r="AK2"/>
  <c r="AJ2"/>
  <c r="AI2"/>
  <c r="AH2"/>
  <c r="AG2"/>
  <c r="AF2"/>
  <c r="AE2"/>
  <c r="AD2"/>
  <c r="AC2"/>
  <c r="AB2"/>
  <c r="AA2"/>
  <c r="AL86" l="1"/>
  <c r="AR87"/>
  <c r="AL88"/>
  <c r="AR89"/>
  <c r="AL90"/>
  <c r="AR91"/>
  <c r="AL92"/>
  <c r="BR7"/>
  <c r="BR8"/>
  <c r="BP9"/>
  <c r="BR6"/>
  <c r="AL4"/>
  <c r="BR9"/>
  <c r="BR10"/>
  <c r="BR11"/>
  <c r="BR12"/>
  <c r="AT12"/>
  <c r="AP12"/>
  <c r="AU12" s="1"/>
  <c r="AV12" s="1"/>
  <c r="BR13"/>
  <c r="BR15"/>
  <c r="BR16"/>
  <c r="BR17"/>
  <c r="BR19"/>
  <c r="BR20"/>
  <c r="BR21"/>
  <c r="BR22"/>
  <c r="BR23"/>
  <c r="BR24"/>
  <c r="BR27"/>
  <c r="BR28"/>
  <c r="BR30"/>
  <c r="BR31"/>
  <c r="BR32"/>
  <c r="BR34"/>
  <c r="BR35"/>
  <c r="BR36"/>
  <c r="BR37"/>
  <c r="BR38"/>
  <c r="BR40"/>
  <c r="BR42"/>
  <c r="BR44"/>
  <c r="BR46"/>
  <c r="BR48"/>
  <c r="BR49"/>
  <c r="AP6"/>
  <c r="BP6"/>
  <c r="AP7"/>
  <c r="AU7" s="1"/>
  <c r="AV7" s="1"/>
  <c r="AZ7" s="1"/>
  <c r="AT7"/>
  <c r="BP7"/>
  <c r="AP8"/>
  <c r="AU8" s="1"/>
  <c r="AV8" s="1"/>
  <c r="AZ8" s="1"/>
  <c r="AT8"/>
  <c r="AO9"/>
  <c r="AO10"/>
  <c r="BP10"/>
  <c r="AP11"/>
  <c r="AU11" s="1"/>
  <c r="AV11" s="1"/>
  <c r="AZ11" s="1"/>
  <c r="AT11"/>
  <c r="BP11"/>
  <c r="AR12"/>
  <c r="AR4" s="1"/>
  <c r="BP15"/>
  <c r="BP16"/>
  <c r="BP20"/>
  <c r="BP21"/>
  <c r="BP22"/>
  <c r="BP23"/>
  <c r="BP27"/>
  <c r="BP30"/>
  <c r="BP31"/>
  <c r="BP34"/>
  <c r="BP35"/>
  <c r="BP36"/>
  <c r="BP37"/>
  <c r="BP48"/>
  <c r="BR14"/>
  <c r="BR18"/>
  <c r="BR25"/>
  <c r="BR26"/>
  <c r="BR29"/>
  <c r="BR33"/>
  <c r="BR39"/>
  <c r="BR41"/>
  <c r="BR43"/>
  <c r="BR45"/>
  <c r="BR47"/>
  <c r="BR50"/>
  <c r="AP9"/>
  <c r="AP10"/>
  <c r="BP12"/>
  <c r="BP13"/>
  <c r="BP17"/>
  <c r="BP19"/>
  <c r="BP24"/>
  <c r="BP25"/>
  <c r="BP28"/>
  <c r="BP32"/>
  <c r="BP38"/>
  <c r="BP40"/>
  <c r="BP42"/>
  <c r="BP44"/>
  <c r="BP46"/>
  <c r="BP47"/>
  <c r="BP49"/>
  <c r="BR52"/>
  <c r="BR53"/>
  <c r="BR55"/>
  <c r="BR56"/>
  <c r="BR60"/>
  <c r="BR62"/>
  <c r="BR65"/>
  <c r="BR69"/>
  <c r="BR75"/>
  <c r="BR76"/>
  <c r="BR77"/>
  <c r="BR80"/>
  <c r="BR81"/>
  <c r="BR82"/>
  <c r="BR83"/>
  <c r="BO87"/>
  <c r="BO89"/>
  <c r="BO91"/>
  <c r="BO13"/>
  <c r="AR14"/>
  <c r="AP15"/>
  <c r="BO15"/>
  <c r="AR16"/>
  <c r="AU16" s="1"/>
  <c r="AV16" s="1"/>
  <c r="AZ16" s="1"/>
  <c r="BA16"/>
  <c r="BO16"/>
  <c r="AR17"/>
  <c r="BA17"/>
  <c r="BO17"/>
  <c r="AR18"/>
  <c r="AP19"/>
  <c r="AP20"/>
  <c r="BO20"/>
  <c r="AR21"/>
  <c r="AU21" s="1"/>
  <c r="AV21" s="1"/>
  <c r="AZ21" s="1"/>
  <c r="AP22"/>
  <c r="BO22"/>
  <c r="AR23"/>
  <c r="BO23"/>
  <c r="AO24"/>
  <c r="AP25"/>
  <c r="BO25"/>
  <c r="AR26"/>
  <c r="AP27"/>
  <c r="BO27"/>
  <c r="AR28"/>
  <c r="BO29"/>
  <c r="AR30"/>
  <c r="AU30" s="1"/>
  <c r="AV30" s="1"/>
  <c r="AZ30" s="1"/>
  <c r="AP31"/>
  <c r="BO31"/>
  <c r="AR32"/>
  <c r="BO33"/>
  <c r="AR34"/>
  <c r="BO34"/>
  <c r="AR35"/>
  <c r="BO35"/>
  <c r="AR36"/>
  <c r="BO36"/>
  <c r="AR37"/>
  <c r="BO37"/>
  <c r="AR38"/>
  <c r="BO39"/>
  <c r="AO40"/>
  <c r="AT40"/>
  <c r="BO40"/>
  <c r="AO41"/>
  <c r="AT41"/>
  <c r="BO41"/>
  <c r="AR42"/>
  <c r="AP43"/>
  <c r="AU43" s="1"/>
  <c r="AV43" s="1"/>
  <c r="AZ43" s="1"/>
  <c r="BO43"/>
  <c r="AR44"/>
  <c r="BO45"/>
  <c r="AR46"/>
  <c r="AP48"/>
  <c r="BO48"/>
  <c r="AR49"/>
  <c r="BO49"/>
  <c r="AP50"/>
  <c r="BP52"/>
  <c r="BP54"/>
  <c r="BP61"/>
  <c r="BP75"/>
  <c r="BO86"/>
  <c r="BO88"/>
  <c r="BO90"/>
  <c r="BO92"/>
  <c r="BR51"/>
  <c r="BR54"/>
  <c r="BR57"/>
  <c r="BR58"/>
  <c r="BR59"/>
  <c r="BR61"/>
  <c r="BR63"/>
  <c r="BR64"/>
  <c r="BR66"/>
  <c r="BR67"/>
  <c r="BR68"/>
  <c r="BR70"/>
  <c r="BR71"/>
  <c r="BR72"/>
  <c r="BR73"/>
  <c r="BR74"/>
  <c r="BR78"/>
  <c r="BR79"/>
  <c r="BR84"/>
  <c r="BR85"/>
  <c r="AO13"/>
  <c r="AU13" s="1"/>
  <c r="AV13" s="1"/>
  <c r="AZ13" s="1"/>
  <c r="AP14"/>
  <c r="AU14" s="1"/>
  <c r="AV14" s="1"/>
  <c r="AZ14" s="1"/>
  <c r="AO15"/>
  <c r="AU15" s="1"/>
  <c r="AV15" s="1"/>
  <c r="AZ15" s="1"/>
  <c r="AP17"/>
  <c r="AU17" s="1"/>
  <c r="AV17" s="1"/>
  <c r="AZ17" s="1"/>
  <c r="AP18"/>
  <c r="AU18" s="1"/>
  <c r="AV18" s="1"/>
  <c r="AZ18" s="1"/>
  <c r="AO19"/>
  <c r="AU19" s="1"/>
  <c r="AV19" s="1"/>
  <c r="AZ19" s="1"/>
  <c r="AO20"/>
  <c r="AU20" s="1"/>
  <c r="AV20" s="1"/>
  <c r="AZ20" s="1"/>
  <c r="AO22"/>
  <c r="AU22" s="1"/>
  <c r="AV22" s="1"/>
  <c r="AZ22" s="1"/>
  <c r="AP23"/>
  <c r="AU23" s="1"/>
  <c r="AV23" s="1"/>
  <c r="AZ23" s="1"/>
  <c r="AP24"/>
  <c r="AO25"/>
  <c r="AU25" s="1"/>
  <c r="AV25" s="1"/>
  <c r="AZ25" s="1"/>
  <c r="AP26"/>
  <c r="AU26" s="1"/>
  <c r="AV26" s="1"/>
  <c r="AZ26" s="1"/>
  <c r="AO27"/>
  <c r="AU27" s="1"/>
  <c r="AV27" s="1"/>
  <c r="AZ27" s="1"/>
  <c r="AP28"/>
  <c r="AU28" s="1"/>
  <c r="AV28" s="1"/>
  <c r="AZ28" s="1"/>
  <c r="AO29"/>
  <c r="AU29" s="1"/>
  <c r="AV29" s="1"/>
  <c r="AZ29" s="1"/>
  <c r="AO31"/>
  <c r="AU31" s="1"/>
  <c r="AV31" s="1"/>
  <c r="AZ31" s="1"/>
  <c r="AP32"/>
  <c r="AU32" s="1"/>
  <c r="AV32" s="1"/>
  <c r="AZ32" s="1"/>
  <c r="AO33"/>
  <c r="AU33" s="1"/>
  <c r="AV33" s="1"/>
  <c r="AZ33" s="1"/>
  <c r="AP34"/>
  <c r="AU34" s="1"/>
  <c r="AV34" s="1"/>
  <c r="AZ34" s="1"/>
  <c r="AP35"/>
  <c r="AU35" s="1"/>
  <c r="AV35" s="1"/>
  <c r="AZ35" s="1"/>
  <c r="AP36"/>
  <c r="AU36" s="1"/>
  <c r="AV36" s="1"/>
  <c r="AZ36" s="1"/>
  <c r="AP37"/>
  <c r="AU37" s="1"/>
  <c r="AV37" s="1"/>
  <c r="AZ37" s="1"/>
  <c r="AP38"/>
  <c r="AU38" s="1"/>
  <c r="AV38" s="1"/>
  <c r="AZ38" s="1"/>
  <c r="AO39"/>
  <c r="AU39" s="1"/>
  <c r="AV39" s="1"/>
  <c r="AZ39" s="1"/>
  <c r="AP40"/>
  <c r="AP41"/>
  <c r="AP42"/>
  <c r="AU42" s="1"/>
  <c r="AV42" s="1"/>
  <c r="AZ42" s="1"/>
  <c r="AP44"/>
  <c r="AU44" s="1"/>
  <c r="AV44" s="1"/>
  <c r="AZ44" s="1"/>
  <c r="AO45"/>
  <c r="AU45" s="1"/>
  <c r="AV45" s="1"/>
  <c r="AZ45" s="1"/>
  <c r="AP46"/>
  <c r="AU46" s="1"/>
  <c r="AV46" s="1"/>
  <c r="AZ46" s="1"/>
  <c r="AO47"/>
  <c r="AU47" s="1"/>
  <c r="AV47" s="1"/>
  <c r="AZ47" s="1"/>
  <c r="AO48"/>
  <c r="AU48" s="1"/>
  <c r="AV48" s="1"/>
  <c r="AZ48" s="1"/>
  <c r="AP49"/>
  <c r="AU49" s="1"/>
  <c r="AV49" s="1"/>
  <c r="AT50"/>
  <c r="AU50" s="1"/>
  <c r="AV50" s="1"/>
  <c r="AZ50" s="1"/>
  <c r="AU63"/>
  <c r="AV63" s="1"/>
  <c r="AZ63" s="1"/>
  <c r="BP63"/>
  <c r="BP67"/>
  <c r="BP68"/>
  <c r="AU71"/>
  <c r="AV71" s="1"/>
  <c r="AZ71" s="1"/>
  <c r="BP71"/>
  <c r="BP73"/>
  <c r="BP76"/>
  <c r="BP80"/>
  <c r="BP83"/>
  <c r="BP50"/>
  <c r="AP51"/>
  <c r="AU51" s="1"/>
  <c r="AV51" s="1"/>
  <c r="AZ51" s="1"/>
  <c r="BP51"/>
  <c r="AP52"/>
  <c r="AU52" s="1"/>
  <c r="AV52" s="1"/>
  <c r="AZ52" s="1"/>
  <c r="AO53"/>
  <c r="AU53" s="1"/>
  <c r="AV53" s="1"/>
  <c r="AZ53" s="1"/>
  <c r="BP53"/>
  <c r="AP54"/>
  <c r="AU54" s="1"/>
  <c r="AV54" s="1"/>
  <c r="AZ54" s="1"/>
  <c r="AT54"/>
  <c r="AO55"/>
  <c r="BP55"/>
  <c r="AP56"/>
  <c r="AU56" s="1"/>
  <c r="AV56" s="1"/>
  <c r="AZ56" s="1"/>
  <c r="AT56"/>
  <c r="AO57"/>
  <c r="BP57"/>
  <c r="AP58"/>
  <c r="AT58"/>
  <c r="AU58" s="1"/>
  <c r="AV58" s="1"/>
  <c r="AZ58" s="1"/>
  <c r="BP58"/>
  <c r="AP59"/>
  <c r="AR59"/>
  <c r="BP59"/>
  <c r="AP60"/>
  <c r="AU60" s="1"/>
  <c r="AV60" s="1"/>
  <c r="AZ60" s="1"/>
  <c r="BP60"/>
  <c r="AP61"/>
  <c r="AU61" s="1"/>
  <c r="AV61" s="1"/>
  <c r="AZ61" s="1"/>
  <c r="AT61"/>
  <c r="AO62"/>
  <c r="AU62" s="1"/>
  <c r="AV62" s="1"/>
  <c r="AZ62" s="1"/>
  <c r="BP62"/>
  <c r="AP63"/>
  <c r="AO64"/>
  <c r="AU64" s="1"/>
  <c r="AV64" s="1"/>
  <c r="AZ64" s="1"/>
  <c r="BP64"/>
  <c r="AP65"/>
  <c r="AU65" s="1"/>
  <c r="AV65" s="1"/>
  <c r="AZ65" s="1"/>
  <c r="AT65"/>
  <c r="AO66"/>
  <c r="BP66"/>
  <c r="AP67"/>
  <c r="AU67" s="1"/>
  <c r="AV67" s="1"/>
  <c r="AZ67" s="1"/>
  <c r="AO68"/>
  <c r="AU68" s="1"/>
  <c r="AV68" s="1"/>
  <c r="AZ68" s="1"/>
  <c r="AO69"/>
  <c r="AU69" s="1"/>
  <c r="AV69" s="1"/>
  <c r="AZ69" s="1"/>
  <c r="BP69"/>
  <c r="AP70"/>
  <c r="AU70" s="1"/>
  <c r="AV70" s="1"/>
  <c r="AZ70" s="1"/>
  <c r="AT70"/>
  <c r="BP70"/>
  <c r="AP71"/>
  <c r="AO72"/>
  <c r="BP72"/>
  <c r="AP73"/>
  <c r="AU73" s="1"/>
  <c r="AV73" s="1"/>
  <c r="AZ73" s="1"/>
  <c r="AO74"/>
  <c r="AU74" s="1"/>
  <c r="AV74" s="1"/>
  <c r="AZ74" s="1"/>
  <c r="BP74"/>
  <c r="AP75"/>
  <c r="AU75" s="1"/>
  <c r="AV75" s="1"/>
  <c r="AZ75" s="1"/>
  <c r="AO76"/>
  <c r="AO77"/>
  <c r="AU77" s="1"/>
  <c r="AV77" s="1"/>
  <c r="AZ77" s="1"/>
  <c r="BP77"/>
  <c r="AP78"/>
  <c r="AU78" s="1"/>
  <c r="AV78" s="1"/>
  <c r="AZ78" s="1"/>
  <c r="AT78"/>
  <c r="BP78"/>
  <c r="AP79"/>
  <c r="AO80"/>
  <c r="AO81"/>
  <c r="BP81"/>
  <c r="AP82"/>
  <c r="AU82" s="1"/>
  <c r="AV82" s="1"/>
  <c r="AZ82" s="1"/>
  <c r="AT82"/>
  <c r="BP82"/>
  <c r="AP83"/>
  <c r="AU83" s="1"/>
  <c r="AV83" s="1"/>
  <c r="AZ83" s="1"/>
  <c r="AT83"/>
  <c r="AO84"/>
  <c r="BP84"/>
  <c r="AP85"/>
  <c r="AU85" s="1"/>
  <c r="AV85" s="1"/>
  <c r="AZ85" s="1"/>
  <c r="AT85"/>
  <c r="AO86"/>
  <c r="BP86"/>
  <c r="AP87"/>
  <c r="AU87" s="1"/>
  <c r="AV87" s="1"/>
  <c r="AZ87" s="1"/>
  <c r="AT87"/>
  <c r="AO88"/>
  <c r="BP88"/>
  <c r="AP89"/>
  <c r="AU89" s="1"/>
  <c r="AV89" s="1"/>
  <c r="AZ89" s="1"/>
  <c r="AT89"/>
  <c r="AO90"/>
  <c r="BP90"/>
  <c r="AP91"/>
  <c r="AU91" s="1"/>
  <c r="AV91" s="1"/>
  <c r="AZ91" s="1"/>
  <c r="AT91"/>
  <c r="AO92"/>
  <c r="BP92"/>
  <c r="BP99"/>
  <c r="BS99"/>
  <c r="BU99"/>
  <c r="BX99"/>
  <c r="BZ99"/>
  <c r="AP55"/>
  <c r="AP57"/>
  <c r="AO59"/>
  <c r="AU59" s="1"/>
  <c r="AV59" s="1"/>
  <c r="AZ59" s="1"/>
  <c r="AP66"/>
  <c r="AP72"/>
  <c r="AP76"/>
  <c r="AO79"/>
  <c r="AU79" s="1"/>
  <c r="AV79" s="1"/>
  <c r="AZ79" s="1"/>
  <c r="AP80"/>
  <c r="AP81"/>
  <c r="AP84"/>
  <c r="AP86"/>
  <c r="AP88"/>
  <c r="AP90"/>
  <c r="AP92"/>
  <c r="BR99"/>
  <c r="BW99"/>
  <c r="AW49" l="1"/>
  <c r="AZ49" s="1"/>
  <c r="AW12"/>
  <c r="AW4" s="1"/>
  <c r="AU81"/>
  <c r="AV81" s="1"/>
  <c r="AZ81" s="1"/>
  <c r="AU76"/>
  <c r="AV76" s="1"/>
  <c r="AZ76" s="1"/>
  <c r="AU72"/>
  <c r="AV72" s="1"/>
  <c r="AZ72" s="1"/>
  <c r="AU66"/>
  <c r="AV66" s="1"/>
  <c r="AZ66" s="1"/>
  <c r="AU40"/>
  <c r="AV40" s="1"/>
  <c r="AZ40" s="1"/>
  <c r="AU9"/>
  <c r="AV9" s="1"/>
  <c r="AZ9" s="1"/>
  <c r="AT4"/>
  <c r="AO4"/>
  <c r="AU92"/>
  <c r="AV92" s="1"/>
  <c r="AZ92" s="1"/>
  <c r="AU90"/>
  <c r="AV90" s="1"/>
  <c r="AZ90" s="1"/>
  <c r="AU88"/>
  <c r="AV88" s="1"/>
  <c r="AZ88" s="1"/>
  <c r="AU86"/>
  <c r="AV86" s="1"/>
  <c r="AZ86" s="1"/>
  <c r="AU84"/>
  <c r="AV84" s="1"/>
  <c r="AZ84" s="1"/>
  <c r="AU80"/>
  <c r="AV80" s="1"/>
  <c r="AZ80" s="1"/>
  <c r="AU57"/>
  <c r="AV57" s="1"/>
  <c r="AZ57" s="1"/>
  <c r="AU55"/>
  <c r="AV55" s="1"/>
  <c r="AZ55" s="1"/>
  <c r="AU41"/>
  <c r="AV41" s="1"/>
  <c r="AZ41" s="1"/>
  <c r="AU24"/>
  <c r="AV24" s="1"/>
  <c r="AZ24" s="1"/>
  <c r="BA4"/>
  <c r="AU10"/>
  <c r="AV10" s="1"/>
  <c r="AZ10" s="1"/>
  <c r="AP4"/>
  <c r="AU6"/>
  <c r="AZ12" l="1"/>
  <c r="AU4"/>
  <c r="AV6"/>
  <c r="AZ6" l="1"/>
  <c r="AZ4" s="1"/>
  <c r="AV4"/>
</calcChain>
</file>

<file path=xl/comments1.xml><?xml version="1.0" encoding="utf-8"?>
<comments xmlns="http://schemas.openxmlformats.org/spreadsheetml/2006/main">
  <authors>
    <author>user</author>
  </authors>
  <commentList>
    <comment ref="X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X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Ikat 6
</t>
        </r>
      </text>
    </comment>
  </commentList>
</comments>
</file>

<file path=xl/sharedStrings.xml><?xml version="1.0" encoding="utf-8"?>
<sst xmlns="http://schemas.openxmlformats.org/spreadsheetml/2006/main" count="2589" uniqueCount="371">
  <si>
    <t>TGL
LARIS</t>
  </si>
  <si>
    <t>SALESMAN</t>
  </si>
  <si>
    <t>NO FAKTUR</t>
  </si>
  <si>
    <t>NPWP/KTP</t>
  </si>
  <si>
    <t>ID CUSTOMER</t>
  </si>
  <si>
    <t>NAMA CUSTOMER</t>
  </si>
  <si>
    <t>ALAMAT</t>
  </si>
  <si>
    <t>KOTA</t>
  </si>
  <si>
    <t>TIPE OUTLET</t>
  </si>
  <si>
    <t>TOP</t>
  </si>
  <si>
    <t>TGL JATUH TEMPO</t>
  </si>
  <si>
    <t>qty penjualan (Dalam Ikat/Dus)</t>
  </si>
  <si>
    <t>HARGA</t>
  </si>
  <si>
    <t>Harga Penjualan</t>
  </si>
  <si>
    <t>@</t>
  </si>
  <si>
    <t>TOTAL PENJUALAN</t>
  </si>
  <si>
    <t>POTONGAN</t>
  </si>
  <si>
    <t>TOTAL</t>
  </si>
  <si>
    <t>DISC</t>
  </si>
  <si>
    <t>BAYAR</t>
  </si>
  <si>
    <t>RETUR</t>
  </si>
  <si>
    <t>SISA PIUTANG</t>
  </si>
  <si>
    <t>BIAYA ANGKUTAN</t>
  </si>
  <si>
    <t>Nama Expedisi</t>
  </si>
  <si>
    <t>CATATAN</t>
  </si>
  <si>
    <t>PEMBAYARAN BULAN INI</t>
  </si>
  <si>
    <t>LAMA
PELUNASAN</t>
  </si>
  <si>
    <t>CASH</t>
  </si>
  <si>
    <t>TEMPO</t>
  </si>
  <si>
    <t>OMZET PER SALESMAN</t>
  </si>
  <si>
    <t>BALL PER SALESMAN</t>
  </si>
  <si>
    <t>NO</t>
  </si>
  <si>
    <t>CBP 500</t>
  </si>
  <si>
    <t>CBP 1000</t>
  </si>
  <si>
    <t>Potong</t>
  </si>
  <si>
    <t>OB</t>
  </si>
  <si>
    <t>Cash</t>
  </si>
  <si>
    <t xml:space="preserve">GOPEK </t>
  </si>
  <si>
    <t>CERIA</t>
  </si>
  <si>
    <t>RAJAKONG</t>
  </si>
  <si>
    <t>HEPY</t>
  </si>
  <si>
    <t>WOOW</t>
  </si>
  <si>
    <t>DJ</t>
  </si>
  <si>
    <t>HOLALA</t>
  </si>
  <si>
    <t>BELANG</t>
  </si>
  <si>
    <t>LEZAATO</t>
  </si>
  <si>
    <t>GOCHENG</t>
  </si>
  <si>
    <t>MIE GOPEK</t>
  </si>
  <si>
    <t>penjualan</t>
  </si>
  <si>
    <t>Lezaato</t>
  </si>
  <si>
    <t>Mie Gopek</t>
  </si>
  <si>
    <t>EKSPEDISI</t>
  </si>
  <si>
    <t>LAIN LAIN</t>
  </si>
  <si>
    <t>BONUS</t>
  </si>
  <si>
    <t>TGL</t>
  </si>
  <si>
    <t>AM</t>
  </si>
  <si>
    <t>TGL LUNAS</t>
  </si>
  <si>
    <t>KANTOR</t>
  </si>
  <si>
    <t>RUSLAN</t>
  </si>
  <si>
    <t>BONY</t>
  </si>
  <si>
    <t>ADI</t>
  </si>
  <si>
    <t>RONY</t>
  </si>
  <si>
    <t>&gt;/ 200 Ikat</t>
  </si>
  <si>
    <t>Biaya Angkutan</t>
  </si>
  <si>
    <t>~</t>
  </si>
  <si>
    <t>SJ1807-001256</t>
  </si>
  <si>
    <t>76.374.759.9-216.000</t>
  </si>
  <si>
    <t>22.GP</t>
  </si>
  <si>
    <t>PT.GLOBAL PRIMA RAYA SEJAHTERA</t>
  </si>
  <si>
    <t>JL.PEMUDI UJUNG. PEKANBARU</t>
  </si>
  <si>
    <t>PEKANBARU</t>
  </si>
  <si>
    <t>SO</t>
  </si>
  <si>
    <t>SJ1807-001257</t>
  </si>
  <si>
    <t>'1471051208780003</t>
  </si>
  <si>
    <t>44.TSA</t>
  </si>
  <si>
    <t>TOKO SINAR ARENGKA</t>
  </si>
  <si>
    <t>JL ARENGKA I</t>
  </si>
  <si>
    <t>SJ1807-001258</t>
  </si>
  <si>
    <t>1471101109600001</t>
  </si>
  <si>
    <t>03.AL</t>
  </si>
  <si>
    <t>ANDI LIMUN</t>
  </si>
  <si>
    <t>JL BAKTI NO.2A. PEKANBARU</t>
  </si>
  <si>
    <t>SJ1807-001259</t>
  </si>
  <si>
    <t>1371036010620005</t>
  </si>
  <si>
    <t>11.UA</t>
  </si>
  <si>
    <t>USAHA ABADI</t>
  </si>
  <si>
    <t>JL BATANG ARAU NO.58 F. PADANG</t>
  </si>
  <si>
    <t>PADANG</t>
  </si>
  <si>
    <t>SJ1807-001260</t>
  </si>
  <si>
    <t>SJ1807-001261</t>
  </si>
  <si>
    <t>1671062110830007</t>
  </si>
  <si>
    <t>26.KI</t>
  </si>
  <si>
    <t>KO INDRA</t>
  </si>
  <si>
    <t>JL PERGUDANGAN CERIA. PALEMBANG</t>
  </si>
  <si>
    <t>PALEMBANG</t>
  </si>
  <si>
    <t>Kawi</t>
  </si>
  <si>
    <t>SJ1807-001262</t>
  </si>
  <si>
    <t>1472015508640001</t>
  </si>
  <si>
    <t>32.DD</t>
  </si>
  <si>
    <t>LUSI</t>
  </si>
  <si>
    <t>JL CEMPEDAK</t>
  </si>
  <si>
    <t>DUMAI</t>
  </si>
  <si>
    <t>SJ1807-001263</t>
  </si>
  <si>
    <t>SJ1807-001264</t>
  </si>
  <si>
    <t>1407020205890003</t>
  </si>
  <si>
    <t>40.THB</t>
  </si>
  <si>
    <t>TOKO HENDI</t>
  </si>
  <si>
    <t>JL SATRIA No.12F</t>
  </si>
  <si>
    <t>BAGAN SIAPIAPI</t>
  </si>
  <si>
    <t>BANK</t>
  </si>
  <si>
    <t>SJ1807-001265</t>
  </si>
  <si>
    <t>71.153.085.7-301.000</t>
  </si>
  <si>
    <t>20.TS</t>
  </si>
  <si>
    <t>CV KARUNIA KASIH ABADI</t>
  </si>
  <si>
    <t>JL MAYOR ZEN No 12</t>
  </si>
  <si>
    <t>Sakban</t>
  </si>
  <si>
    <t>SJ1807-001266</t>
  </si>
  <si>
    <t>66.335.415.7-216.000</t>
  </si>
  <si>
    <t>02.CJ</t>
  </si>
  <si>
    <t>PT CITRA SURYA KENCANA</t>
  </si>
  <si>
    <t>JL NANGKA GG HOP. PEKANBARU</t>
  </si>
  <si>
    <t>MEDAN</t>
  </si>
  <si>
    <t>Nawi</t>
  </si>
  <si>
    <t>SJ1807-001267</t>
  </si>
  <si>
    <t>1271141505790011</t>
  </si>
  <si>
    <t>38.BSM</t>
  </si>
  <si>
    <t>BAPAK SURIANTO</t>
  </si>
  <si>
    <t>JL LEKDA SUJONO Np.211. MEDAN</t>
  </si>
  <si>
    <t>SJ1807-001268</t>
  </si>
  <si>
    <t>SJ1807-001269</t>
  </si>
  <si>
    <t>SJ1807-001270</t>
  </si>
  <si>
    <t>SJ1807-001271</t>
  </si>
  <si>
    <t>SJ1807-001272</t>
  </si>
  <si>
    <t>2102032112840005</t>
  </si>
  <si>
    <t>50.DB</t>
  </si>
  <si>
    <t>JONNI CENTURI</t>
  </si>
  <si>
    <t>RUKO TRIKASA EKUALITA . BATAM</t>
  </si>
  <si>
    <t>BATAM</t>
  </si>
  <si>
    <t>SJ1807-001273</t>
  </si>
  <si>
    <t>SJ1807-001274</t>
  </si>
  <si>
    <t>73.971.584.5-216.000</t>
  </si>
  <si>
    <t>16.RS</t>
  </si>
  <si>
    <t>RINTIS SEJAHTERA ABADI</t>
  </si>
  <si>
    <t>JL GARUDA SAKTI. PEKANBARU</t>
  </si>
  <si>
    <t>SJ1807-001275</t>
  </si>
  <si>
    <t>SJ1807-001276</t>
  </si>
  <si>
    <t>1505061010750005</t>
  </si>
  <si>
    <t>36.SJJ</t>
  </si>
  <si>
    <t>SINAR JAYA</t>
  </si>
  <si>
    <t>JL KASANG BUDAK</t>
  </si>
  <si>
    <t>JAMBI</t>
  </si>
  <si>
    <t>SJ1807-001277</t>
  </si>
  <si>
    <t>1471111103700021</t>
  </si>
  <si>
    <t>G11.AS</t>
  </si>
  <si>
    <t>AMRAN SUNTAI</t>
  </si>
  <si>
    <t>JL SUNTAI NO.27. PEKANBARU</t>
  </si>
  <si>
    <t>SJ1807-001278</t>
  </si>
  <si>
    <t>SJ1807-001279</t>
  </si>
  <si>
    <t>1471011004810001</t>
  </si>
  <si>
    <t>49.TGP</t>
  </si>
  <si>
    <t>TOKO GEMILANG</t>
  </si>
  <si>
    <t>JL ARENGKA 2. PEKANBARU</t>
  </si>
  <si>
    <t>SJ1807-001280</t>
  </si>
  <si>
    <t>SJ1807-001281</t>
  </si>
  <si>
    <t>1312044807830001</t>
  </si>
  <si>
    <t>45.UKB</t>
  </si>
  <si>
    <t>UD.KURNIA</t>
  </si>
  <si>
    <t>JL BAY PASS AUR No.15 B. BUKIT TINNGI</t>
  </si>
  <si>
    <t>BUKIT TINGGI</t>
  </si>
  <si>
    <t>SJ1807-001282</t>
  </si>
  <si>
    <t>1471111902810002</t>
  </si>
  <si>
    <t>01.IJ</t>
  </si>
  <si>
    <t>INTI JAYA</t>
  </si>
  <si>
    <t>JL ARENGKA KMP PWIWALINGIN INDAH NO.6C</t>
  </si>
  <si>
    <t>SJ1807-001283</t>
  </si>
  <si>
    <t>SJ1807-001284</t>
  </si>
  <si>
    <t>SJ1807-001285</t>
  </si>
  <si>
    <t>'1275031206590003</t>
  </si>
  <si>
    <t>24.TK</t>
  </si>
  <si>
    <t>TOKO KM</t>
  </si>
  <si>
    <t>JL IMAM BONJOL. BAGAN BATU</t>
  </si>
  <si>
    <t>BAGAN BATU</t>
  </si>
  <si>
    <t>SJ1807-001286</t>
  </si>
  <si>
    <t>1272011804820001</t>
  </si>
  <si>
    <t>29.TBJ</t>
  </si>
  <si>
    <t>TUNAS  BARU JAYA</t>
  </si>
  <si>
    <t>JL HT RIZAL NURDIN KM 6,5. PADANG SIDEMPUAN</t>
  </si>
  <si>
    <t>PADANG SIDEMPUAN</t>
  </si>
  <si>
    <t>SJ1807-001287</t>
  </si>
  <si>
    <t>SJ1807-001288</t>
  </si>
  <si>
    <t>SJ1807-001289</t>
  </si>
  <si>
    <t>SJ1807-001290</t>
  </si>
  <si>
    <t>76.941.455.8-222.000</t>
  </si>
  <si>
    <t>14.LM</t>
  </si>
  <si>
    <t>PT CAHAYA KENCANA SUKSES</t>
  </si>
  <si>
    <t>JL PEMDA BANTENG HULU. SIAK SRI INDRAPURA</t>
  </si>
  <si>
    <t>SIAK SRI INDRAPURA</t>
  </si>
  <si>
    <t>SJ1807-001291</t>
  </si>
  <si>
    <t>073205338213000</t>
  </si>
  <si>
    <t>08.BG</t>
  </si>
  <si>
    <t>SOEBAGIJO /BAGIO</t>
  </si>
  <si>
    <t>JL GERBANG SARI PEMATANG REBAH. RENGAT</t>
  </si>
  <si>
    <t>RENGAT</t>
  </si>
  <si>
    <t>SJ1807-001292</t>
  </si>
  <si>
    <t>SJ1807-001293</t>
  </si>
  <si>
    <t>SJ1807-001294</t>
  </si>
  <si>
    <t>SJ1807-001295</t>
  </si>
  <si>
    <t>SJ1807-001296</t>
  </si>
  <si>
    <t>Sugeng</t>
  </si>
  <si>
    <t>SJ1807-001297</t>
  </si>
  <si>
    <t>SJ1807-001298</t>
  </si>
  <si>
    <t>SJ1807-001299</t>
  </si>
  <si>
    <t>SJ1807-001300</t>
  </si>
  <si>
    <t>SJ1807-001301</t>
  </si>
  <si>
    <t>SJ1807-001302</t>
  </si>
  <si>
    <t>SJ1807-001303</t>
  </si>
  <si>
    <t>SJ1807-001304</t>
  </si>
  <si>
    <t>SJ1807-001305</t>
  </si>
  <si>
    <t>SJ1807-001306</t>
  </si>
  <si>
    <t>Budi</t>
  </si>
  <si>
    <t>SJ1807-001307</t>
  </si>
  <si>
    <t>1404041711780001</t>
  </si>
  <si>
    <t>07.MJ</t>
  </si>
  <si>
    <t>MAJU JAYA /AHUAT</t>
  </si>
  <si>
    <t>TEMBILAHAN</t>
  </si>
  <si>
    <t>SJ1807-001308</t>
  </si>
  <si>
    <t>SJ1807-001309</t>
  </si>
  <si>
    <t>SJ1807-001310</t>
  </si>
  <si>
    <t>SJ1807-001311</t>
  </si>
  <si>
    <t>SJ1807-001312</t>
  </si>
  <si>
    <t>SJ1807-001313</t>
  </si>
  <si>
    <t>SJ1807-001314</t>
  </si>
  <si>
    <t>SJ1807-001315</t>
  </si>
  <si>
    <t>SJ1807-001316</t>
  </si>
  <si>
    <t>SJ1807-001317</t>
  </si>
  <si>
    <t>SJ1807-001318</t>
  </si>
  <si>
    <t>SJ1807-001319</t>
  </si>
  <si>
    <t>SJ1807-001320</t>
  </si>
  <si>
    <t>SJ1807-001321</t>
  </si>
  <si>
    <t>SJ1807-001322</t>
  </si>
  <si>
    <t>SJ1807-001323</t>
  </si>
  <si>
    <t>SJ1807-001324</t>
  </si>
  <si>
    <t>SJ1807-001325</t>
  </si>
  <si>
    <t>SJ1807-001326</t>
  </si>
  <si>
    <t>SJ1807-001327</t>
  </si>
  <si>
    <t>SJ1807-001328</t>
  </si>
  <si>
    <t>1403094305780006</t>
  </si>
  <si>
    <t>17.TJA</t>
  </si>
  <si>
    <t>TOKO ASIA</t>
  </si>
  <si>
    <t>JL JENDRAL SUDIRAMAN. DURI</t>
  </si>
  <si>
    <t>DURI</t>
  </si>
  <si>
    <t>SJ1807-001329</t>
  </si>
  <si>
    <t>SJ1807-001330</t>
  </si>
  <si>
    <t>SJ1807-001331</t>
  </si>
  <si>
    <t>SJ1807-001332</t>
  </si>
  <si>
    <t>82.056.888.9-303.000</t>
  </si>
  <si>
    <t>19.CLL</t>
  </si>
  <si>
    <t>CV.79</t>
  </si>
  <si>
    <t>JL AHMAD YANI. LUBUK LINNGAU</t>
  </si>
  <si>
    <t>LUBUK LINGGAU</t>
  </si>
  <si>
    <t>SJ1807-001333</t>
  </si>
  <si>
    <t>SJ1807-001334</t>
  </si>
  <si>
    <t>52.SBT</t>
  </si>
  <si>
    <t>SINAR BARU</t>
  </si>
  <si>
    <t>SJ1807-001335</t>
  </si>
  <si>
    <t>Burhan</t>
  </si>
  <si>
    <t>CEK</t>
  </si>
  <si>
    <t>(HARUS O)</t>
  </si>
  <si>
    <t>%</t>
  </si>
  <si>
    <t>Disc</t>
  </si>
  <si>
    <t>POT</t>
  </si>
  <si>
    <t>ALL</t>
  </si>
  <si>
    <t>ALL PROD</t>
  </si>
  <si>
    <t>DPP</t>
  </si>
  <si>
    <t>PPN</t>
  </si>
  <si>
    <t xml:space="preserve">RAJAKONG </t>
  </si>
  <si>
    <t xml:space="preserve">HEPY </t>
  </si>
  <si>
    <t xml:space="preserve">BELANG </t>
  </si>
  <si>
    <t xml:space="preserve">LEZAATO </t>
  </si>
  <si>
    <t xml:space="preserve">GOCHENG </t>
  </si>
  <si>
    <t xml:space="preserve">MIE GOPEK </t>
  </si>
  <si>
    <t xml:space="preserve">QTY </t>
  </si>
  <si>
    <t>NON 1000</t>
  </si>
  <si>
    <t>ALL Disc</t>
  </si>
  <si>
    <t>010.003-18.62106466</t>
  </si>
  <si>
    <t>010.003-18.62106467</t>
  </si>
  <si>
    <t>010.003-18.62106468</t>
  </si>
  <si>
    <t>010.003-18.62106469</t>
  </si>
  <si>
    <t>010.003-18.62106470</t>
  </si>
  <si>
    <t>010.003-18.62106471</t>
  </si>
  <si>
    <t>010.003-18.62106472</t>
  </si>
  <si>
    <t>010.003-18.62106473</t>
  </si>
  <si>
    <t>010.003-18.62106474</t>
  </si>
  <si>
    <t>010.003-18.62106475</t>
  </si>
  <si>
    <t>010.003-18.62106476</t>
  </si>
  <si>
    <t>010.003-18.62106477</t>
  </si>
  <si>
    <t>010.003-18.62106478</t>
  </si>
  <si>
    <t>010.003-18.62106479</t>
  </si>
  <si>
    <t>010.003-18.62106480</t>
  </si>
  <si>
    <t>010.003-18.62106481</t>
  </si>
  <si>
    <t>010.003-18.62106482</t>
  </si>
  <si>
    <t>010.003-18.62106483</t>
  </si>
  <si>
    <t>010.003-18.62106484</t>
  </si>
  <si>
    <t>010.003-18.62106485</t>
  </si>
  <si>
    <t>010.003-18.62106486</t>
  </si>
  <si>
    <t>010.003-18.62106487</t>
  </si>
  <si>
    <t>010.003-18.62106488</t>
  </si>
  <si>
    <t>010.003-18.62106489</t>
  </si>
  <si>
    <t>010.003-18.62106490</t>
  </si>
  <si>
    <t>010.003-18.62106491</t>
  </si>
  <si>
    <t>010.003-18.62106492</t>
  </si>
  <si>
    <t>010.003-18.62106493</t>
  </si>
  <si>
    <t>010.003-18.62106494</t>
  </si>
  <si>
    <t>010.003-18.62106495</t>
  </si>
  <si>
    <t>010.003-18.62106496</t>
  </si>
  <si>
    <t>010.003-18.62106497</t>
  </si>
  <si>
    <t>010.003-18.62106498</t>
  </si>
  <si>
    <t>010.003-18.62106499</t>
  </si>
  <si>
    <t>010.003-18.62106500</t>
  </si>
  <si>
    <t>010.003-18.62106501</t>
  </si>
  <si>
    <t>010.003-18.62106502</t>
  </si>
  <si>
    <t>010.003-18.62106503</t>
  </si>
  <si>
    <t>010.003-18.62106504</t>
  </si>
  <si>
    <t>010.003-18.62106505</t>
  </si>
  <si>
    <t>010.003-18.62106506</t>
  </si>
  <si>
    <t>010.003-18.62106507</t>
  </si>
  <si>
    <t>010.003-18.62106508</t>
  </si>
  <si>
    <t>010.003-18.62106509</t>
  </si>
  <si>
    <t>010.003-18.62106510</t>
  </si>
  <si>
    <t>010.003-18.62106511</t>
  </si>
  <si>
    <t>010.003-18.62106512</t>
  </si>
  <si>
    <t>010.003-18.62106513</t>
  </si>
  <si>
    <t>010.003-18.62106514</t>
  </si>
  <si>
    <t>010.003-18.62106515</t>
  </si>
  <si>
    <t>010.003-18.62106516</t>
  </si>
  <si>
    <t>010.003-18.62106517</t>
  </si>
  <si>
    <t>010.003-18.62106518</t>
  </si>
  <si>
    <t>010.003-18.62106519</t>
  </si>
  <si>
    <t>010.003-18.62106520</t>
  </si>
  <si>
    <t>010.003-18.62106521</t>
  </si>
  <si>
    <t>010.003-18.62106522</t>
  </si>
  <si>
    <t>010.003-18.62106523</t>
  </si>
  <si>
    <t>010.003-18.62106524</t>
  </si>
  <si>
    <t>010.003-18.62106525</t>
  </si>
  <si>
    <t>010.003-18.62106526</t>
  </si>
  <si>
    <t>010.003-18.62106527</t>
  </si>
  <si>
    <t>010.003-18.62106528</t>
  </si>
  <si>
    <t>010.003-18.62106529</t>
  </si>
  <si>
    <t>010.003-18.62106530</t>
  </si>
  <si>
    <t>010.003-18.62106531</t>
  </si>
  <si>
    <t>010.003-18.62106532</t>
  </si>
  <si>
    <t>010.003-18.62106533</t>
  </si>
  <si>
    <t>010.003-18.62106534</t>
  </si>
  <si>
    <t>010.003-18.62106535</t>
  </si>
  <si>
    <t>010.003-18.62106536</t>
  </si>
  <si>
    <t>010.003-18.62106537</t>
  </si>
  <si>
    <t>010.003-18.62106538</t>
  </si>
  <si>
    <t>010.003-18.62106539</t>
  </si>
  <si>
    <t>010.003-18.62106540</t>
  </si>
  <si>
    <t>010.003-18.62106541</t>
  </si>
  <si>
    <t>010.003-18.62106542</t>
  </si>
  <si>
    <t>010.003-18.62106543</t>
  </si>
  <si>
    <t>010.003-18.62106544</t>
  </si>
  <si>
    <t>010.003-18.62106545</t>
  </si>
  <si>
    <t>010.003-18.62106546</t>
  </si>
  <si>
    <t>010.003-18.62106547</t>
  </si>
  <si>
    <t>010.003-18.62106548</t>
  </si>
  <si>
    <t>010.003-18.62106549</t>
  </si>
  <si>
    <t>010.003-18.62106550</t>
  </si>
  <si>
    <t>010.003-18.62106551</t>
  </si>
  <si>
    <t>010.003-18.62106552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</si>
</sst>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0;[Red]0"/>
    <numFmt numFmtId="166" formatCode="#,##0;[Red]#,##0"/>
    <numFmt numFmtId="167" formatCode="[$-409]d\-mmm;@"/>
    <numFmt numFmtId="168" formatCode="_(* #,##0_);_(* \(#,##0\);_(* &quot;-&quot;??_);_(@_)"/>
  </numFmts>
  <fonts count="4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7030A0"/>
      <name val="Cambria"/>
      <family val="1"/>
      <scheme val="major"/>
    </font>
    <font>
      <b/>
      <sz val="11"/>
      <color rgb="FF6600FF"/>
      <name val="Cambria"/>
      <family val="1"/>
      <scheme val="major"/>
    </font>
    <font>
      <b/>
      <sz val="11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FF00FF"/>
      <name val="Cambria"/>
      <family val="1"/>
      <scheme val="major"/>
    </font>
    <font>
      <b/>
      <sz val="11"/>
      <color theme="9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0"/>
      <color rgb="FF002060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1"/>
      <color rgb="FF00B050"/>
      <name val="Cambria"/>
      <family val="1"/>
      <scheme val="major"/>
    </font>
    <font>
      <sz val="11"/>
      <name val="Calibri"/>
      <family val="2"/>
      <scheme val="minor"/>
    </font>
    <font>
      <sz val="11"/>
      <color rgb="FF7030A0"/>
      <name val="Cambria"/>
      <family val="1"/>
      <scheme val="major"/>
    </font>
    <font>
      <sz val="11"/>
      <color rgb="FF6600FF"/>
      <name val="Cambria"/>
      <family val="1"/>
      <scheme val="major"/>
    </font>
    <font>
      <sz val="11"/>
      <color rgb="FFC00000"/>
      <name val="Cambria"/>
      <family val="1"/>
      <scheme val="major"/>
    </font>
    <font>
      <sz val="11"/>
      <color theme="8" tint="-0.499984740745262"/>
      <name val="Cambria"/>
      <family val="1"/>
      <scheme val="major"/>
    </font>
    <font>
      <sz val="11"/>
      <color theme="4" tint="-0.499984740745262"/>
      <name val="Cambria"/>
      <family val="1"/>
      <scheme val="major"/>
    </font>
    <font>
      <sz val="11"/>
      <color rgb="FF00206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FF"/>
      <name val="Cambria"/>
      <family val="1"/>
      <scheme val="major"/>
    </font>
    <font>
      <sz val="11"/>
      <color rgb="FF00B050"/>
      <name val="Cambria"/>
      <family val="1"/>
      <scheme val="major"/>
    </font>
    <font>
      <sz val="11"/>
      <color theme="0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rgb="FF6600FF"/>
      <name val="Cambria"/>
      <family val="1"/>
      <scheme val="major"/>
    </font>
    <font>
      <sz val="9"/>
      <color rgb="FFC00000"/>
      <name val="Cambria"/>
      <family val="1"/>
      <scheme val="major"/>
    </font>
    <font>
      <sz val="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12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sz val="12"/>
      <color rgb="FF00B050"/>
      <name val="Calibri"/>
      <family val="2"/>
      <scheme val="minor"/>
    </font>
    <font>
      <sz val="10"/>
      <color theme="1"/>
      <name val="Tahoma"/>
      <family val="2"/>
    </font>
    <font>
      <sz val="12"/>
      <color theme="8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3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rgb="FF002060"/>
      </right>
      <top style="double">
        <color auto="1"/>
      </top>
      <bottom/>
      <diagonal/>
    </border>
    <border>
      <left style="medium">
        <color rgb="FF002060"/>
      </left>
      <right style="medium">
        <color rgb="FF002060"/>
      </right>
      <top style="double">
        <color auto="1"/>
      </top>
      <bottom/>
      <diagonal/>
    </border>
    <border>
      <left style="medium">
        <color rgb="FF002060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medium">
        <color rgb="FF002060"/>
      </right>
      <top style="double">
        <color auto="1"/>
      </top>
      <bottom style="medium">
        <color indexed="64"/>
      </bottom>
      <diagonal/>
    </border>
    <border>
      <left style="medium">
        <color rgb="FF002060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rgb="FFFF0066"/>
      </right>
      <top style="double">
        <color auto="1"/>
      </top>
      <bottom/>
      <diagonal/>
    </border>
    <border>
      <left style="thick">
        <color rgb="FFFF0066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rgb="FF002060"/>
      </right>
      <top style="double">
        <color auto="1"/>
      </top>
      <bottom style="thin">
        <color auto="1"/>
      </bottom>
      <diagonal/>
    </border>
    <border>
      <left style="thick">
        <color rgb="FF002060"/>
      </left>
      <right style="thin">
        <color theme="2"/>
      </right>
      <top style="double">
        <color auto="1"/>
      </top>
      <bottom/>
      <diagonal/>
    </border>
    <border>
      <left style="thin">
        <color theme="2"/>
      </left>
      <right style="thin">
        <color theme="2"/>
      </right>
      <top style="double">
        <color auto="1"/>
      </top>
      <bottom/>
      <diagonal/>
    </border>
    <border>
      <left style="thin">
        <color theme="2"/>
      </left>
      <right style="double">
        <color auto="1"/>
      </right>
      <top style="double">
        <color auto="1"/>
      </top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rgb="FF002060"/>
      </right>
      <top/>
      <bottom style="double">
        <color auto="1"/>
      </bottom>
      <diagonal/>
    </border>
    <border>
      <left style="medium">
        <color rgb="FF002060"/>
      </left>
      <right style="medium">
        <color rgb="FF002060"/>
      </right>
      <top/>
      <bottom style="double">
        <color auto="1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double">
        <color auto="1"/>
      </bottom>
      <diagonal/>
    </border>
    <border>
      <left style="thick">
        <color rgb="FFFF0066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ck">
        <color rgb="FF002060"/>
      </left>
      <right style="thin">
        <color theme="2"/>
      </right>
      <top/>
      <bottom style="double">
        <color auto="1"/>
      </bottom>
      <diagonal/>
    </border>
    <border>
      <left style="thin">
        <color theme="2"/>
      </left>
      <right style="thin">
        <color theme="2"/>
      </right>
      <top/>
      <bottom style="double">
        <color auto="1"/>
      </bottom>
      <diagonal/>
    </border>
    <border>
      <left style="thin">
        <color theme="2"/>
      </left>
      <right style="double">
        <color auto="1"/>
      </right>
      <top/>
      <bottom style="double">
        <color auto="1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2060"/>
      </left>
      <right/>
      <top style="double">
        <color auto="1"/>
      </top>
      <bottom/>
      <diagonal/>
    </border>
    <border>
      <left/>
      <right style="thin">
        <color theme="2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rgb="FF002060"/>
      </left>
      <right/>
      <top style="medium">
        <color auto="1"/>
      </top>
      <bottom style="double">
        <color auto="1"/>
      </bottom>
      <diagonal/>
    </border>
    <border>
      <left/>
      <right style="thin">
        <color theme="2"/>
      </right>
      <top style="medium">
        <color auto="1"/>
      </top>
      <bottom style="double">
        <color auto="1"/>
      </bottom>
      <diagonal/>
    </border>
    <border>
      <left style="thin">
        <color theme="2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rgb="FF002060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double">
        <color auto="1"/>
      </right>
      <top/>
      <bottom/>
      <diagonal/>
    </border>
    <border>
      <left style="medium">
        <color auto="1"/>
      </left>
      <right style="thick">
        <color rgb="FF00206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rgb="FF002060"/>
      </right>
      <top style="medium">
        <color auto="1"/>
      </top>
      <bottom/>
      <diagonal/>
    </border>
    <border>
      <left style="thick">
        <color rgb="FF002060"/>
      </left>
      <right/>
      <top style="medium">
        <color auto="1"/>
      </top>
      <bottom/>
      <diagonal/>
    </border>
    <border>
      <left/>
      <right style="thin">
        <color theme="2"/>
      </right>
      <top style="medium">
        <color auto="1"/>
      </top>
      <bottom/>
      <diagonal/>
    </border>
    <border>
      <left style="thin">
        <color theme="2"/>
      </left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rgb="FF002060"/>
      </right>
      <top/>
      <bottom style="medium">
        <color auto="1"/>
      </bottom>
      <diagonal/>
    </border>
    <border>
      <left style="thick">
        <color rgb="FF002060"/>
      </left>
      <right/>
      <top/>
      <bottom style="medium">
        <color auto="1"/>
      </bottom>
      <diagonal/>
    </border>
    <border>
      <left/>
      <right style="thin">
        <color theme="2"/>
      </right>
      <top/>
      <bottom style="medium">
        <color auto="1"/>
      </bottom>
      <diagonal/>
    </border>
    <border>
      <left style="thin">
        <color theme="2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rgb="FF002060"/>
      </right>
      <top style="medium">
        <color auto="1"/>
      </top>
      <bottom style="medium">
        <color auto="1"/>
      </bottom>
      <diagonal/>
    </border>
    <border>
      <left style="thick">
        <color rgb="FF002060"/>
      </left>
      <right/>
      <top style="medium">
        <color auto="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 style="medium">
        <color auto="1"/>
      </bottom>
      <diagonal/>
    </border>
    <border>
      <left style="thin">
        <color theme="2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theme="1"/>
      </bottom>
      <diagonal/>
    </border>
    <border>
      <left style="medium">
        <color auto="1"/>
      </left>
      <right style="medium">
        <color auto="1"/>
      </right>
      <top/>
      <bottom style="double">
        <color theme="1"/>
      </bottom>
      <diagonal/>
    </border>
    <border>
      <left/>
      <right style="medium">
        <color auto="1"/>
      </right>
      <top/>
      <bottom style="double">
        <color theme="1"/>
      </bottom>
      <diagonal/>
    </border>
    <border>
      <left style="medium">
        <color auto="1"/>
      </left>
      <right style="double">
        <color auto="1"/>
      </right>
      <top/>
      <bottom style="double">
        <color theme="1"/>
      </bottom>
      <diagonal/>
    </border>
    <border>
      <left style="medium">
        <color auto="1"/>
      </left>
      <right style="thick">
        <color rgb="FF002060"/>
      </right>
      <top/>
      <bottom style="double">
        <color theme="1"/>
      </bottom>
      <diagonal/>
    </border>
    <border>
      <left style="thick">
        <color rgb="FF002060"/>
      </left>
      <right/>
      <top/>
      <bottom style="double">
        <color theme="1"/>
      </bottom>
      <diagonal/>
    </border>
    <border>
      <left/>
      <right style="thin">
        <color theme="2"/>
      </right>
      <top/>
      <bottom style="double">
        <color theme="1"/>
      </bottom>
      <diagonal/>
    </border>
    <border>
      <left style="thin">
        <color theme="2"/>
      </left>
      <right style="double">
        <color auto="1"/>
      </right>
      <top/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thin">
        <color auto="1"/>
      </right>
      <top style="double">
        <color theme="1"/>
      </top>
      <bottom style="double">
        <color theme="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double">
        <color theme="1"/>
      </bottom>
      <diagonal/>
    </border>
    <border>
      <left style="thin">
        <color auto="1"/>
      </left>
      <right style="medium">
        <color auto="1"/>
      </right>
      <top style="double">
        <color theme="1"/>
      </top>
      <bottom style="double">
        <color auto="1"/>
      </bottom>
      <diagonal/>
    </border>
    <border>
      <left style="thin">
        <color auto="1"/>
      </left>
      <right/>
      <top style="double">
        <color theme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double">
        <color auto="1"/>
      </bottom>
      <diagonal/>
    </border>
    <border>
      <left/>
      <right style="thin">
        <color auto="1"/>
      </right>
      <top style="double">
        <color theme="1"/>
      </top>
      <bottom style="double">
        <color auto="1"/>
      </bottom>
      <diagonal/>
    </border>
    <border>
      <left/>
      <right/>
      <top style="double">
        <color theme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theme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2060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</cellStyleXfs>
  <cellXfs count="65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vertical="center"/>
    </xf>
    <xf numFmtId="0" fontId="5" fillId="9" borderId="15" xfId="0" applyFont="1" applyFill="1" applyBorder="1" applyAlignment="1">
      <alignment vertical="center"/>
    </xf>
    <xf numFmtId="0" fontId="5" fillId="9" borderId="16" xfId="0" applyFont="1" applyFill="1" applyBorder="1" applyAlignment="1">
      <alignment vertical="center"/>
    </xf>
    <xf numFmtId="0" fontId="5" fillId="9" borderId="1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 wrapText="1"/>
    </xf>
    <xf numFmtId="0" fontId="12" fillId="10" borderId="28" xfId="0" applyFont="1" applyFill="1" applyBorder="1" applyAlignment="1">
      <alignment horizontal="center" vertical="center" wrapText="1"/>
    </xf>
    <xf numFmtId="0" fontId="12" fillId="9" borderId="28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11" borderId="28" xfId="0" applyFont="1" applyFill="1" applyBorder="1" applyAlignment="1">
      <alignment horizontal="center" vertical="center" wrapText="1"/>
    </xf>
    <xf numFmtId="0" fontId="12" fillId="12" borderId="28" xfId="0" applyFont="1" applyFill="1" applyBorder="1" applyAlignment="1">
      <alignment horizontal="center" vertical="center" wrapText="1"/>
    </xf>
    <xf numFmtId="0" fontId="12" fillId="13" borderId="28" xfId="0" applyFont="1" applyFill="1" applyBorder="1" applyAlignment="1">
      <alignment horizontal="center" vertical="center" wrapText="1"/>
    </xf>
    <xf numFmtId="0" fontId="12" fillId="14" borderId="28" xfId="0" applyFont="1" applyFill="1" applyBorder="1" applyAlignment="1">
      <alignment horizontal="center" vertical="center" wrapText="1"/>
    </xf>
    <xf numFmtId="0" fontId="12" fillId="15" borderId="28" xfId="0" applyFont="1" applyFill="1" applyBorder="1" applyAlignment="1">
      <alignment horizontal="center" vertical="center" wrapText="1"/>
    </xf>
    <xf numFmtId="0" fontId="12" fillId="16" borderId="28" xfId="0" applyFont="1" applyFill="1" applyBorder="1" applyAlignment="1">
      <alignment horizontal="center" vertical="center" wrapText="1"/>
    </xf>
    <xf numFmtId="0" fontId="12" fillId="17" borderId="28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5" fillId="10" borderId="27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11" borderId="27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0" fontId="5" fillId="13" borderId="27" xfId="0" applyFont="1" applyFill="1" applyBorder="1" applyAlignment="1">
      <alignment horizontal="center" vertical="center" wrapText="1"/>
    </xf>
    <xf numFmtId="0" fontId="5" fillId="14" borderId="27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3" fontId="14" fillId="0" borderId="41" xfId="0" applyNumberFormat="1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41" fontId="7" fillId="3" borderId="48" xfId="0" applyNumberFormat="1" applyFont="1" applyFill="1" applyBorder="1" applyAlignment="1">
      <alignment horizontal="center" vertical="center" wrapText="1"/>
    </xf>
    <xf numFmtId="41" fontId="7" fillId="3" borderId="49" xfId="0" applyNumberFormat="1" applyFont="1" applyFill="1" applyBorder="1" applyAlignment="1">
      <alignment horizontal="center" vertical="center" wrapText="1"/>
    </xf>
    <xf numFmtId="41" fontId="7" fillId="3" borderId="47" xfId="0" applyNumberFormat="1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41" fontId="7" fillId="3" borderId="55" xfId="0" applyNumberFormat="1" applyFont="1" applyFill="1" applyBorder="1" applyAlignment="1">
      <alignment horizontal="center" vertical="center" wrapText="1"/>
    </xf>
    <xf numFmtId="41" fontId="7" fillId="3" borderId="56" xfId="0" applyNumberFormat="1" applyFont="1" applyFill="1" applyBorder="1" applyAlignment="1">
      <alignment horizontal="center" vertical="center" wrapText="1"/>
    </xf>
    <xf numFmtId="41" fontId="7" fillId="3" borderId="0" xfId="0" applyNumberFormat="1" applyFont="1" applyFill="1" applyBorder="1" applyAlignment="1">
      <alignment horizontal="center" vertical="center" wrapText="1"/>
    </xf>
    <xf numFmtId="41" fontId="7" fillId="3" borderId="57" xfId="0" applyNumberFormat="1" applyFont="1" applyFill="1" applyBorder="1" applyAlignment="1">
      <alignment horizontal="center" vertical="center" wrapText="1"/>
    </xf>
    <xf numFmtId="41" fontId="7" fillId="3" borderId="0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 wrapText="1"/>
    </xf>
    <xf numFmtId="0" fontId="7" fillId="3" borderId="59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164" fontId="15" fillId="0" borderId="53" xfId="0" applyNumberFormat="1" applyFont="1" applyFill="1" applyBorder="1" applyAlignment="1">
      <alignment horizontal="center" vertical="center"/>
    </xf>
    <xf numFmtId="164" fontId="15" fillId="0" borderId="54" xfId="0" applyNumberFormat="1" applyFont="1" applyBorder="1" applyAlignment="1">
      <alignment vertical="center"/>
    </xf>
    <xf numFmtId="165" fontId="15" fillId="0" borderId="54" xfId="0" applyNumberFormat="1" applyFont="1" applyBorder="1" applyAlignment="1">
      <alignment horizontal="center" vertical="center"/>
    </xf>
    <xf numFmtId="164" fontId="16" fillId="0" borderId="54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vertical="center"/>
    </xf>
    <xf numFmtId="0" fontId="15" fillId="0" borderId="54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3" fontId="18" fillId="0" borderId="54" xfId="0" applyNumberFormat="1" applyFont="1" applyFill="1" applyBorder="1" applyAlignment="1">
      <alignment horizontal="center"/>
    </xf>
    <xf numFmtId="15" fontId="19" fillId="0" borderId="54" xfId="0" applyNumberFormat="1" applyFont="1" applyFill="1" applyBorder="1" applyAlignment="1">
      <alignment horizontal="center"/>
    </xf>
    <xf numFmtId="41" fontId="18" fillId="0" borderId="54" xfId="0" applyNumberFormat="1" applyFont="1" applyFill="1" applyBorder="1" applyAlignment="1">
      <alignment horizontal="center"/>
    </xf>
    <xf numFmtId="41" fontId="20" fillId="0" borderId="54" xfId="1" applyNumberFormat="1" applyFont="1" applyFill="1" applyBorder="1" applyAlignment="1">
      <alignment horizontal="center" vertical="center"/>
    </xf>
    <xf numFmtId="166" fontId="18" fillId="0" borderId="57" xfId="0" applyNumberFormat="1" applyFont="1" applyFill="1" applyBorder="1" applyAlignment="1">
      <alignment horizontal="center" vertical="center"/>
    </xf>
    <xf numFmtId="41" fontId="18" fillId="0" borderId="54" xfId="1" applyNumberFormat="1" applyFont="1" applyFill="1" applyBorder="1" applyAlignment="1">
      <alignment horizontal="center" vertical="center"/>
    </xf>
    <xf numFmtId="43" fontId="21" fillId="0" borderId="56" xfId="1" applyNumberFormat="1" applyFont="1" applyFill="1" applyBorder="1" applyAlignment="1">
      <alignment horizontal="center" vertical="center"/>
    </xf>
    <xf numFmtId="41" fontId="22" fillId="0" borderId="57" xfId="0" applyNumberFormat="1" applyFont="1" applyBorder="1" applyAlignment="1">
      <alignment horizontal="center" vertical="center"/>
    </xf>
    <xf numFmtId="164" fontId="18" fillId="0" borderId="57" xfId="0" applyNumberFormat="1" applyFont="1" applyBorder="1" applyAlignment="1">
      <alignment horizontal="center" vertical="center"/>
    </xf>
    <xf numFmtId="167" fontId="23" fillId="0" borderId="54" xfId="1" applyNumberFormat="1" applyFont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167" fontId="23" fillId="0" borderId="54" xfId="0" applyNumberFormat="1" applyFont="1" applyBorder="1" applyAlignment="1">
      <alignment horizontal="center" vertical="center"/>
    </xf>
    <xf numFmtId="3" fontId="23" fillId="0" borderId="61" xfId="0" applyNumberFormat="1" applyFont="1" applyBorder="1" applyAlignment="1">
      <alignment horizontal="center" vertical="center"/>
    </xf>
    <xf numFmtId="0" fontId="20" fillId="0" borderId="58" xfId="0" applyFont="1" applyFill="1" applyBorder="1" applyAlignment="1">
      <alignment horizontal="center" vertical="center"/>
    </xf>
    <xf numFmtId="3" fontId="24" fillId="4" borderId="59" xfId="0" applyNumberFormat="1" applyFont="1" applyFill="1" applyBorder="1" applyAlignment="1">
      <alignment horizontal="center" vertical="center"/>
    </xf>
    <xf numFmtId="37" fontId="24" fillId="4" borderId="60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20" fillId="0" borderId="62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16" fontId="15" fillId="0" borderId="54" xfId="0" applyNumberFormat="1" applyFont="1" applyBorder="1" applyAlignment="1">
      <alignment vertical="center"/>
    </xf>
    <xf numFmtId="0" fontId="18" fillId="0" borderId="54" xfId="0" applyFont="1" applyFill="1" applyBorder="1" applyAlignment="1">
      <alignment horizontal="center"/>
    </xf>
    <xf numFmtId="164" fontId="15" fillId="0" borderId="63" xfId="0" applyNumberFormat="1" applyFont="1" applyFill="1" applyBorder="1" applyAlignment="1">
      <alignment horizontal="center" vertical="center"/>
    </xf>
    <xf numFmtId="164" fontId="15" fillId="0" borderId="64" xfId="0" applyNumberFormat="1" applyFont="1" applyBorder="1" applyAlignment="1">
      <alignment vertical="center"/>
    </xf>
    <xf numFmtId="165" fontId="15" fillId="0" borderId="64" xfId="0" applyNumberFormat="1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5" fillId="0" borderId="64" xfId="0" applyFont="1" applyBorder="1" applyAlignment="1">
      <alignment vertical="center"/>
    </xf>
    <xf numFmtId="0" fontId="15" fillId="0" borderId="64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/>
    </xf>
    <xf numFmtId="15" fontId="19" fillId="0" borderId="64" xfId="0" applyNumberFormat="1" applyFont="1" applyFill="1" applyBorder="1" applyAlignment="1">
      <alignment horizontal="center"/>
    </xf>
    <xf numFmtId="41" fontId="18" fillId="0" borderId="64" xfId="0" applyNumberFormat="1" applyFont="1" applyFill="1" applyBorder="1" applyAlignment="1">
      <alignment horizontal="center"/>
    </xf>
    <xf numFmtId="41" fontId="20" fillId="0" borderId="64" xfId="1" applyNumberFormat="1" applyFont="1" applyFill="1" applyBorder="1" applyAlignment="1">
      <alignment horizontal="center" vertical="center"/>
    </xf>
    <xf numFmtId="166" fontId="18" fillId="0" borderId="65" xfId="0" applyNumberFormat="1" applyFont="1" applyFill="1" applyBorder="1" applyAlignment="1">
      <alignment horizontal="center" vertical="center"/>
    </xf>
    <xf numFmtId="41" fontId="18" fillId="0" borderId="64" xfId="1" applyNumberFormat="1" applyFont="1" applyFill="1" applyBorder="1" applyAlignment="1">
      <alignment horizontal="center" vertical="center"/>
    </xf>
    <xf numFmtId="43" fontId="21" fillId="0" borderId="66" xfId="1" applyNumberFormat="1" applyFont="1" applyFill="1" applyBorder="1" applyAlignment="1">
      <alignment horizontal="center" vertical="center"/>
    </xf>
    <xf numFmtId="41" fontId="22" fillId="0" borderId="65" xfId="0" applyNumberFormat="1" applyFont="1" applyBorder="1" applyAlignment="1">
      <alignment horizontal="center" vertical="center"/>
    </xf>
    <xf numFmtId="164" fontId="18" fillId="0" borderId="65" xfId="0" applyNumberFormat="1" applyFont="1" applyBorder="1" applyAlignment="1">
      <alignment horizontal="center" vertical="center"/>
    </xf>
    <xf numFmtId="167" fontId="23" fillId="0" borderId="64" xfId="1" applyNumberFormat="1" applyFont="1" applyBorder="1" applyAlignment="1">
      <alignment horizontal="center" vertical="center"/>
    </xf>
    <xf numFmtId="3" fontId="23" fillId="0" borderId="64" xfId="0" applyNumberFormat="1" applyFont="1" applyBorder="1" applyAlignment="1">
      <alignment horizontal="center" vertical="center"/>
    </xf>
    <xf numFmtId="167" fontId="23" fillId="0" borderId="64" xfId="0" applyNumberFormat="1" applyFont="1" applyBorder="1" applyAlignment="1">
      <alignment horizontal="center" vertical="center"/>
    </xf>
    <xf numFmtId="3" fontId="23" fillId="0" borderId="67" xfId="0" applyNumberFormat="1" applyFont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3" fontId="24" fillId="4" borderId="69" xfId="0" applyNumberFormat="1" applyFont="1" applyFill="1" applyBorder="1" applyAlignment="1">
      <alignment horizontal="center" vertical="center"/>
    </xf>
    <xf numFmtId="37" fontId="24" fillId="4" borderId="70" xfId="1" applyNumberFormat="1" applyFont="1" applyFill="1" applyBorder="1" applyAlignment="1">
      <alignment horizontal="center" vertical="center"/>
    </xf>
    <xf numFmtId="1" fontId="16" fillId="0" borderId="54" xfId="0" applyNumberFormat="1" applyFont="1" applyBorder="1" applyAlignment="1">
      <alignment horizontal="center" vertical="center"/>
    </xf>
    <xf numFmtId="41" fontId="20" fillId="0" borderId="71" xfId="1" applyNumberFormat="1" applyFont="1" applyFill="1" applyBorder="1" applyAlignment="1">
      <alignment horizontal="center" vertical="center"/>
    </xf>
    <xf numFmtId="1" fontId="15" fillId="0" borderId="64" xfId="0" applyNumberFormat="1" applyFont="1" applyBorder="1" applyAlignment="1">
      <alignment horizontal="center" vertical="center"/>
    </xf>
    <xf numFmtId="16" fontId="15" fillId="0" borderId="64" xfId="0" applyNumberFormat="1" applyFont="1" applyBorder="1" applyAlignment="1">
      <alignment vertical="center"/>
    </xf>
    <xf numFmtId="16" fontId="15" fillId="0" borderId="64" xfId="0" applyNumberFormat="1" applyFont="1" applyBorder="1" applyAlignment="1">
      <alignment horizontal="center" vertical="center"/>
    </xf>
    <xf numFmtId="0" fontId="18" fillId="0" borderId="64" xfId="0" applyFont="1" applyFill="1" applyBorder="1" applyAlignment="1">
      <alignment horizontal="center"/>
    </xf>
    <xf numFmtId="165" fontId="15" fillId="0" borderId="54" xfId="0" quotePrefix="1" applyNumberFormat="1" applyFont="1" applyBorder="1" applyAlignment="1">
      <alignment horizontal="center" vertical="center"/>
    </xf>
    <xf numFmtId="41" fontId="18" fillId="0" borderId="71" xfId="1" applyNumberFormat="1" applyFont="1" applyFill="1" applyBorder="1" applyAlignment="1">
      <alignment horizontal="center" vertical="center"/>
    </xf>
    <xf numFmtId="1" fontId="16" fillId="0" borderId="64" xfId="0" applyNumberFormat="1" applyFont="1" applyBorder="1" applyAlignment="1">
      <alignment horizontal="center" vertical="center"/>
    </xf>
    <xf numFmtId="16" fontId="15" fillId="0" borderId="54" xfId="0" applyNumberFormat="1" applyFont="1" applyBorder="1" applyAlignment="1">
      <alignment horizontal="center" vertical="center"/>
    </xf>
    <xf numFmtId="164" fontId="15" fillId="0" borderId="72" xfId="0" applyNumberFormat="1" applyFont="1" applyFill="1" applyBorder="1" applyAlignment="1">
      <alignment horizontal="center" vertical="center"/>
    </xf>
    <xf numFmtId="164" fontId="15" fillId="0" borderId="71" xfId="0" applyNumberFormat="1" applyFont="1" applyBorder="1" applyAlignment="1">
      <alignment vertical="center"/>
    </xf>
    <xf numFmtId="165" fontId="15" fillId="0" borderId="71" xfId="0" applyNumberFormat="1" applyFont="1" applyBorder="1" applyAlignment="1">
      <alignment horizontal="center" vertical="center"/>
    </xf>
    <xf numFmtId="1" fontId="15" fillId="0" borderId="71" xfId="0" applyNumberFormat="1" applyFont="1" applyBorder="1" applyAlignment="1">
      <alignment horizontal="center" vertical="center"/>
    </xf>
    <xf numFmtId="1" fontId="16" fillId="0" borderId="71" xfId="0" applyNumberFormat="1" applyFont="1" applyBorder="1" applyAlignment="1">
      <alignment horizontal="center" vertical="center"/>
    </xf>
    <xf numFmtId="0" fontId="15" fillId="0" borderId="71" xfId="0" applyFont="1" applyBorder="1" applyAlignment="1">
      <alignment vertical="center"/>
    </xf>
    <xf numFmtId="0" fontId="15" fillId="0" borderId="71" xfId="0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8" fillId="0" borderId="71" xfId="0" applyFont="1" applyFill="1" applyBorder="1" applyAlignment="1">
      <alignment horizontal="center"/>
    </xf>
    <xf numFmtId="15" fontId="19" fillId="0" borderId="71" xfId="0" applyNumberFormat="1" applyFont="1" applyFill="1" applyBorder="1" applyAlignment="1">
      <alignment horizontal="center"/>
    </xf>
    <xf numFmtId="41" fontId="18" fillId="0" borderId="71" xfId="0" applyNumberFormat="1" applyFont="1" applyFill="1" applyBorder="1" applyAlignment="1">
      <alignment horizontal="center"/>
    </xf>
    <xf numFmtId="166" fontId="18" fillId="0" borderId="73" xfId="0" applyNumberFormat="1" applyFont="1" applyFill="1" applyBorder="1" applyAlignment="1">
      <alignment horizontal="center" vertical="center"/>
    </xf>
    <xf numFmtId="43" fontId="21" fillId="0" borderId="74" xfId="1" applyNumberFormat="1" applyFont="1" applyFill="1" applyBorder="1" applyAlignment="1">
      <alignment horizontal="center" vertical="center"/>
    </xf>
    <xf numFmtId="41" fontId="22" fillId="0" borderId="73" xfId="0" applyNumberFormat="1" applyFont="1" applyBorder="1" applyAlignment="1">
      <alignment horizontal="center" vertical="center"/>
    </xf>
    <xf numFmtId="164" fontId="18" fillId="0" borderId="73" xfId="0" applyNumberFormat="1" applyFont="1" applyBorder="1" applyAlignment="1">
      <alignment horizontal="center" vertical="center"/>
    </xf>
    <xf numFmtId="167" fontId="23" fillId="0" borderId="71" xfId="1" applyNumberFormat="1" applyFont="1" applyBorder="1" applyAlignment="1">
      <alignment horizontal="center" vertical="center"/>
    </xf>
    <xf numFmtId="3" fontId="23" fillId="0" borderId="71" xfId="0" applyNumberFormat="1" applyFont="1" applyBorder="1" applyAlignment="1">
      <alignment horizontal="center" vertical="center"/>
    </xf>
    <xf numFmtId="167" fontId="23" fillId="0" borderId="71" xfId="0" applyNumberFormat="1" applyFont="1" applyBorder="1" applyAlignment="1">
      <alignment horizontal="center" vertical="center"/>
    </xf>
    <xf numFmtId="3" fontId="23" fillId="0" borderId="75" xfId="0" applyNumberFormat="1" applyFont="1" applyBorder="1" applyAlignment="1">
      <alignment horizontal="center" vertical="center"/>
    </xf>
    <xf numFmtId="0" fontId="20" fillId="0" borderId="76" xfId="0" applyFont="1" applyFill="1" applyBorder="1" applyAlignment="1">
      <alignment horizontal="center" vertical="center"/>
    </xf>
    <xf numFmtId="3" fontId="24" fillId="4" borderId="77" xfId="0" applyNumberFormat="1" applyFont="1" applyFill="1" applyBorder="1" applyAlignment="1">
      <alignment horizontal="center" vertical="center"/>
    </xf>
    <xf numFmtId="37" fontId="24" fillId="4" borderId="78" xfId="1" applyNumberFormat="1" applyFont="1" applyFill="1" applyBorder="1" applyAlignment="1">
      <alignment horizontal="center" vertical="center"/>
    </xf>
    <xf numFmtId="164" fontId="15" fillId="0" borderId="79" xfId="0" applyNumberFormat="1" applyFont="1" applyFill="1" applyBorder="1" applyAlignment="1">
      <alignment horizontal="center" vertical="center"/>
    </xf>
    <xf numFmtId="164" fontId="15" fillId="0" borderId="80" xfId="0" applyNumberFormat="1" applyFont="1" applyBorder="1" applyAlignment="1">
      <alignment vertical="center"/>
    </xf>
    <xf numFmtId="165" fontId="15" fillId="0" borderId="80" xfId="0" applyNumberFormat="1" applyFont="1" applyBorder="1" applyAlignment="1">
      <alignment horizontal="center" vertical="center"/>
    </xf>
    <xf numFmtId="0" fontId="16" fillId="0" borderId="80" xfId="0" applyFont="1" applyBorder="1" applyAlignment="1">
      <alignment horizontal="center" vertical="center"/>
    </xf>
    <xf numFmtId="0" fontId="15" fillId="0" borderId="80" xfId="0" applyFont="1" applyBorder="1" applyAlignment="1">
      <alignment vertical="center"/>
    </xf>
    <xf numFmtId="16" fontId="15" fillId="0" borderId="80" xfId="0" applyNumberFormat="1" applyFont="1" applyBorder="1" applyAlignment="1">
      <alignment vertical="center"/>
    </xf>
    <xf numFmtId="0" fontId="15" fillId="0" borderId="80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8" fillId="0" borderId="80" xfId="0" applyFont="1" applyFill="1" applyBorder="1" applyAlignment="1">
      <alignment horizontal="center"/>
    </xf>
    <xf numFmtId="15" fontId="19" fillId="0" borderId="80" xfId="0" applyNumberFormat="1" applyFont="1" applyFill="1" applyBorder="1" applyAlignment="1">
      <alignment horizontal="center"/>
    </xf>
    <xf numFmtId="41" fontId="18" fillId="0" borderId="80" xfId="0" applyNumberFormat="1" applyFont="1" applyFill="1" applyBorder="1" applyAlignment="1">
      <alignment horizontal="center"/>
    </xf>
    <xf numFmtId="166" fontId="18" fillId="0" borderId="81" xfId="0" applyNumberFormat="1" applyFont="1" applyFill="1" applyBorder="1" applyAlignment="1">
      <alignment horizontal="center" vertical="center"/>
    </xf>
    <xf numFmtId="41" fontId="18" fillId="0" borderId="80" xfId="1" applyNumberFormat="1" applyFont="1" applyFill="1" applyBorder="1" applyAlignment="1">
      <alignment horizontal="center" vertical="center"/>
    </xf>
    <xf numFmtId="41" fontId="20" fillId="0" borderId="80" xfId="1" applyNumberFormat="1" applyFont="1" applyFill="1" applyBorder="1" applyAlignment="1">
      <alignment horizontal="center" vertical="center"/>
    </xf>
    <xf numFmtId="43" fontId="21" fillId="0" borderId="82" xfId="1" applyNumberFormat="1" applyFont="1" applyFill="1" applyBorder="1" applyAlignment="1">
      <alignment horizontal="center" vertical="center"/>
    </xf>
    <xf numFmtId="41" fontId="22" fillId="0" borderId="81" xfId="0" applyNumberFormat="1" applyFont="1" applyBorder="1" applyAlignment="1">
      <alignment horizontal="center" vertical="center"/>
    </xf>
    <xf numFmtId="164" fontId="18" fillId="0" borderId="81" xfId="0" applyNumberFormat="1" applyFont="1" applyBorder="1" applyAlignment="1">
      <alignment horizontal="center" vertical="center"/>
    </xf>
    <xf numFmtId="167" fontId="23" fillId="0" borderId="80" xfId="1" applyNumberFormat="1" applyFont="1" applyBorder="1" applyAlignment="1">
      <alignment horizontal="center" vertical="center"/>
    </xf>
    <xf numFmtId="3" fontId="23" fillId="0" borderId="80" xfId="0" applyNumberFormat="1" applyFont="1" applyBorder="1" applyAlignment="1">
      <alignment horizontal="center" vertical="center"/>
    </xf>
    <xf numFmtId="167" fontId="23" fillId="0" borderId="80" xfId="0" applyNumberFormat="1" applyFont="1" applyBorder="1" applyAlignment="1">
      <alignment horizontal="center" vertical="center"/>
    </xf>
    <xf numFmtId="3" fontId="23" fillId="0" borderId="83" xfId="0" applyNumberFormat="1" applyFont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/>
    </xf>
    <xf numFmtId="3" fontId="24" fillId="4" borderId="85" xfId="0" applyNumberFormat="1" applyFont="1" applyFill="1" applyBorder="1" applyAlignment="1">
      <alignment horizontal="center" vertical="center"/>
    </xf>
    <xf numFmtId="37" fontId="24" fillId="4" borderId="86" xfId="1" applyNumberFormat="1" applyFont="1" applyFill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16" fontId="15" fillId="0" borderId="71" xfId="0" applyNumberFormat="1" applyFont="1" applyBorder="1" applyAlignment="1">
      <alignment vertical="center"/>
    </xf>
    <xf numFmtId="16" fontId="15" fillId="0" borderId="71" xfId="0" applyNumberFormat="1" applyFont="1" applyBorder="1" applyAlignment="1">
      <alignment horizontal="center" vertical="center"/>
    </xf>
    <xf numFmtId="1" fontId="15" fillId="0" borderId="54" xfId="0" applyNumberFormat="1" applyFont="1" applyBorder="1" applyAlignment="1">
      <alignment horizontal="center" vertical="center"/>
    </xf>
    <xf numFmtId="3" fontId="18" fillId="0" borderId="71" xfId="0" applyNumberFormat="1" applyFont="1" applyFill="1" applyBorder="1" applyAlignment="1">
      <alignment horizontal="center"/>
    </xf>
    <xf numFmtId="164" fontId="16" fillId="0" borderId="71" xfId="0" applyNumberFormat="1" applyFont="1" applyBorder="1" applyAlignment="1">
      <alignment horizontal="center" vertical="center"/>
    </xf>
    <xf numFmtId="1" fontId="16" fillId="0" borderId="80" xfId="0" applyNumberFormat="1" applyFont="1" applyBorder="1" applyAlignment="1">
      <alignment horizontal="center" vertical="center"/>
    </xf>
    <xf numFmtId="3" fontId="18" fillId="0" borderId="80" xfId="0" applyNumberFormat="1" applyFont="1" applyFill="1" applyBorder="1" applyAlignment="1">
      <alignment horizontal="center"/>
    </xf>
    <xf numFmtId="164" fontId="16" fillId="0" borderId="80" xfId="0" applyNumberFormat="1" applyFont="1" applyBorder="1" applyAlignment="1">
      <alignment horizontal="center" vertical="center"/>
    </xf>
    <xf numFmtId="15" fontId="15" fillId="0" borderId="87" xfId="0" applyNumberFormat="1" applyFont="1" applyFill="1" applyBorder="1" applyAlignment="1">
      <alignment horizontal="center" vertical="center"/>
    </xf>
    <xf numFmtId="164" fontId="15" fillId="0" borderId="88" xfId="0" applyNumberFormat="1" applyFont="1" applyBorder="1" applyAlignment="1">
      <alignment vertical="center"/>
    </xf>
    <xf numFmtId="165" fontId="15" fillId="0" borderId="88" xfId="0" applyNumberFormat="1" applyFont="1" applyBorder="1" applyAlignment="1">
      <alignment horizontal="center" vertical="center"/>
    </xf>
    <xf numFmtId="1" fontId="16" fillId="0" borderId="88" xfId="0" applyNumberFormat="1" applyFont="1" applyBorder="1" applyAlignment="1">
      <alignment horizontal="center" vertical="center"/>
    </xf>
    <xf numFmtId="0" fontId="15" fillId="0" borderId="88" xfId="0" applyFont="1" applyBorder="1" applyAlignment="1">
      <alignment vertical="center"/>
    </xf>
    <xf numFmtId="0" fontId="15" fillId="0" borderId="88" xfId="0" applyFont="1" applyBorder="1" applyAlignment="1">
      <alignment horizontal="center" vertical="center"/>
    </xf>
    <xf numFmtId="0" fontId="17" fillId="0" borderId="88" xfId="0" applyFont="1" applyBorder="1" applyAlignment="1">
      <alignment horizontal="center" vertical="center"/>
    </xf>
    <xf numFmtId="0" fontId="18" fillId="0" borderId="88" xfId="0" applyFont="1" applyFill="1" applyBorder="1" applyAlignment="1">
      <alignment horizontal="center"/>
    </xf>
    <xf numFmtId="15" fontId="19" fillId="0" borderId="88" xfId="0" applyNumberFormat="1" applyFont="1" applyFill="1" applyBorder="1" applyAlignment="1">
      <alignment horizontal="center"/>
    </xf>
    <xf numFmtId="0" fontId="10" fillId="0" borderId="88" xfId="0" applyFont="1" applyBorder="1" applyAlignment="1">
      <alignment vertical="center"/>
    </xf>
    <xf numFmtId="166" fontId="18" fillId="0" borderId="89" xfId="0" applyNumberFormat="1" applyFont="1" applyFill="1" applyBorder="1" applyAlignment="1">
      <alignment horizontal="center" vertical="center"/>
    </xf>
    <xf numFmtId="39" fontId="10" fillId="0" borderId="88" xfId="0" applyNumberFormat="1" applyFont="1" applyBorder="1" applyAlignment="1">
      <alignment vertical="center"/>
    </xf>
    <xf numFmtId="39" fontId="10" fillId="0" borderId="54" xfId="0" applyNumberFormat="1" applyFont="1" applyBorder="1" applyAlignment="1">
      <alignment vertical="center"/>
    </xf>
    <xf numFmtId="165" fontId="10" fillId="0" borderId="90" xfId="0" applyNumberFormat="1" applyFont="1" applyBorder="1" applyAlignment="1">
      <alignment vertical="center"/>
    </xf>
    <xf numFmtId="41" fontId="22" fillId="0" borderId="89" xfId="0" applyNumberFormat="1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167" fontId="13" fillId="0" borderId="88" xfId="0" applyNumberFormat="1" applyFont="1" applyBorder="1" applyAlignment="1">
      <alignment horizontal="center" vertical="center"/>
    </xf>
    <xf numFmtId="3" fontId="13" fillId="0" borderId="88" xfId="0" applyNumberFormat="1" applyFont="1" applyBorder="1" applyAlignment="1">
      <alignment horizontal="center" vertical="center"/>
    </xf>
    <xf numFmtId="3" fontId="13" fillId="0" borderId="91" xfId="0" applyNumberFormat="1" applyFont="1" applyBorder="1" applyAlignment="1">
      <alignment horizontal="center" vertical="center"/>
    </xf>
    <xf numFmtId="0" fontId="20" fillId="0" borderId="92" xfId="0" applyFont="1" applyFill="1" applyBorder="1" applyAlignment="1">
      <alignment horizontal="center" vertical="center"/>
    </xf>
    <xf numFmtId="3" fontId="24" fillId="4" borderId="93" xfId="0" applyNumberFormat="1" applyFont="1" applyFill="1" applyBorder="1" applyAlignment="1">
      <alignment horizontal="center" vertical="center"/>
    </xf>
    <xf numFmtId="37" fontId="24" fillId="4" borderId="9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166" fontId="2" fillId="6" borderId="98" xfId="0" applyNumberFormat="1" applyFont="1" applyFill="1" applyBorder="1" applyAlignment="1">
      <alignment horizontal="center"/>
    </xf>
    <xf numFmtId="166" fontId="5" fillId="10" borderId="98" xfId="0" applyNumberFormat="1" applyFont="1" applyFill="1" applyBorder="1" applyAlignment="1">
      <alignment horizontal="center"/>
    </xf>
    <xf numFmtId="166" fontId="5" fillId="9" borderId="98" xfId="0" applyNumberFormat="1" applyFont="1" applyFill="1" applyBorder="1" applyAlignment="1">
      <alignment horizontal="center"/>
    </xf>
    <xf numFmtId="166" fontId="5" fillId="5" borderId="98" xfId="0" applyNumberFormat="1" applyFont="1" applyFill="1" applyBorder="1" applyAlignment="1">
      <alignment horizontal="center"/>
    </xf>
    <xf numFmtId="166" fontId="5" fillId="11" borderId="98" xfId="0" applyNumberFormat="1" applyFont="1" applyFill="1" applyBorder="1" applyAlignment="1">
      <alignment horizontal="center"/>
    </xf>
    <xf numFmtId="166" fontId="5" fillId="12" borderId="98" xfId="0" applyNumberFormat="1" applyFont="1" applyFill="1" applyBorder="1" applyAlignment="1">
      <alignment horizontal="center"/>
    </xf>
    <xf numFmtId="166" fontId="5" fillId="13" borderId="98" xfId="0" applyNumberFormat="1" applyFont="1" applyFill="1" applyBorder="1" applyAlignment="1">
      <alignment horizontal="center"/>
    </xf>
    <xf numFmtId="166" fontId="5" fillId="14" borderId="98" xfId="0" applyNumberFormat="1" applyFont="1" applyFill="1" applyBorder="1" applyAlignment="1">
      <alignment horizontal="center"/>
    </xf>
    <xf numFmtId="166" fontId="5" fillId="15" borderId="98" xfId="0" applyNumberFormat="1" applyFont="1" applyFill="1" applyBorder="1" applyAlignment="1">
      <alignment horizontal="center"/>
    </xf>
    <xf numFmtId="166" fontId="5" fillId="16" borderId="98" xfId="0" applyNumberFormat="1" applyFont="1" applyFill="1" applyBorder="1" applyAlignment="1">
      <alignment horizontal="center"/>
    </xf>
    <xf numFmtId="166" fontId="5" fillId="17" borderId="98" xfId="0" applyNumberFormat="1" applyFont="1" applyFill="1" applyBorder="1" applyAlignment="1">
      <alignment horizontal="center"/>
    </xf>
    <xf numFmtId="166" fontId="5" fillId="4" borderId="98" xfId="0" applyNumberFormat="1" applyFont="1" applyFill="1" applyBorder="1" applyAlignment="1">
      <alignment horizontal="center" vertical="center"/>
    </xf>
    <xf numFmtId="166" fontId="18" fillId="18" borderId="99" xfId="0" applyNumberFormat="1" applyFont="1" applyFill="1" applyBorder="1" applyAlignment="1">
      <alignment horizontal="center" vertical="center"/>
    </xf>
    <xf numFmtId="166" fontId="18" fillId="18" borderId="100" xfId="0" applyNumberFormat="1" applyFont="1" applyFill="1" applyBorder="1" applyAlignment="1">
      <alignment horizontal="center" vertical="center"/>
    </xf>
    <xf numFmtId="166" fontId="18" fillId="18" borderId="101" xfId="0" applyNumberFormat="1" applyFont="1" applyFill="1" applyBorder="1" applyAlignment="1">
      <alignment horizontal="center" vertical="center"/>
    </xf>
    <xf numFmtId="166" fontId="2" fillId="6" borderId="98" xfId="0" applyNumberFormat="1" applyFont="1" applyFill="1" applyBorder="1" applyAlignment="1">
      <alignment horizontal="center" vertical="center"/>
    </xf>
    <xf numFmtId="166" fontId="5" fillId="10" borderId="98" xfId="0" applyNumberFormat="1" applyFont="1" applyFill="1" applyBorder="1" applyAlignment="1">
      <alignment horizontal="center" vertical="center"/>
    </xf>
    <xf numFmtId="166" fontId="5" fillId="9" borderId="98" xfId="0" applyNumberFormat="1" applyFont="1" applyFill="1" applyBorder="1" applyAlignment="1">
      <alignment horizontal="center" vertical="center"/>
    </xf>
    <xf numFmtId="166" fontId="5" fillId="5" borderId="98" xfId="0" applyNumberFormat="1" applyFont="1" applyFill="1" applyBorder="1" applyAlignment="1">
      <alignment horizontal="center" vertical="center"/>
    </xf>
    <xf numFmtId="166" fontId="5" fillId="11" borderId="98" xfId="0" applyNumberFormat="1" applyFont="1" applyFill="1" applyBorder="1" applyAlignment="1">
      <alignment horizontal="center" vertical="center"/>
    </xf>
    <xf numFmtId="166" fontId="5" fillId="12" borderId="98" xfId="0" applyNumberFormat="1" applyFont="1" applyFill="1" applyBorder="1" applyAlignment="1">
      <alignment horizontal="center" vertical="center"/>
    </xf>
    <xf numFmtId="166" fontId="5" fillId="13" borderId="98" xfId="0" applyNumberFormat="1" applyFont="1" applyFill="1" applyBorder="1" applyAlignment="1">
      <alignment horizontal="center" vertical="center"/>
    </xf>
    <xf numFmtId="166" fontId="5" fillId="14" borderId="98" xfId="0" applyNumberFormat="1" applyFont="1" applyFill="1" applyBorder="1" applyAlignment="1">
      <alignment horizontal="center" vertical="center"/>
    </xf>
    <xf numFmtId="166" fontId="5" fillId="15" borderId="98" xfId="0" applyNumberFormat="1" applyFont="1" applyFill="1" applyBorder="1" applyAlignment="1">
      <alignment horizontal="center" vertical="center"/>
    </xf>
    <xf numFmtId="166" fontId="5" fillId="16" borderId="98" xfId="0" applyNumberFormat="1" applyFont="1" applyFill="1" applyBorder="1" applyAlignment="1">
      <alignment horizontal="center" vertical="center"/>
    </xf>
    <xf numFmtId="166" fontId="5" fillId="17" borderId="98" xfId="0" applyNumberFormat="1" applyFont="1" applyFill="1" applyBorder="1" applyAlignment="1">
      <alignment horizontal="center" vertical="center"/>
    </xf>
    <xf numFmtId="166" fontId="7" fillId="5" borderId="98" xfId="0" applyNumberFormat="1" applyFont="1" applyFill="1" applyBorder="1" applyAlignment="1">
      <alignment horizontal="center" vertical="center"/>
    </xf>
    <xf numFmtId="166" fontId="7" fillId="6" borderId="98" xfId="0" applyNumberFormat="1" applyFont="1" applyFill="1" applyBorder="1" applyAlignment="1">
      <alignment horizontal="center" vertical="center"/>
    </xf>
    <xf numFmtId="166" fontId="26" fillId="7" borderId="98" xfId="0" applyNumberFormat="1" applyFont="1" applyFill="1" applyBorder="1" applyAlignment="1">
      <alignment horizontal="center" vertical="center"/>
    </xf>
    <xf numFmtId="40" fontId="5" fillId="8" borderId="101" xfId="0" applyNumberFormat="1" applyFont="1" applyFill="1" applyBorder="1" applyAlignment="1">
      <alignment vertical="center" wrapText="1"/>
    </xf>
    <xf numFmtId="40" fontId="8" fillId="6" borderId="101" xfId="0" applyNumberFormat="1" applyFont="1" applyFill="1" applyBorder="1" applyAlignment="1">
      <alignment vertical="center" wrapText="1"/>
    </xf>
    <xf numFmtId="166" fontId="26" fillId="3" borderId="102" xfId="0" applyNumberFormat="1" applyFont="1" applyFill="1" applyBorder="1" applyAlignment="1">
      <alignment horizontal="center" vertical="center"/>
    </xf>
    <xf numFmtId="166" fontId="5" fillId="7" borderId="101" xfId="0" applyNumberFormat="1" applyFont="1" applyFill="1" applyBorder="1" applyAlignment="1">
      <alignment horizontal="center" vertical="center"/>
    </xf>
    <xf numFmtId="3" fontId="5" fillId="9" borderId="101" xfId="0" applyNumberFormat="1" applyFont="1" applyFill="1" applyBorder="1" applyAlignment="1">
      <alignment horizontal="center" vertical="center"/>
    </xf>
    <xf numFmtId="0" fontId="10" fillId="19" borderId="103" xfId="0" applyFont="1" applyFill="1" applyBorder="1" applyAlignment="1">
      <alignment horizontal="center" vertical="center"/>
    </xf>
    <xf numFmtId="166" fontId="5" fillId="4" borderId="101" xfId="0" applyNumberFormat="1" applyFont="1" applyFill="1" applyBorder="1" applyAlignment="1">
      <alignment horizontal="center" vertical="center"/>
    </xf>
    <xf numFmtId="166" fontId="5" fillId="4" borderId="104" xfId="0" applyNumberFormat="1" applyFont="1" applyFill="1" applyBorder="1" applyAlignment="1">
      <alignment horizontal="center" vertical="center"/>
    </xf>
    <xf numFmtId="166" fontId="6" fillId="0" borderId="105" xfId="0" applyNumberFormat="1" applyFont="1" applyFill="1" applyBorder="1" applyAlignment="1">
      <alignment horizontal="center" vertical="center"/>
    </xf>
    <xf numFmtId="41" fontId="25" fillId="0" borderId="0" xfId="0" applyNumberFormat="1" applyFont="1" applyAlignment="1">
      <alignment vertical="center"/>
    </xf>
    <xf numFmtId="41" fontId="25" fillId="0" borderId="0" xfId="0" applyNumberFormat="1" applyFont="1" applyAlignment="1">
      <alignment horizontal="center" vertical="center"/>
    </xf>
    <xf numFmtId="41" fontId="27" fillId="0" borderId="0" xfId="0" applyNumberFormat="1" applyFont="1" applyAlignment="1">
      <alignment horizontal="center" vertical="center"/>
    </xf>
    <xf numFmtId="41" fontId="28" fillId="0" borderId="0" xfId="0" applyNumberFormat="1" applyFont="1" applyAlignment="1">
      <alignment horizontal="center" vertical="center"/>
    </xf>
    <xf numFmtId="41" fontId="25" fillId="0" borderId="0" xfId="0" applyNumberFormat="1" applyFont="1" applyAlignment="1">
      <alignment horizontal="center"/>
    </xf>
    <xf numFmtId="41" fontId="30" fillId="0" borderId="0" xfId="0" applyNumberFormat="1" applyFont="1" applyAlignment="1">
      <alignment vertical="center"/>
    </xf>
    <xf numFmtId="41" fontId="31" fillId="0" borderId="0" xfId="0" applyNumberFormat="1" applyFont="1" applyAlignment="1">
      <alignment horizontal="center" vertical="center"/>
    </xf>
    <xf numFmtId="41" fontId="32" fillId="0" borderId="107" xfId="0" applyNumberFormat="1" applyFont="1" applyBorder="1" applyAlignment="1">
      <alignment horizontal="center" vertical="center"/>
    </xf>
    <xf numFmtId="41" fontId="32" fillId="0" borderId="110" xfId="0" applyNumberFormat="1" applyFont="1" applyBorder="1" applyAlignment="1">
      <alignment horizontal="center" vertical="center"/>
    </xf>
    <xf numFmtId="41" fontId="32" fillId="0" borderId="105" xfId="0" applyNumberFormat="1" applyFont="1" applyBorder="1" applyAlignment="1">
      <alignment horizontal="center" vertical="center"/>
    </xf>
    <xf numFmtId="41" fontId="25" fillId="0" borderId="0" xfId="0" applyNumberFormat="1" applyFont="1" applyBorder="1" applyAlignment="1">
      <alignment horizontal="center" vertical="center"/>
    </xf>
    <xf numFmtId="41" fontId="33" fillId="0" borderId="0" xfId="0" applyNumberFormat="1" applyFont="1" applyBorder="1" applyAlignment="1">
      <alignment horizontal="center" vertical="center"/>
    </xf>
    <xf numFmtId="41" fontId="34" fillId="0" borderId="0" xfId="0" applyNumberFormat="1" applyFont="1" applyAlignment="1">
      <alignment vertical="center"/>
    </xf>
    <xf numFmtId="41" fontId="26" fillId="0" borderId="0" xfId="0" applyNumberFormat="1" applyFont="1" applyBorder="1" applyAlignment="1">
      <alignment horizontal="center" vertical="center"/>
    </xf>
    <xf numFmtId="41" fontId="36" fillId="0" borderId="0" xfId="3" applyNumberFormat="1" applyFont="1" applyBorder="1" applyAlignment="1">
      <alignment horizontal="center" vertical="center"/>
    </xf>
    <xf numFmtId="41" fontId="37" fillId="0" borderId="0" xfId="0" applyNumberFormat="1" applyFont="1" applyAlignment="1">
      <alignment vertical="center"/>
    </xf>
    <xf numFmtId="41" fontId="25" fillId="0" borderId="0" xfId="0" applyNumberFormat="1" applyFont="1" applyAlignment="1">
      <alignment horizontal="center" vertical="center"/>
    </xf>
    <xf numFmtId="41" fontId="32" fillId="0" borderId="0" xfId="0" applyNumberFormat="1" applyFont="1" applyBorder="1" applyAlignment="1">
      <alignment horizontal="center" vertical="center"/>
    </xf>
    <xf numFmtId="41" fontId="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4" fontId="15" fillId="6" borderId="53" xfId="0" applyNumberFormat="1" applyFont="1" applyFill="1" applyBorder="1" applyAlignment="1">
      <alignment horizontal="center" vertical="center"/>
    </xf>
    <xf numFmtId="164" fontId="15" fillId="6" borderId="54" xfId="0" applyNumberFormat="1" applyFont="1" applyFill="1" applyBorder="1" applyAlignment="1">
      <alignment vertical="center"/>
    </xf>
    <xf numFmtId="165" fontId="15" fillId="6" borderId="54" xfId="0" applyNumberFormat="1" applyFont="1" applyFill="1" applyBorder="1" applyAlignment="1">
      <alignment horizontal="center" vertical="center"/>
    </xf>
    <xf numFmtId="1" fontId="16" fillId="6" borderId="54" xfId="0" applyNumberFormat="1" applyFont="1" applyFill="1" applyBorder="1" applyAlignment="1">
      <alignment horizontal="center" vertical="center"/>
    </xf>
    <xf numFmtId="0" fontId="15" fillId="6" borderId="54" xfId="0" applyFont="1" applyFill="1" applyBorder="1" applyAlignment="1">
      <alignment vertical="center"/>
    </xf>
    <xf numFmtId="0" fontId="15" fillId="6" borderId="54" xfId="0" applyFont="1" applyFill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8" fillId="6" borderId="54" xfId="0" applyFont="1" applyFill="1" applyBorder="1" applyAlignment="1">
      <alignment horizontal="center"/>
    </xf>
    <xf numFmtId="15" fontId="19" fillId="6" borderId="54" xfId="0" applyNumberFormat="1" applyFont="1" applyFill="1" applyBorder="1" applyAlignment="1">
      <alignment horizontal="center"/>
    </xf>
    <xf numFmtId="41" fontId="18" fillId="6" borderId="54" xfId="0" applyNumberFormat="1" applyFont="1" applyFill="1" applyBorder="1" applyAlignment="1">
      <alignment horizontal="center"/>
    </xf>
    <xf numFmtId="41" fontId="20" fillId="6" borderId="80" xfId="1" applyNumberFormat="1" applyFont="1" applyFill="1" applyBorder="1" applyAlignment="1">
      <alignment horizontal="center" vertical="center"/>
    </xf>
    <xf numFmtId="166" fontId="18" fillId="6" borderId="57" xfId="0" applyNumberFormat="1" applyFont="1" applyFill="1" applyBorder="1" applyAlignment="1">
      <alignment horizontal="center" vertical="center"/>
    </xf>
    <xf numFmtId="41" fontId="18" fillId="6" borderId="54" xfId="1" applyNumberFormat="1" applyFont="1" applyFill="1" applyBorder="1" applyAlignment="1">
      <alignment horizontal="center" vertical="center"/>
    </xf>
    <xf numFmtId="41" fontId="20" fillId="6" borderId="54" xfId="1" applyNumberFormat="1" applyFont="1" applyFill="1" applyBorder="1" applyAlignment="1">
      <alignment horizontal="center" vertical="center"/>
    </xf>
    <xf numFmtId="43" fontId="21" fillId="6" borderId="56" xfId="1" applyNumberFormat="1" applyFont="1" applyFill="1" applyBorder="1" applyAlignment="1">
      <alignment horizontal="center" vertical="center"/>
    </xf>
    <xf numFmtId="41" fontId="22" fillId="6" borderId="57" xfId="0" applyNumberFormat="1" applyFont="1" applyFill="1" applyBorder="1" applyAlignment="1">
      <alignment horizontal="center" vertical="center"/>
    </xf>
    <xf numFmtId="164" fontId="18" fillId="6" borderId="57" xfId="0" applyNumberFormat="1" applyFont="1" applyFill="1" applyBorder="1" applyAlignment="1">
      <alignment horizontal="center" vertical="center"/>
    </xf>
    <xf numFmtId="167" fontId="23" fillId="6" borderId="54" xfId="1" applyNumberFormat="1" applyFont="1" applyFill="1" applyBorder="1" applyAlignment="1">
      <alignment horizontal="center" vertical="center"/>
    </xf>
    <xf numFmtId="3" fontId="23" fillId="6" borderId="54" xfId="0" applyNumberFormat="1" applyFont="1" applyFill="1" applyBorder="1" applyAlignment="1">
      <alignment horizontal="center" vertical="center"/>
    </xf>
    <xf numFmtId="167" fontId="23" fillId="6" borderId="54" xfId="0" applyNumberFormat="1" applyFont="1" applyFill="1" applyBorder="1" applyAlignment="1">
      <alignment horizontal="center" vertical="center"/>
    </xf>
    <xf numFmtId="3" fontId="23" fillId="6" borderId="61" xfId="0" applyNumberFormat="1" applyFont="1" applyFill="1" applyBorder="1" applyAlignment="1">
      <alignment horizontal="center" vertical="center"/>
    </xf>
    <xf numFmtId="0" fontId="20" fillId="6" borderId="58" xfId="0" applyFont="1" applyFill="1" applyBorder="1" applyAlignment="1">
      <alignment horizontal="center" vertical="center"/>
    </xf>
    <xf numFmtId="3" fontId="24" fillId="6" borderId="59" xfId="0" applyNumberFormat="1" applyFont="1" applyFill="1" applyBorder="1" applyAlignment="1">
      <alignment horizontal="center" vertical="center"/>
    </xf>
    <xf numFmtId="37" fontId="24" fillId="6" borderId="60" xfId="1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3" fontId="20" fillId="6" borderId="62" xfId="0" applyNumberFormat="1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0" xfId="0" applyFont="1" applyFill="1" applyAlignment="1">
      <alignment vertical="center"/>
    </xf>
    <xf numFmtId="0" fontId="25" fillId="6" borderId="0" xfId="0" applyFont="1" applyFill="1" applyAlignment="1">
      <alignment horizontal="center" vertical="center"/>
    </xf>
    <xf numFmtId="41" fontId="18" fillId="6" borderId="64" xfId="1" applyNumberFormat="1" applyFont="1" applyFill="1" applyBorder="1" applyAlignment="1">
      <alignment horizontal="center" vertical="center"/>
    </xf>
    <xf numFmtId="41" fontId="20" fillId="21" borderId="54" xfId="1" applyNumberFormat="1" applyFont="1" applyFill="1" applyBorder="1" applyAlignment="1">
      <alignment horizontal="center" vertical="center"/>
    </xf>
    <xf numFmtId="164" fontId="15" fillId="21" borderId="53" xfId="0" applyNumberFormat="1" applyFont="1" applyFill="1" applyBorder="1" applyAlignment="1">
      <alignment horizontal="center" vertical="center"/>
    </xf>
    <xf numFmtId="164" fontId="15" fillId="21" borderId="54" xfId="0" applyNumberFormat="1" applyFont="1" applyFill="1" applyBorder="1" applyAlignment="1">
      <alignment vertical="center"/>
    </xf>
    <xf numFmtId="165" fontId="15" fillId="21" borderId="54" xfId="0" applyNumberFormat="1" applyFont="1" applyFill="1" applyBorder="1" applyAlignment="1">
      <alignment horizontal="center" vertical="center"/>
    </xf>
    <xf numFmtId="165" fontId="15" fillId="21" borderId="54" xfId="0" quotePrefix="1" applyNumberFormat="1" applyFont="1" applyFill="1" applyBorder="1" applyAlignment="1">
      <alignment horizontal="center" vertical="center"/>
    </xf>
    <xf numFmtId="0" fontId="16" fillId="21" borderId="54" xfId="0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vertical="center"/>
    </xf>
    <xf numFmtId="16" fontId="15" fillId="21" borderId="54" xfId="0" applyNumberFormat="1" applyFont="1" applyFill="1" applyBorder="1" applyAlignment="1">
      <alignment vertical="center"/>
    </xf>
    <xf numFmtId="0" fontId="15" fillId="21" borderId="54" xfId="0" applyFont="1" applyFill="1" applyBorder="1" applyAlignment="1">
      <alignment horizontal="center" vertical="center"/>
    </xf>
    <xf numFmtId="0" fontId="17" fillId="21" borderId="54" xfId="0" applyFont="1" applyFill="1" applyBorder="1" applyAlignment="1">
      <alignment horizontal="center" vertical="center"/>
    </xf>
    <xf numFmtId="0" fontId="18" fillId="21" borderId="54" xfId="0" applyFont="1" applyFill="1" applyBorder="1" applyAlignment="1">
      <alignment horizontal="center"/>
    </xf>
    <xf numFmtId="15" fontId="19" fillId="21" borderId="54" xfId="0" applyNumberFormat="1" applyFont="1" applyFill="1" applyBorder="1" applyAlignment="1">
      <alignment horizontal="center"/>
    </xf>
    <xf numFmtId="41" fontId="18" fillId="21" borderId="54" xfId="0" applyNumberFormat="1" applyFont="1" applyFill="1" applyBorder="1" applyAlignment="1">
      <alignment horizontal="center"/>
    </xf>
    <xf numFmtId="166" fontId="18" fillId="21" borderId="57" xfId="0" applyNumberFormat="1" applyFont="1" applyFill="1" applyBorder="1" applyAlignment="1">
      <alignment horizontal="center" vertical="center"/>
    </xf>
    <xf numFmtId="41" fontId="18" fillId="21" borderId="54" xfId="1" applyNumberFormat="1" applyFont="1" applyFill="1" applyBorder="1" applyAlignment="1">
      <alignment horizontal="center" vertical="center"/>
    </xf>
    <xf numFmtId="41" fontId="18" fillId="21" borderId="71" xfId="1" applyNumberFormat="1" applyFont="1" applyFill="1" applyBorder="1" applyAlignment="1">
      <alignment horizontal="center" vertical="center"/>
    </xf>
    <xf numFmtId="43" fontId="21" fillId="21" borderId="56" xfId="1" applyNumberFormat="1" applyFont="1" applyFill="1" applyBorder="1" applyAlignment="1">
      <alignment horizontal="center" vertical="center"/>
    </xf>
    <xf numFmtId="41" fontId="22" fillId="21" borderId="57" xfId="0" applyNumberFormat="1" applyFont="1" applyFill="1" applyBorder="1" applyAlignment="1">
      <alignment horizontal="center" vertical="center"/>
    </xf>
    <xf numFmtId="164" fontId="18" fillId="21" borderId="57" xfId="0" applyNumberFormat="1" applyFont="1" applyFill="1" applyBorder="1" applyAlignment="1">
      <alignment horizontal="center" vertical="center"/>
    </xf>
    <xf numFmtId="167" fontId="23" fillId="21" borderId="54" xfId="1" applyNumberFormat="1" applyFont="1" applyFill="1" applyBorder="1" applyAlignment="1">
      <alignment horizontal="center" vertical="center"/>
    </xf>
    <xf numFmtId="3" fontId="23" fillId="21" borderId="54" xfId="0" applyNumberFormat="1" applyFont="1" applyFill="1" applyBorder="1" applyAlignment="1">
      <alignment horizontal="center" vertical="center"/>
    </xf>
    <xf numFmtId="167" fontId="23" fillId="21" borderId="54" xfId="0" applyNumberFormat="1" applyFont="1" applyFill="1" applyBorder="1" applyAlignment="1">
      <alignment horizontal="center" vertical="center"/>
    </xf>
    <xf numFmtId="3" fontId="23" fillId="21" borderId="61" xfId="0" applyNumberFormat="1" applyFont="1" applyFill="1" applyBorder="1" applyAlignment="1">
      <alignment horizontal="center" vertical="center"/>
    </xf>
    <xf numFmtId="0" fontId="20" fillId="21" borderId="58" xfId="0" applyFont="1" applyFill="1" applyBorder="1" applyAlignment="1">
      <alignment horizontal="center" vertical="center"/>
    </xf>
    <xf numFmtId="3" fontId="24" fillId="21" borderId="59" xfId="0" applyNumberFormat="1" applyFont="1" applyFill="1" applyBorder="1" applyAlignment="1">
      <alignment horizontal="center" vertical="center"/>
    </xf>
    <xf numFmtId="37" fontId="24" fillId="21" borderId="60" xfId="1" applyNumberFormat="1" applyFont="1" applyFill="1" applyBorder="1" applyAlignment="1">
      <alignment horizontal="center" vertical="center"/>
    </xf>
    <xf numFmtId="0" fontId="10" fillId="21" borderId="0" xfId="0" applyFont="1" applyFill="1" applyBorder="1" applyAlignment="1">
      <alignment horizontal="center" vertical="center"/>
    </xf>
    <xf numFmtId="3" fontId="20" fillId="21" borderId="62" xfId="0" applyNumberFormat="1" applyFont="1" applyFill="1" applyBorder="1" applyAlignment="1">
      <alignment horizontal="center" vertical="center"/>
    </xf>
    <xf numFmtId="0" fontId="25" fillId="21" borderId="0" xfId="0" applyFont="1" applyFill="1" applyBorder="1" applyAlignment="1">
      <alignment horizontal="center" vertical="center"/>
    </xf>
    <xf numFmtId="0" fontId="25" fillId="21" borderId="0" xfId="0" applyFont="1" applyFill="1" applyAlignment="1">
      <alignment vertical="center"/>
    </xf>
    <xf numFmtId="0" fontId="25" fillId="21" borderId="0" xfId="0" applyFont="1" applyFill="1" applyAlignment="1">
      <alignment horizontal="center" vertical="center"/>
    </xf>
    <xf numFmtId="164" fontId="15" fillId="21" borderId="79" xfId="0" applyNumberFormat="1" applyFont="1" applyFill="1" applyBorder="1" applyAlignment="1">
      <alignment horizontal="center" vertical="center"/>
    </xf>
    <xf numFmtId="164" fontId="15" fillId="21" borderId="80" xfId="0" applyNumberFormat="1" applyFont="1" applyFill="1" applyBorder="1" applyAlignment="1">
      <alignment vertical="center"/>
    </xf>
    <xf numFmtId="165" fontId="15" fillId="21" borderId="80" xfId="0" applyNumberFormat="1" applyFont="1" applyFill="1" applyBorder="1" applyAlignment="1">
      <alignment horizontal="center" vertical="center"/>
    </xf>
    <xf numFmtId="0" fontId="16" fillId="21" borderId="80" xfId="0" applyFont="1" applyFill="1" applyBorder="1" applyAlignment="1">
      <alignment horizontal="center" vertical="center"/>
    </xf>
    <xf numFmtId="0" fontId="15" fillId="21" borderId="80" xfId="0" applyFont="1" applyFill="1" applyBorder="1" applyAlignment="1">
      <alignment vertical="center"/>
    </xf>
    <xf numFmtId="16" fontId="15" fillId="21" borderId="80" xfId="0" applyNumberFormat="1" applyFont="1" applyFill="1" applyBorder="1" applyAlignment="1">
      <alignment vertical="center"/>
    </xf>
    <xf numFmtId="0" fontId="15" fillId="21" borderId="80" xfId="0" applyFont="1" applyFill="1" applyBorder="1" applyAlignment="1">
      <alignment horizontal="center" vertical="center"/>
    </xf>
    <xf numFmtId="0" fontId="17" fillId="21" borderId="80" xfId="0" applyFont="1" applyFill="1" applyBorder="1" applyAlignment="1">
      <alignment horizontal="center" vertical="center"/>
    </xf>
    <xf numFmtId="0" fontId="18" fillId="21" borderId="80" xfId="0" applyFont="1" applyFill="1" applyBorder="1" applyAlignment="1">
      <alignment horizontal="center"/>
    </xf>
    <xf numFmtId="15" fontId="19" fillId="21" borderId="80" xfId="0" applyNumberFormat="1" applyFont="1" applyFill="1" applyBorder="1" applyAlignment="1">
      <alignment horizontal="center"/>
    </xf>
    <xf numFmtId="41" fontId="18" fillId="21" borderId="80" xfId="0" applyNumberFormat="1" applyFont="1" applyFill="1" applyBorder="1" applyAlignment="1">
      <alignment horizontal="center"/>
    </xf>
    <xf numFmtId="166" fontId="18" fillId="21" borderId="81" xfId="0" applyNumberFormat="1" applyFont="1" applyFill="1" applyBorder="1" applyAlignment="1">
      <alignment horizontal="center" vertical="center"/>
    </xf>
    <xf numFmtId="41" fontId="18" fillId="21" borderId="80" xfId="1" applyNumberFormat="1" applyFont="1" applyFill="1" applyBorder="1" applyAlignment="1">
      <alignment horizontal="center" vertical="center"/>
    </xf>
    <xf numFmtId="41" fontId="20" fillId="21" borderId="80" xfId="1" applyNumberFormat="1" applyFont="1" applyFill="1" applyBorder="1" applyAlignment="1">
      <alignment horizontal="center" vertical="center"/>
    </xf>
    <xf numFmtId="43" fontId="21" fillId="21" borderId="82" xfId="1" applyNumberFormat="1" applyFont="1" applyFill="1" applyBorder="1" applyAlignment="1">
      <alignment horizontal="center" vertical="center"/>
    </xf>
    <xf numFmtId="41" fontId="22" fillId="21" borderId="81" xfId="0" applyNumberFormat="1" applyFont="1" applyFill="1" applyBorder="1" applyAlignment="1">
      <alignment horizontal="center" vertical="center"/>
    </xf>
    <xf numFmtId="164" fontId="18" fillId="21" borderId="81" xfId="0" applyNumberFormat="1" applyFont="1" applyFill="1" applyBorder="1" applyAlignment="1">
      <alignment horizontal="center" vertical="center"/>
    </xf>
    <xf numFmtId="167" fontId="23" fillId="21" borderId="80" xfId="1" applyNumberFormat="1" applyFont="1" applyFill="1" applyBorder="1" applyAlignment="1">
      <alignment horizontal="center" vertical="center"/>
    </xf>
    <xf numFmtId="3" fontId="23" fillId="21" borderId="80" xfId="0" applyNumberFormat="1" applyFont="1" applyFill="1" applyBorder="1" applyAlignment="1">
      <alignment horizontal="center" vertical="center"/>
    </xf>
    <xf numFmtId="167" fontId="23" fillId="21" borderId="80" xfId="0" applyNumberFormat="1" applyFont="1" applyFill="1" applyBorder="1" applyAlignment="1">
      <alignment horizontal="center" vertical="center"/>
    </xf>
    <xf numFmtId="3" fontId="23" fillId="21" borderId="83" xfId="0" applyNumberFormat="1" applyFont="1" applyFill="1" applyBorder="1" applyAlignment="1">
      <alignment horizontal="center" vertical="center"/>
    </xf>
    <xf numFmtId="0" fontId="20" fillId="21" borderId="84" xfId="0" applyFont="1" applyFill="1" applyBorder="1" applyAlignment="1">
      <alignment horizontal="center" vertical="center"/>
    </xf>
    <xf numFmtId="3" fontId="24" fillId="21" borderId="85" xfId="0" applyNumberFormat="1" applyFont="1" applyFill="1" applyBorder="1" applyAlignment="1">
      <alignment horizontal="center" vertical="center"/>
    </xf>
    <xf numFmtId="37" fontId="24" fillId="21" borderId="86" xfId="1" applyNumberFormat="1" applyFont="1" applyFill="1" applyBorder="1" applyAlignment="1">
      <alignment horizontal="center" vertical="center"/>
    </xf>
    <xf numFmtId="16" fontId="15" fillId="21" borderId="54" xfId="0" applyNumberFormat="1" applyFont="1" applyFill="1" applyBorder="1" applyAlignment="1">
      <alignment horizontal="center" vertical="center"/>
    </xf>
    <xf numFmtId="164" fontId="15" fillId="22" borderId="53" xfId="0" applyNumberFormat="1" applyFont="1" applyFill="1" applyBorder="1" applyAlignment="1">
      <alignment horizontal="center" vertical="center"/>
    </xf>
    <xf numFmtId="164" fontId="15" fillId="22" borderId="54" xfId="0" applyNumberFormat="1" applyFont="1" applyFill="1" applyBorder="1" applyAlignment="1">
      <alignment vertical="center"/>
    </xf>
    <xf numFmtId="165" fontId="15" fillId="22" borderId="54" xfId="0" applyNumberFormat="1" applyFont="1" applyFill="1" applyBorder="1" applyAlignment="1">
      <alignment horizontal="center" vertical="center"/>
    </xf>
    <xf numFmtId="164" fontId="16" fillId="22" borderId="54" xfId="0" applyNumberFormat="1" applyFont="1" applyFill="1" applyBorder="1" applyAlignment="1">
      <alignment horizontal="center" vertical="center"/>
    </xf>
    <xf numFmtId="0" fontId="15" fillId="22" borderId="54" xfId="0" applyFont="1" applyFill="1" applyBorder="1" applyAlignment="1">
      <alignment vertical="center"/>
    </xf>
    <xf numFmtId="0" fontId="15" fillId="22" borderId="54" xfId="0" applyFont="1" applyFill="1" applyBorder="1" applyAlignment="1">
      <alignment horizontal="center" vertical="center"/>
    </xf>
    <xf numFmtId="0" fontId="17" fillId="22" borderId="54" xfId="0" applyFont="1" applyFill="1" applyBorder="1" applyAlignment="1">
      <alignment horizontal="center" vertical="center"/>
    </xf>
    <xf numFmtId="3" fontId="18" fillId="22" borderId="54" xfId="0" applyNumberFormat="1" applyFont="1" applyFill="1" applyBorder="1" applyAlignment="1">
      <alignment horizontal="center"/>
    </xf>
    <xf numFmtId="15" fontId="19" fillId="22" borderId="54" xfId="0" applyNumberFormat="1" applyFont="1" applyFill="1" applyBorder="1" applyAlignment="1">
      <alignment horizontal="center"/>
    </xf>
    <xf numFmtId="41" fontId="18" fillId="22" borderId="54" xfId="0" applyNumberFormat="1" applyFont="1" applyFill="1" applyBorder="1" applyAlignment="1">
      <alignment horizontal="center"/>
    </xf>
    <xf numFmtId="41" fontId="20" fillId="22" borderId="54" xfId="1" applyNumberFormat="1" applyFont="1" applyFill="1" applyBorder="1" applyAlignment="1">
      <alignment horizontal="center" vertical="center"/>
    </xf>
    <xf numFmtId="166" fontId="18" fillId="22" borderId="57" xfId="0" applyNumberFormat="1" applyFont="1" applyFill="1" applyBorder="1" applyAlignment="1">
      <alignment horizontal="center" vertical="center"/>
    </xf>
    <xf numFmtId="41" fontId="18" fillId="22" borderId="54" xfId="1" applyNumberFormat="1" applyFont="1" applyFill="1" applyBorder="1" applyAlignment="1">
      <alignment horizontal="center" vertical="center"/>
    </xf>
    <xf numFmtId="43" fontId="21" fillId="22" borderId="56" xfId="1" applyNumberFormat="1" applyFont="1" applyFill="1" applyBorder="1" applyAlignment="1">
      <alignment horizontal="center" vertical="center"/>
    </xf>
    <xf numFmtId="41" fontId="22" fillId="22" borderId="57" xfId="0" applyNumberFormat="1" applyFont="1" applyFill="1" applyBorder="1" applyAlignment="1">
      <alignment horizontal="center" vertical="center"/>
    </xf>
    <xf numFmtId="164" fontId="18" fillId="22" borderId="57" xfId="0" applyNumberFormat="1" applyFont="1" applyFill="1" applyBorder="1" applyAlignment="1">
      <alignment horizontal="center" vertical="center"/>
    </xf>
    <xf numFmtId="167" fontId="23" fillId="22" borderId="54" xfId="1" applyNumberFormat="1" applyFont="1" applyFill="1" applyBorder="1" applyAlignment="1">
      <alignment horizontal="center" vertical="center"/>
    </xf>
    <xf numFmtId="3" fontId="23" fillId="22" borderId="54" xfId="0" applyNumberFormat="1" applyFont="1" applyFill="1" applyBorder="1" applyAlignment="1">
      <alignment horizontal="center" vertical="center"/>
    </xf>
    <xf numFmtId="167" fontId="23" fillId="22" borderId="54" xfId="0" applyNumberFormat="1" applyFont="1" applyFill="1" applyBorder="1" applyAlignment="1">
      <alignment horizontal="center" vertical="center"/>
    </xf>
    <xf numFmtId="3" fontId="23" fillId="22" borderId="61" xfId="0" applyNumberFormat="1" applyFont="1" applyFill="1" applyBorder="1" applyAlignment="1">
      <alignment horizontal="center" vertical="center"/>
    </xf>
    <xf numFmtId="0" fontId="20" fillId="22" borderId="58" xfId="0" applyFont="1" applyFill="1" applyBorder="1" applyAlignment="1">
      <alignment horizontal="center" vertical="center"/>
    </xf>
    <xf numFmtId="3" fontId="24" fillId="22" borderId="59" xfId="0" applyNumberFormat="1" applyFont="1" applyFill="1" applyBorder="1" applyAlignment="1">
      <alignment horizontal="center" vertical="center"/>
    </xf>
    <xf numFmtId="37" fontId="24" fillId="22" borderId="60" xfId="1" applyNumberFormat="1" applyFont="1" applyFill="1" applyBorder="1" applyAlignment="1">
      <alignment horizontal="center" vertical="center"/>
    </xf>
    <xf numFmtId="0" fontId="10" fillId="22" borderId="0" xfId="0" applyFont="1" applyFill="1" applyBorder="1" applyAlignment="1">
      <alignment horizontal="center" vertical="center"/>
    </xf>
    <xf numFmtId="3" fontId="20" fillId="22" borderId="62" xfId="0" applyNumberFormat="1" applyFont="1" applyFill="1" applyBorder="1" applyAlignment="1">
      <alignment horizontal="center" vertical="center"/>
    </xf>
    <xf numFmtId="0" fontId="25" fillId="22" borderId="0" xfId="0" applyFont="1" applyFill="1" applyBorder="1" applyAlignment="1">
      <alignment horizontal="center" vertical="center"/>
    </xf>
    <xf numFmtId="0" fontId="25" fillId="22" borderId="0" xfId="0" applyFont="1" applyFill="1" applyAlignment="1">
      <alignment vertical="center"/>
    </xf>
    <xf numFmtId="0" fontId="25" fillId="22" borderId="0" xfId="0" applyFont="1" applyFill="1" applyAlignment="1">
      <alignment horizontal="center" vertical="center"/>
    </xf>
    <xf numFmtId="164" fontId="15" fillId="22" borderId="72" xfId="0" applyNumberFormat="1" applyFont="1" applyFill="1" applyBorder="1" applyAlignment="1">
      <alignment horizontal="center" vertical="center"/>
    </xf>
    <xf numFmtId="164" fontId="15" fillId="22" borderId="71" xfId="0" applyNumberFormat="1" applyFont="1" applyFill="1" applyBorder="1" applyAlignment="1">
      <alignment vertical="center"/>
    </xf>
    <xf numFmtId="165" fontId="15" fillId="22" borderId="71" xfId="0" applyNumberFormat="1" applyFont="1" applyFill="1" applyBorder="1" applyAlignment="1">
      <alignment horizontal="center" vertical="center"/>
    </xf>
    <xf numFmtId="0" fontId="16" fillId="22" borderId="71" xfId="0" applyFont="1" applyFill="1" applyBorder="1" applyAlignment="1">
      <alignment horizontal="center" vertical="center"/>
    </xf>
    <xf numFmtId="0" fontId="15" fillId="22" borderId="71" xfId="0" applyFont="1" applyFill="1" applyBorder="1" applyAlignment="1">
      <alignment vertical="center"/>
    </xf>
    <xf numFmtId="16" fontId="15" fillId="22" borderId="71" xfId="0" applyNumberFormat="1" applyFont="1" applyFill="1" applyBorder="1" applyAlignment="1">
      <alignment vertical="center"/>
    </xf>
    <xf numFmtId="16" fontId="15" fillId="22" borderId="71" xfId="0" applyNumberFormat="1" applyFont="1" applyFill="1" applyBorder="1" applyAlignment="1">
      <alignment horizontal="center" vertical="center"/>
    </xf>
    <xf numFmtId="0" fontId="17" fillId="22" borderId="71" xfId="0" applyFont="1" applyFill="1" applyBorder="1" applyAlignment="1">
      <alignment horizontal="center" vertical="center"/>
    </xf>
    <xf numFmtId="0" fontId="18" fillId="22" borderId="71" xfId="0" applyFont="1" applyFill="1" applyBorder="1" applyAlignment="1">
      <alignment horizontal="center"/>
    </xf>
    <xf numFmtId="15" fontId="19" fillId="22" borderId="71" xfId="0" applyNumberFormat="1" applyFont="1" applyFill="1" applyBorder="1" applyAlignment="1">
      <alignment horizontal="center"/>
    </xf>
    <xf numFmtId="41" fontId="18" fillId="22" borderId="71" xfId="0" applyNumberFormat="1" applyFont="1" applyFill="1" applyBorder="1" applyAlignment="1">
      <alignment horizontal="center"/>
    </xf>
    <xf numFmtId="166" fontId="18" fillId="22" borderId="73" xfId="0" applyNumberFormat="1" applyFont="1" applyFill="1" applyBorder="1" applyAlignment="1">
      <alignment horizontal="center" vertical="center"/>
    </xf>
    <xf numFmtId="41" fontId="18" fillId="22" borderId="71" xfId="1" applyNumberFormat="1" applyFont="1" applyFill="1" applyBorder="1" applyAlignment="1">
      <alignment horizontal="center" vertical="center"/>
    </xf>
    <xf numFmtId="41" fontId="20" fillId="22" borderId="71" xfId="1" applyNumberFormat="1" applyFont="1" applyFill="1" applyBorder="1" applyAlignment="1">
      <alignment horizontal="center" vertical="center"/>
    </xf>
    <xf numFmtId="43" fontId="21" fillId="22" borderId="74" xfId="1" applyNumberFormat="1" applyFont="1" applyFill="1" applyBorder="1" applyAlignment="1">
      <alignment horizontal="center" vertical="center"/>
    </xf>
    <xf numFmtId="41" fontId="22" fillId="22" borderId="73" xfId="0" applyNumberFormat="1" applyFont="1" applyFill="1" applyBorder="1" applyAlignment="1">
      <alignment horizontal="center" vertical="center"/>
    </xf>
    <xf numFmtId="164" fontId="18" fillId="22" borderId="73" xfId="0" applyNumberFormat="1" applyFont="1" applyFill="1" applyBorder="1" applyAlignment="1">
      <alignment horizontal="center" vertical="center"/>
    </xf>
    <xf numFmtId="167" fontId="23" fillId="22" borderId="71" xfId="1" applyNumberFormat="1" applyFont="1" applyFill="1" applyBorder="1" applyAlignment="1">
      <alignment horizontal="center" vertical="center"/>
    </xf>
    <xf numFmtId="3" fontId="23" fillId="22" borderId="71" xfId="0" applyNumberFormat="1" applyFont="1" applyFill="1" applyBorder="1" applyAlignment="1">
      <alignment horizontal="center" vertical="center"/>
    </xf>
    <xf numFmtId="167" fontId="23" fillId="22" borderId="71" xfId="0" applyNumberFormat="1" applyFont="1" applyFill="1" applyBorder="1" applyAlignment="1">
      <alignment horizontal="center" vertical="center"/>
    </xf>
    <xf numFmtId="3" fontId="23" fillId="22" borderId="75" xfId="0" applyNumberFormat="1" applyFont="1" applyFill="1" applyBorder="1" applyAlignment="1">
      <alignment horizontal="center" vertical="center"/>
    </xf>
    <xf numFmtId="0" fontId="20" fillId="22" borderId="76" xfId="0" applyFont="1" applyFill="1" applyBorder="1" applyAlignment="1">
      <alignment horizontal="center" vertical="center"/>
    </xf>
    <xf numFmtId="3" fontId="24" fillId="22" borderId="77" xfId="0" applyNumberFormat="1" applyFont="1" applyFill="1" applyBorder="1" applyAlignment="1">
      <alignment horizontal="center" vertical="center"/>
    </xf>
    <xf numFmtId="37" fontId="24" fillId="22" borderId="78" xfId="1" applyNumberFormat="1" applyFont="1" applyFill="1" applyBorder="1" applyAlignment="1">
      <alignment horizontal="center" vertical="center"/>
    </xf>
    <xf numFmtId="0" fontId="15" fillId="22" borderId="71" xfId="0" applyFont="1" applyFill="1" applyBorder="1" applyAlignment="1">
      <alignment horizontal="center" vertical="center"/>
    </xf>
    <xf numFmtId="0" fontId="16" fillId="22" borderId="54" xfId="0" applyFont="1" applyFill="1" applyBorder="1" applyAlignment="1">
      <alignment horizontal="center" vertical="center"/>
    </xf>
    <xf numFmtId="16" fontId="15" fillId="22" borderId="54" xfId="0" applyNumberFormat="1" applyFont="1" applyFill="1" applyBorder="1" applyAlignment="1">
      <alignment vertical="center"/>
    </xf>
    <xf numFmtId="16" fontId="15" fillId="22" borderId="54" xfId="0" applyNumberFormat="1" applyFont="1" applyFill="1" applyBorder="1" applyAlignment="1">
      <alignment horizontal="center" vertical="center"/>
    </xf>
    <xf numFmtId="0" fontId="18" fillId="22" borderId="54" xfId="0" applyFont="1" applyFill="1" applyBorder="1" applyAlignment="1">
      <alignment horizontal="center"/>
    </xf>
    <xf numFmtId="41" fontId="20" fillId="22" borderId="64" xfId="1" applyNumberFormat="1" applyFont="1" applyFill="1" applyBorder="1" applyAlignment="1">
      <alignment horizontal="center" vertical="center"/>
    </xf>
    <xf numFmtId="164" fontId="16" fillId="22" borderId="71" xfId="0" applyNumberFormat="1" applyFont="1" applyFill="1" applyBorder="1" applyAlignment="1">
      <alignment horizontal="center" vertical="center"/>
    </xf>
    <xf numFmtId="3" fontId="18" fillId="22" borderId="71" xfId="0" applyNumberFormat="1" applyFont="1" applyFill="1" applyBorder="1" applyAlignment="1">
      <alignment horizontal="center"/>
    </xf>
    <xf numFmtId="164" fontId="15" fillId="22" borderId="63" xfId="0" applyNumberFormat="1" applyFont="1" applyFill="1" applyBorder="1" applyAlignment="1">
      <alignment horizontal="center" vertical="center"/>
    </xf>
    <xf numFmtId="164" fontId="15" fillId="22" borderId="64" xfId="0" applyNumberFormat="1" applyFont="1" applyFill="1" applyBorder="1" applyAlignment="1">
      <alignment vertical="center"/>
    </xf>
    <xf numFmtId="165" fontId="15" fillId="22" borderId="64" xfId="0" applyNumberFormat="1" applyFont="1" applyFill="1" applyBorder="1" applyAlignment="1">
      <alignment horizontal="center" vertical="center"/>
    </xf>
    <xf numFmtId="0" fontId="16" fillId="22" borderId="64" xfId="0" applyFont="1" applyFill="1" applyBorder="1" applyAlignment="1">
      <alignment horizontal="center" vertical="center"/>
    </xf>
    <xf numFmtId="0" fontId="15" fillId="22" borderId="64" xfId="0" applyFont="1" applyFill="1" applyBorder="1" applyAlignment="1">
      <alignment vertical="center"/>
    </xf>
    <xf numFmtId="0" fontId="15" fillId="22" borderId="64" xfId="0" applyFont="1" applyFill="1" applyBorder="1" applyAlignment="1">
      <alignment horizontal="center" vertical="center"/>
    </xf>
    <xf numFmtId="0" fontId="17" fillId="22" borderId="64" xfId="0" applyFont="1" applyFill="1" applyBorder="1" applyAlignment="1">
      <alignment horizontal="center" vertical="center"/>
    </xf>
    <xf numFmtId="0" fontId="18" fillId="22" borderId="64" xfId="0" applyFont="1" applyFill="1" applyBorder="1" applyAlignment="1">
      <alignment horizontal="center"/>
    </xf>
    <xf numFmtId="15" fontId="19" fillId="22" borderId="64" xfId="0" applyNumberFormat="1" applyFont="1" applyFill="1" applyBorder="1" applyAlignment="1">
      <alignment horizontal="center"/>
    </xf>
    <xf numFmtId="41" fontId="18" fillId="22" borderId="64" xfId="0" applyNumberFormat="1" applyFont="1" applyFill="1" applyBorder="1" applyAlignment="1">
      <alignment horizontal="center"/>
    </xf>
    <xf numFmtId="166" fontId="18" fillId="22" borderId="65" xfId="0" applyNumberFormat="1" applyFont="1" applyFill="1" applyBorder="1" applyAlignment="1">
      <alignment horizontal="center" vertical="center"/>
    </xf>
    <xf numFmtId="41" fontId="18" fillId="22" borderId="64" xfId="1" applyNumberFormat="1" applyFont="1" applyFill="1" applyBorder="1" applyAlignment="1">
      <alignment horizontal="center" vertical="center"/>
    </xf>
    <xf numFmtId="43" fontId="21" fillId="22" borderId="66" xfId="1" applyNumberFormat="1" applyFont="1" applyFill="1" applyBorder="1" applyAlignment="1">
      <alignment horizontal="center" vertical="center"/>
    </xf>
    <xf numFmtId="41" fontId="22" fillId="22" borderId="65" xfId="0" applyNumberFormat="1" applyFont="1" applyFill="1" applyBorder="1" applyAlignment="1">
      <alignment horizontal="center" vertical="center"/>
    </xf>
    <xf numFmtId="164" fontId="18" fillId="22" borderId="65" xfId="0" applyNumberFormat="1" applyFont="1" applyFill="1" applyBorder="1" applyAlignment="1">
      <alignment horizontal="center" vertical="center"/>
    </xf>
    <xf numFmtId="167" fontId="23" fillId="22" borderId="64" xfId="1" applyNumberFormat="1" applyFont="1" applyFill="1" applyBorder="1" applyAlignment="1">
      <alignment horizontal="center" vertical="center"/>
    </xf>
    <xf numFmtId="3" fontId="23" fillId="22" borderId="64" xfId="0" applyNumberFormat="1" applyFont="1" applyFill="1" applyBorder="1" applyAlignment="1">
      <alignment horizontal="center" vertical="center"/>
    </xf>
    <xf numFmtId="167" fontId="23" fillId="22" borderId="64" xfId="0" applyNumberFormat="1" applyFont="1" applyFill="1" applyBorder="1" applyAlignment="1">
      <alignment horizontal="center" vertical="center"/>
    </xf>
    <xf numFmtId="3" fontId="23" fillId="22" borderId="67" xfId="0" applyNumberFormat="1" applyFont="1" applyFill="1" applyBorder="1" applyAlignment="1">
      <alignment horizontal="center" vertical="center"/>
    </xf>
    <xf numFmtId="0" fontId="20" fillId="22" borderId="68" xfId="0" applyFont="1" applyFill="1" applyBorder="1" applyAlignment="1">
      <alignment horizontal="center" vertical="center"/>
    </xf>
    <xf numFmtId="3" fontId="24" fillId="22" borderId="69" xfId="0" applyNumberFormat="1" applyFont="1" applyFill="1" applyBorder="1" applyAlignment="1">
      <alignment horizontal="center" vertical="center"/>
    </xf>
    <xf numFmtId="37" fontId="24" fillId="22" borderId="7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41" fontId="10" fillId="0" borderId="0" xfId="0" applyNumberFormat="1" applyFont="1" applyBorder="1" applyAlignment="1">
      <alignment horizontal="center" vertical="center"/>
    </xf>
    <xf numFmtId="41" fontId="10" fillId="6" borderId="0" xfId="0" applyNumberFormat="1" applyFont="1" applyFill="1" applyBorder="1" applyAlignment="1">
      <alignment horizontal="center" vertical="center"/>
    </xf>
    <xf numFmtId="41" fontId="10" fillId="0" borderId="0" xfId="0" applyNumberFormat="1" applyFont="1" applyFill="1" applyBorder="1" applyAlignment="1">
      <alignment horizontal="center" vertical="center"/>
    </xf>
    <xf numFmtId="168" fontId="10" fillId="0" borderId="0" xfId="5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45" xfId="0" applyFont="1" applyFill="1" applyBorder="1" applyAlignment="1">
      <alignment horizontal="left" vertical="center"/>
    </xf>
    <xf numFmtId="0" fontId="7" fillId="3" borderId="54" xfId="0" applyFont="1" applyFill="1" applyBorder="1" applyAlignment="1">
      <alignment horizontal="left" vertical="center"/>
    </xf>
    <xf numFmtId="0" fontId="15" fillId="22" borderId="54" xfId="0" applyFont="1" applyFill="1" applyBorder="1" applyAlignment="1">
      <alignment horizontal="left" vertical="center"/>
    </xf>
    <xf numFmtId="0" fontId="15" fillId="0" borderId="54" xfId="0" applyFont="1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15" fillId="21" borderId="54" xfId="0" applyFont="1" applyFill="1" applyBorder="1" applyAlignment="1">
      <alignment horizontal="left" vertical="center"/>
    </xf>
    <xf numFmtId="0" fontId="15" fillId="0" borderId="71" xfId="0" applyFont="1" applyBorder="1" applyAlignment="1">
      <alignment horizontal="left" vertical="center"/>
    </xf>
    <xf numFmtId="0" fontId="15" fillId="21" borderId="80" xfId="0" applyFont="1" applyFill="1" applyBorder="1" applyAlignment="1">
      <alignment horizontal="left" vertical="center"/>
    </xf>
    <xf numFmtId="0" fontId="15" fillId="22" borderId="71" xfId="0" applyFont="1" applyFill="1" applyBorder="1" applyAlignment="1">
      <alignment horizontal="left" vertical="center"/>
    </xf>
    <xf numFmtId="0" fontId="15" fillId="6" borderId="54" xfId="0" applyFont="1" applyFill="1" applyBorder="1" applyAlignment="1">
      <alignment horizontal="left" vertical="center"/>
    </xf>
    <xf numFmtId="0" fontId="15" fillId="0" borderId="80" xfId="0" applyFont="1" applyBorder="1" applyAlignment="1">
      <alignment horizontal="left" vertical="center"/>
    </xf>
    <xf numFmtId="0" fontId="15" fillId="0" borderId="88" xfId="0" applyFont="1" applyBorder="1" applyAlignment="1">
      <alignment horizontal="left" vertical="center"/>
    </xf>
    <xf numFmtId="41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41" fontId="40" fillId="0" borderId="0" xfId="2" applyFont="1" applyAlignment="1">
      <alignment vertical="center"/>
    </xf>
    <xf numFmtId="41" fontId="0" fillId="23" borderId="0" xfId="2" applyFont="1" applyFill="1" applyBorder="1" applyAlignment="1">
      <alignment horizontal="center" vertical="center"/>
    </xf>
    <xf numFmtId="41" fontId="10" fillId="3" borderId="0" xfId="2" applyFont="1" applyFill="1" applyAlignment="1">
      <alignment vertical="center"/>
    </xf>
    <xf numFmtId="41" fontId="0" fillId="0" borderId="0" xfId="2" applyFont="1" applyFill="1" applyBorder="1" applyAlignment="1">
      <alignment horizontal="center" vertical="center"/>
    </xf>
    <xf numFmtId="41" fontId="10" fillId="0" borderId="0" xfId="2" applyFont="1" applyFill="1" applyBorder="1" applyAlignment="1">
      <alignment horizontal="center" vertical="center"/>
    </xf>
    <xf numFmtId="168" fontId="10" fillId="0" borderId="0" xfId="1" applyNumberFormat="1" applyFont="1" applyFill="1" applyBorder="1" applyAlignment="1">
      <alignment horizontal="center" vertical="center"/>
    </xf>
    <xf numFmtId="41" fontId="10" fillId="0" borderId="0" xfId="2" applyFont="1" applyBorder="1" applyAlignment="1">
      <alignment horizontal="center" vertical="center"/>
    </xf>
    <xf numFmtId="41" fontId="10" fillId="0" borderId="0" xfId="2" applyFont="1" applyAlignment="1">
      <alignment horizontal="center" vertical="center"/>
    </xf>
    <xf numFmtId="41" fontId="25" fillId="0" borderId="0" xfId="2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41" fontId="42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1" fillId="25" borderId="0" xfId="0" applyFont="1" applyFill="1" applyBorder="1" applyAlignment="1">
      <alignment horizontal="center" vertical="center"/>
    </xf>
    <xf numFmtId="41" fontId="44" fillId="23" borderId="0" xfId="2" applyFont="1" applyFill="1" applyBorder="1" applyAlignment="1">
      <alignment horizontal="center" vertical="center"/>
    </xf>
    <xf numFmtId="41" fontId="42" fillId="3" borderId="0" xfId="2" applyFont="1" applyFill="1" applyAlignment="1">
      <alignment vertical="center"/>
    </xf>
    <xf numFmtId="41" fontId="44" fillId="0" borderId="0" xfId="2" applyFont="1" applyFill="1" applyBorder="1" applyAlignment="1">
      <alignment horizontal="center" vertical="center"/>
    </xf>
    <xf numFmtId="41" fontId="42" fillId="0" borderId="0" xfId="2" applyFont="1" applyAlignment="1">
      <alignment horizontal="center" vertical="center"/>
    </xf>
    <xf numFmtId="41" fontId="44" fillId="0" borderId="0" xfId="2" applyFont="1" applyAlignment="1">
      <alignment vertical="center"/>
    </xf>
    <xf numFmtId="41" fontId="45" fillId="0" borderId="0" xfId="2" applyFont="1" applyFill="1" applyAlignment="1">
      <alignment horizontal="center" vertical="center"/>
    </xf>
    <xf numFmtId="41" fontId="47" fillId="23" borderId="0" xfId="2" applyFont="1" applyFill="1" applyBorder="1" applyAlignment="1">
      <alignment horizontal="center" vertical="center"/>
    </xf>
    <xf numFmtId="41" fontId="47" fillId="0" borderId="0" xfId="2" applyFont="1" applyFill="1" applyBorder="1" applyAlignment="1">
      <alignment horizontal="center" vertical="center"/>
    </xf>
    <xf numFmtId="41" fontId="42" fillId="0" borderId="0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95" xfId="0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wrapText="1"/>
    </xf>
    <xf numFmtId="0" fontId="5" fillId="8" borderId="3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41" fontId="29" fillId="0" borderId="0" xfId="0" applyNumberFormat="1" applyFont="1" applyAlignment="1">
      <alignment horizontal="right" vertical="center"/>
    </xf>
    <xf numFmtId="0" fontId="10" fillId="0" borderId="1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41" fontId="29" fillId="0" borderId="106" xfId="0" applyNumberFormat="1" applyFont="1" applyBorder="1" applyAlignment="1">
      <alignment horizontal="right" vertical="center"/>
    </xf>
    <xf numFmtId="41" fontId="32" fillId="0" borderId="108" xfId="0" applyNumberFormat="1" applyFont="1" applyBorder="1" applyAlignment="1">
      <alignment horizontal="center" vertical="center"/>
    </xf>
    <xf numFmtId="41" fontId="32" fillId="0" borderId="109" xfId="0" applyNumberFormat="1" applyFont="1" applyBorder="1" applyAlignment="1">
      <alignment horizontal="center" vertical="center"/>
    </xf>
    <xf numFmtId="41" fontId="32" fillId="0" borderId="41" xfId="0" applyNumberFormat="1" applyFont="1" applyBorder="1" applyAlignment="1">
      <alignment horizontal="center" vertical="center"/>
    </xf>
    <xf numFmtId="41" fontId="32" fillId="0" borderId="111" xfId="0" applyNumberFormat="1" applyFont="1" applyBorder="1" applyAlignment="1">
      <alignment horizontal="center" vertical="center"/>
    </xf>
    <xf numFmtId="41" fontId="32" fillId="0" borderId="110" xfId="0" applyNumberFormat="1" applyFont="1" applyBorder="1" applyAlignment="1">
      <alignment horizontal="center" vertical="center"/>
    </xf>
    <xf numFmtId="41" fontId="36" fillId="0" borderId="0" xfId="3" applyNumberFormat="1" applyFont="1" applyBorder="1" applyAlignment="1">
      <alignment horizontal="center" vertical="center"/>
    </xf>
    <xf numFmtId="41" fontId="25" fillId="0" borderId="0" xfId="0" applyNumberFormat="1" applyFont="1" applyAlignment="1">
      <alignment horizontal="center" vertical="center"/>
    </xf>
    <xf numFmtId="41" fontId="43" fillId="6" borderId="112" xfId="2" applyFont="1" applyFill="1" applyBorder="1" applyAlignment="1">
      <alignment horizontal="center" vertical="center" wrapText="1"/>
    </xf>
    <xf numFmtId="41" fontId="43" fillId="6" borderId="0" xfId="2" applyFont="1" applyFill="1" applyBorder="1" applyAlignment="1">
      <alignment horizontal="center" vertical="center" wrapText="1"/>
    </xf>
    <xf numFmtId="41" fontId="46" fillId="15" borderId="112" xfId="2" applyFont="1" applyFill="1" applyBorder="1" applyAlignment="1">
      <alignment horizontal="center" vertical="center" wrapText="1"/>
    </xf>
    <xf numFmtId="41" fontId="46" fillId="15" borderId="0" xfId="2" applyFont="1" applyFill="1" applyBorder="1" applyAlignment="1">
      <alignment horizontal="center" vertical="center" wrapText="1"/>
    </xf>
    <xf numFmtId="41" fontId="46" fillId="24" borderId="112" xfId="2" applyFont="1" applyFill="1" applyBorder="1" applyAlignment="1">
      <alignment horizontal="center" vertical="center" wrapText="1"/>
    </xf>
    <xf numFmtId="41" fontId="46" fillId="24" borderId="0" xfId="2" applyFont="1" applyFill="1" applyBorder="1" applyAlignment="1">
      <alignment horizontal="center" vertical="center" wrapText="1"/>
    </xf>
    <xf numFmtId="41" fontId="45" fillId="17" borderId="112" xfId="2" applyFont="1" applyFill="1" applyBorder="1" applyAlignment="1">
      <alignment horizontal="center" vertical="center" wrapText="1"/>
    </xf>
    <xf numFmtId="41" fontId="45" fillId="17" borderId="0" xfId="2" applyFont="1" applyFill="1" applyBorder="1" applyAlignment="1">
      <alignment horizontal="center" vertical="center" wrapText="1"/>
    </xf>
    <xf numFmtId="41" fontId="46" fillId="5" borderId="112" xfId="2" applyFont="1" applyFill="1" applyBorder="1" applyAlignment="1">
      <alignment horizontal="center" vertical="center" wrapText="1"/>
    </xf>
    <xf numFmtId="41" fontId="46" fillId="5" borderId="0" xfId="2" applyFont="1" applyFill="1" applyBorder="1" applyAlignment="1">
      <alignment horizontal="center" vertical="center" wrapText="1"/>
    </xf>
    <xf numFmtId="41" fontId="45" fillId="20" borderId="112" xfId="2" applyFont="1" applyFill="1" applyBorder="1" applyAlignment="1">
      <alignment horizontal="center" vertical="center" wrapText="1"/>
    </xf>
    <xf numFmtId="41" fontId="45" fillId="20" borderId="0" xfId="2" applyFont="1" applyFill="1" applyBorder="1" applyAlignment="1">
      <alignment horizontal="center" vertical="center" wrapText="1"/>
    </xf>
    <xf numFmtId="41" fontId="46" fillId="10" borderId="112" xfId="2" applyFont="1" applyFill="1" applyBorder="1" applyAlignment="1">
      <alignment horizontal="center" vertical="center" wrapText="1"/>
    </xf>
    <xf numFmtId="41" fontId="46" fillId="10" borderId="0" xfId="2" applyFont="1" applyFill="1" applyBorder="1" applyAlignment="1">
      <alignment horizontal="center" vertical="center" wrapText="1"/>
    </xf>
    <xf numFmtId="41" fontId="46" fillId="9" borderId="112" xfId="2" applyFont="1" applyFill="1" applyBorder="1" applyAlignment="1">
      <alignment horizontal="center" vertical="center" wrapText="1"/>
    </xf>
    <xf numFmtId="41" fontId="46" fillId="9" borderId="0" xfId="2" applyFont="1" applyFill="1" applyBorder="1" applyAlignment="1">
      <alignment horizontal="center" vertical="center" wrapText="1"/>
    </xf>
    <xf numFmtId="41" fontId="46" fillId="11" borderId="112" xfId="2" applyFont="1" applyFill="1" applyBorder="1" applyAlignment="1">
      <alignment horizontal="center" vertical="center" wrapText="1"/>
    </xf>
    <xf numFmtId="41" fontId="46" fillId="11" borderId="0" xfId="2" applyFont="1" applyFill="1" applyBorder="1" applyAlignment="1">
      <alignment horizontal="center" vertical="center" wrapText="1"/>
    </xf>
    <xf numFmtId="41" fontId="46" fillId="12" borderId="112" xfId="2" applyFont="1" applyFill="1" applyBorder="1" applyAlignment="1">
      <alignment horizontal="center" vertical="center" wrapText="1"/>
    </xf>
    <xf numFmtId="41" fontId="46" fillId="12" borderId="0" xfId="2" applyFont="1" applyFill="1" applyBorder="1" applyAlignment="1">
      <alignment horizontal="center" vertical="center" wrapText="1"/>
    </xf>
    <xf numFmtId="41" fontId="46" fillId="13" borderId="112" xfId="2" applyFont="1" applyFill="1" applyBorder="1" applyAlignment="1">
      <alignment horizontal="center" vertical="center" wrapText="1"/>
    </xf>
    <xf numFmtId="41" fontId="46" fillId="13" borderId="0" xfId="2" applyFont="1" applyFill="1" applyBorder="1" applyAlignment="1">
      <alignment horizontal="center" vertical="center" wrapText="1"/>
    </xf>
    <xf numFmtId="164" fontId="15" fillId="6" borderId="63" xfId="0" applyNumberFormat="1" applyFont="1" applyFill="1" applyBorder="1" applyAlignment="1">
      <alignment horizontal="center" vertical="center"/>
    </xf>
    <xf numFmtId="164" fontId="15" fillId="6" borderId="64" xfId="0" applyNumberFormat="1" applyFont="1" applyFill="1" applyBorder="1" applyAlignment="1">
      <alignment vertical="center"/>
    </xf>
    <xf numFmtId="165" fontId="15" fillId="6" borderId="64" xfId="0" applyNumberFormat="1" applyFont="1" applyFill="1" applyBorder="1" applyAlignment="1">
      <alignment horizontal="center" vertical="center"/>
    </xf>
    <xf numFmtId="0" fontId="16" fillId="6" borderId="64" xfId="0" applyFont="1" applyFill="1" applyBorder="1" applyAlignment="1">
      <alignment horizontal="center" vertical="center"/>
    </xf>
    <xf numFmtId="0" fontId="15" fillId="6" borderId="64" xfId="0" applyFont="1" applyFill="1" applyBorder="1" applyAlignment="1">
      <alignment horizontal="left" vertical="center"/>
    </xf>
    <xf numFmtId="0" fontId="15" fillId="6" borderId="64" xfId="0" applyFont="1" applyFill="1" applyBorder="1" applyAlignment="1">
      <alignment vertical="center"/>
    </xf>
    <xf numFmtId="0" fontId="15" fillId="6" borderId="64" xfId="0" applyFont="1" applyFill="1" applyBorder="1" applyAlignment="1">
      <alignment horizontal="center" vertical="center"/>
    </xf>
    <xf numFmtId="0" fontId="17" fillId="6" borderId="64" xfId="0" applyFont="1" applyFill="1" applyBorder="1" applyAlignment="1">
      <alignment horizontal="center" vertical="center"/>
    </xf>
    <xf numFmtId="0" fontId="18" fillId="6" borderId="64" xfId="0" applyFont="1" applyFill="1" applyBorder="1" applyAlignment="1">
      <alignment horizontal="center"/>
    </xf>
    <xf numFmtId="15" fontId="19" fillId="6" borderId="64" xfId="0" applyNumberFormat="1" applyFont="1" applyFill="1" applyBorder="1" applyAlignment="1">
      <alignment horizontal="center"/>
    </xf>
    <xf numFmtId="41" fontId="18" fillId="6" borderId="64" xfId="0" applyNumberFormat="1" applyFont="1" applyFill="1" applyBorder="1" applyAlignment="1">
      <alignment horizontal="center"/>
    </xf>
    <xf numFmtId="41" fontId="20" fillId="6" borderId="64" xfId="1" applyNumberFormat="1" applyFont="1" applyFill="1" applyBorder="1" applyAlignment="1">
      <alignment horizontal="center" vertical="center"/>
    </xf>
    <xf numFmtId="166" fontId="18" fillId="6" borderId="65" xfId="0" applyNumberFormat="1" applyFont="1" applyFill="1" applyBorder="1" applyAlignment="1">
      <alignment horizontal="center" vertical="center"/>
    </xf>
    <xf numFmtId="43" fontId="21" fillId="6" borderId="66" xfId="1" applyNumberFormat="1" applyFont="1" applyFill="1" applyBorder="1" applyAlignment="1">
      <alignment horizontal="center" vertical="center"/>
    </xf>
    <xf numFmtId="41" fontId="22" fillId="6" borderId="65" xfId="0" applyNumberFormat="1" applyFont="1" applyFill="1" applyBorder="1" applyAlignment="1">
      <alignment horizontal="center" vertical="center"/>
    </xf>
    <xf numFmtId="164" fontId="18" fillId="6" borderId="65" xfId="0" applyNumberFormat="1" applyFont="1" applyFill="1" applyBorder="1" applyAlignment="1">
      <alignment horizontal="center" vertical="center"/>
    </xf>
    <xf numFmtId="167" fontId="23" fillId="6" borderId="64" xfId="1" applyNumberFormat="1" applyFont="1" applyFill="1" applyBorder="1" applyAlignment="1">
      <alignment horizontal="center" vertical="center"/>
    </xf>
    <xf numFmtId="3" fontId="23" fillId="6" borderId="64" xfId="0" applyNumberFormat="1" applyFont="1" applyFill="1" applyBorder="1" applyAlignment="1">
      <alignment horizontal="center" vertical="center"/>
    </xf>
    <xf numFmtId="167" fontId="23" fillId="6" borderId="64" xfId="0" applyNumberFormat="1" applyFont="1" applyFill="1" applyBorder="1" applyAlignment="1">
      <alignment horizontal="center" vertical="center"/>
    </xf>
    <xf numFmtId="3" fontId="23" fillId="6" borderId="67" xfId="0" applyNumberFormat="1" applyFont="1" applyFill="1" applyBorder="1" applyAlignment="1">
      <alignment horizontal="center" vertical="center"/>
    </xf>
    <xf numFmtId="0" fontId="20" fillId="6" borderId="68" xfId="0" applyFont="1" applyFill="1" applyBorder="1" applyAlignment="1">
      <alignment horizontal="center" vertical="center"/>
    </xf>
    <xf numFmtId="3" fontId="24" fillId="6" borderId="69" xfId="0" applyNumberFormat="1" applyFont="1" applyFill="1" applyBorder="1" applyAlignment="1">
      <alignment horizontal="center" vertical="center"/>
    </xf>
    <xf numFmtId="37" fontId="24" fillId="6" borderId="70" xfId="1" applyNumberFormat="1" applyFont="1" applyFill="1" applyBorder="1" applyAlignment="1">
      <alignment horizontal="center" vertical="center"/>
    </xf>
    <xf numFmtId="41" fontId="42" fillId="6" borderId="0" xfId="0" applyNumberFormat="1" applyFont="1" applyFill="1" applyAlignment="1">
      <alignment horizontal="center" vertical="center"/>
    </xf>
    <xf numFmtId="168" fontId="10" fillId="6" borderId="0" xfId="5" applyNumberFormat="1" applyFont="1" applyFill="1" applyBorder="1" applyAlignment="1">
      <alignment horizontal="center" vertical="center"/>
    </xf>
    <xf numFmtId="41" fontId="44" fillId="6" borderId="0" xfId="2" applyFont="1" applyFill="1" applyBorder="1" applyAlignment="1">
      <alignment horizontal="center" vertical="center"/>
    </xf>
    <xf numFmtId="41" fontId="47" fillId="6" borderId="0" xfId="2" applyFont="1" applyFill="1" applyBorder="1" applyAlignment="1">
      <alignment horizontal="center" vertical="center"/>
    </xf>
    <xf numFmtId="41" fontId="10" fillId="6" borderId="0" xfId="2" applyFont="1" applyFill="1" applyBorder="1" applyAlignment="1">
      <alignment horizontal="center" vertical="center"/>
    </xf>
    <xf numFmtId="41" fontId="0" fillId="6" borderId="0" xfId="2" applyFont="1" applyFill="1" applyBorder="1" applyAlignment="1">
      <alignment horizontal="center" vertical="center"/>
    </xf>
    <xf numFmtId="164" fontId="15" fillId="0" borderId="54" xfId="0" applyNumberFormat="1" applyFont="1" applyFill="1" applyBorder="1" applyAlignment="1">
      <alignment vertical="center"/>
    </xf>
    <xf numFmtId="165" fontId="15" fillId="0" borderId="54" xfId="0" applyNumberFormat="1" applyFont="1" applyFill="1" applyBorder="1" applyAlignment="1">
      <alignment horizontal="center" vertical="center"/>
    </xf>
    <xf numFmtId="164" fontId="16" fillId="0" borderId="54" xfId="0" applyNumberFormat="1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center" vertical="center"/>
    </xf>
    <xf numFmtId="0" fontId="15" fillId="0" borderId="54" xfId="0" applyFont="1" applyFill="1" applyBorder="1" applyAlignment="1">
      <alignment horizontal="left" vertical="center"/>
    </xf>
    <xf numFmtId="0" fontId="15" fillId="0" borderId="54" xfId="0" applyFont="1" applyFill="1" applyBorder="1" applyAlignment="1">
      <alignment vertical="center"/>
    </xf>
    <xf numFmtId="0" fontId="15" fillId="0" borderId="54" xfId="0" applyFont="1" applyFill="1" applyBorder="1" applyAlignment="1">
      <alignment horizontal="center" vertical="center"/>
    </xf>
    <xf numFmtId="0" fontId="17" fillId="0" borderId="54" xfId="0" applyFont="1" applyFill="1" applyBorder="1" applyAlignment="1">
      <alignment horizontal="center" vertical="center"/>
    </xf>
    <xf numFmtId="41" fontId="22" fillId="0" borderId="57" xfId="0" applyNumberFormat="1" applyFont="1" applyFill="1" applyBorder="1" applyAlignment="1">
      <alignment horizontal="center" vertical="center"/>
    </xf>
    <xf numFmtId="164" fontId="18" fillId="0" borderId="57" xfId="0" applyNumberFormat="1" applyFont="1" applyFill="1" applyBorder="1" applyAlignment="1">
      <alignment horizontal="center" vertical="center"/>
    </xf>
    <xf numFmtId="167" fontId="23" fillId="0" borderId="54" xfId="1" applyNumberFormat="1" applyFont="1" applyFill="1" applyBorder="1" applyAlignment="1">
      <alignment horizontal="center" vertical="center"/>
    </xf>
    <xf numFmtId="3" fontId="23" fillId="0" borderId="54" xfId="0" applyNumberFormat="1" applyFont="1" applyFill="1" applyBorder="1" applyAlignment="1">
      <alignment horizontal="center" vertical="center"/>
    </xf>
    <xf numFmtId="167" fontId="23" fillId="0" borderId="54" xfId="0" applyNumberFormat="1" applyFont="1" applyFill="1" applyBorder="1" applyAlignment="1">
      <alignment horizontal="center" vertical="center"/>
    </xf>
    <xf numFmtId="3" fontId="23" fillId="0" borderId="61" xfId="0" applyNumberFormat="1" applyFont="1" applyFill="1" applyBorder="1" applyAlignment="1">
      <alignment horizontal="center" vertical="center"/>
    </xf>
    <xf numFmtId="3" fontId="24" fillId="0" borderId="59" xfId="0" applyNumberFormat="1" applyFont="1" applyFill="1" applyBorder="1" applyAlignment="1">
      <alignment horizontal="center" vertical="center"/>
    </xf>
    <xf numFmtId="37" fontId="24" fillId="0" borderId="60" xfId="1" applyNumberFormat="1" applyFont="1" applyFill="1" applyBorder="1" applyAlignment="1">
      <alignment horizontal="center" vertical="center"/>
    </xf>
    <xf numFmtId="3" fontId="20" fillId="0" borderId="62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4" fontId="15" fillId="0" borderId="71" xfId="0" applyNumberFormat="1" applyFont="1" applyFill="1" applyBorder="1" applyAlignment="1">
      <alignment vertical="center"/>
    </xf>
    <xf numFmtId="165" fontId="15" fillId="0" borderId="71" xfId="0" applyNumberFormat="1" applyFont="1" applyFill="1" applyBorder="1" applyAlignment="1">
      <alignment horizontal="center" vertical="center"/>
    </xf>
    <xf numFmtId="0" fontId="16" fillId="0" borderId="71" xfId="0" applyFont="1" applyFill="1" applyBorder="1" applyAlignment="1">
      <alignment horizontal="center" vertical="center"/>
    </xf>
    <xf numFmtId="0" fontId="15" fillId="0" borderId="71" xfId="0" applyFont="1" applyFill="1" applyBorder="1" applyAlignment="1">
      <alignment horizontal="left" vertical="center"/>
    </xf>
    <xf numFmtId="16" fontId="15" fillId="0" borderId="71" xfId="0" applyNumberFormat="1" applyFont="1" applyFill="1" applyBorder="1" applyAlignment="1">
      <alignment vertical="center"/>
    </xf>
    <xf numFmtId="16" fontId="15" fillId="0" borderId="71" xfId="0" applyNumberFormat="1" applyFont="1" applyFill="1" applyBorder="1" applyAlignment="1">
      <alignment horizontal="center" vertical="center"/>
    </xf>
    <xf numFmtId="0" fontId="17" fillId="0" borderId="71" xfId="0" applyFont="1" applyFill="1" applyBorder="1" applyAlignment="1">
      <alignment horizontal="center" vertical="center"/>
    </xf>
    <xf numFmtId="41" fontId="22" fillId="0" borderId="73" xfId="0" applyNumberFormat="1" applyFont="1" applyFill="1" applyBorder="1" applyAlignment="1">
      <alignment horizontal="center" vertical="center"/>
    </xf>
    <xf numFmtId="164" fontId="18" fillId="0" borderId="73" xfId="0" applyNumberFormat="1" applyFont="1" applyFill="1" applyBorder="1" applyAlignment="1">
      <alignment horizontal="center" vertical="center"/>
    </xf>
    <xf numFmtId="167" fontId="23" fillId="0" borderId="71" xfId="1" applyNumberFormat="1" applyFont="1" applyFill="1" applyBorder="1" applyAlignment="1">
      <alignment horizontal="center" vertical="center"/>
    </xf>
    <xf numFmtId="3" fontId="23" fillId="0" borderId="71" xfId="0" applyNumberFormat="1" applyFont="1" applyFill="1" applyBorder="1" applyAlignment="1">
      <alignment horizontal="center" vertical="center"/>
    </xf>
    <xf numFmtId="167" fontId="23" fillId="0" borderId="71" xfId="0" applyNumberFormat="1" applyFont="1" applyFill="1" applyBorder="1" applyAlignment="1">
      <alignment horizontal="center" vertical="center"/>
    </xf>
    <xf numFmtId="3" fontId="23" fillId="0" borderId="75" xfId="0" applyNumberFormat="1" applyFont="1" applyFill="1" applyBorder="1" applyAlignment="1">
      <alignment horizontal="center" vertical="center"/>
    </xf>
    <xf numFmtId="3" fontId="24" fillId="0" borderId="77" xfId="0" applyNumberFormat="1" applyFont="1" applyFill="1" applyBorder="1" applyAlignment="1">
      <alignment horizontal="center" vertical="center"/>
    </xf>
    <xf numFmtId="37" fontId="24" fillId="0" borderId="78" xfId="1" applyNumberFormat="1" applyFont="1" applyFill="1" applyBorder="1" applyAlignment="1">
      <alignment horizontal="center" vertical="center"/>
    </xf>
    <xf numFmtId="0" fontId="15" fillId="0" borderId="71" xfId="0" applyFont="1" applyFill="1" applyBorder="1" applyAlignment="1">
      <alignment vertical="center"/>
    </xf>
    <xf numFmtId="0" fontId="15" fillId="0" borderId="71" xfId="0" applyFont="1" applyFill="1" applyBorder="1" applyAlignment="1">
      <alignment horizontal="center" vertical="center"/>
    </xf>
    <xf numFmtId="16" fontId="15" fillId="0" borderId="54" xfId="0" applyNumberFormat="1" applyFont="1" applyFill="1" applyBorder="1" applyAlignment="1">
      <alignment vertical="center"/>
    </xf>
    <xf numFmtId="16" fontId="15" fillId="0" borderId="54" xfId="0" applyNumberFormat="1" applyFont="1" applyFill="1" applyBorder="1" applyAlignment="1">
      <alignment horizontal="center" vertical="center"/>
    </xf>
    <xf numFmtId="164" fontId="16" fillId="0" borderId="71" xfId="0" applyNumberFormat="1" applyFont="1" applyFill="1" applyBorder="1" applyAlignment="1">
      <alignment horizontal="center" vertical="center"/>
    </xf>
  </cellXfs>
  <cellStyles count="6">
    <cellStyle name="Comma" xfId="1" builtinId="3"/>
    <cellStyle name="Comma [0]" xfId="2" builtinId="6"/>
    <cellStyle name="Comma 2" xfId="4"/>
    <cellStyle name="Comma 2 4" xfId="3"/>
    <cellStyle name="Normal" xfId="0" builtinId="0"/>
    <cellStyle name="Normal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1467"/>
  <sheetViews>
    <sheetView topLeftCell="BP55" zoomScale="80" zoomScaleNormal="80" workbookViewId="0">
      <selection activeCell="AZ6" sqref="AZ6:AZ85"/>
    </sheetView>
  </sheetViews>
  <sheetFormatPr defaultRowHeight="12"/>
  <cols>
    <col min="1" max="1" width="12.42578125" style="107" bestFit="1" customWidth="1"/>
    <col min="2" max="2" width="13.28515625" style="107" customWidth="1"/>
    <col min="3" max="3" width="17.42578125" style="108" customWidth="1"/>
    <col min="4" max="4" width="21.42578125" style="108" bestFit="1" customWidth="1"/>
    <col min="5" max="5" width="13.28515625" style="281" customWidth="1"/>
    <col min="6" max="6" width="35.85546875" style="107" customWidth="1"/>
    <col min="7" max="7" width="16.5703125" style="108" bestFit="1" customWidth="1"/>
    <col min="8" max="8" width="16.7109375" style="108" bestFit="1" customWidth="1"/>
    <col min="9" max="9" width="14" style="282" customWidth="1"/>
    <col min="10" max="10" width="9.85546875" style="107" customWidth="1"/>
    <col min="11" max="11" width="17.7109375" style="107" customWidth="1"/>
    <col min="12" max="12" width="10.7109375" style="283" customWidth="1"/>
    <col min="13" max="14" width="10.5703125" style="283" bestFit="1" customWidth="1"/>
    <col min="15" max="15" width="10.85546875" style="283" customWidth="1"/>
    <col min="16" max="22" width="10.5703125" style="283" customWidth="1"/>
    <col min="23" max="23" width="10.5703125" style="107" bestFit="1" customWidth="1"/>
    <col min="24" max="24" width="13.140625" style="107" bestFit="1" customWidth="1"/>
    <col min="25" max="26" width="13.140625" style="107" customWidth="1"/>
    <col min="27" max="29" width="14.28515625" style="107" bestFit="1" customWidth="1"/>
    <col min="30" max="31" width="14.28515625" style="107" customWidth="1"/>
    <col min="32" max="35" width="14.28515625" style="107" bestFit="1" customWidth="1"/>
    <col min="36" max="36" width="14.28515625" style="107" customWidth="1"/>
    <col min="37" max="37" width="14.28515625" style="107" bestFit="1" customWidth="1"/>
    <col min="38" max="38" width="20.140625" style="107" customWidth="1"/>
    <col min="39" max="39" width="10.7109375" style="107" bestFit="1" customWidth="1"/>
    <col min="40" max="40" width="10.85546875" style="107" bestFit="1" customWidth="1"/>
    <col min="41" max="42" width="15.140625" style="107" bestFit="1" customWidth="1"/>
    <col min="43" max="43" width="15.5703125" style="107" bestFit="1" customWidth="1"/>
    <col min="44" max="44" width="13.42578125" style="107" bestFit="1" customWidth="1"/>
    <col min="45" max="45" width="12.5703125" style="107" customWidth="1"/>
    <col min="46" max="46" width="12" style="107" bestFit="1" customWidth="1"/>
    <col min="47" max="47" width="15.140625" style="107" bestFit="1" customWidth="1"/>
    <col min="48" max="48" width="20.140625" style="107" customWidth="1"/>
    <col min="49" max="49" width="14.28515625" style="107" customWidth="1"/>
    <col min="50" max="50" width="14.7109375" style="107" bestFit="1" customWidth="1"/>
    <col min="51" max="51" width="15.140625" style="107" bestFit="1" customWidth="1"/>
    <col min="52" max="52" width="21" style="107" bestFit="1" customWidth="1"/>
    <col min="53" max="53" width="20.5703125" style="108" customWidth="1"/>
    <col min="54" max="55" width="15.140625" style="108" bestFit="1" customWidth="1"/>
    <col min="56" max="56" width="9.42578125" style="108" hidden="1" customWidth="1"/>
    <col min="57" max="57" width="9.140625" style="284" hidden="1" customWidth="1"/>
    <col min="58" max="58" width="9.140625" style="108" hidden="1" customWidth="1"/>
    <col min="59" max="59" width="9.140625" style="284" hidden="1" customWidth="1"/>
    <col min="60" max="60" width="9.140625" style="108" hidden="1" customWidth="1"/>
    <col min="61" max="61" width="9.140625" style="284" hidden="1" customWidth="1"/>
    <col min="62" max="62" width="9.140625" style="108" hidden="1" customWidth="1"/>
    <col min="63" max="63" width="13.85546875" style="284" customWidth="1"/>
    <col min="64" max="64" width="11.42578125" style="285" customWidth="1"/>
    <col min="65" max="65" width="13.85546875" style="284" customWidth="1"/>
    <col min="66" max="66" width="16" style="108" customWidth="1"/>
    <col min="67" max="67" width="12.42578125" style="108" customWidth="1"/>
    <col min="68" max="68" width="15.5703125" style="108" bestFit="1" customWidth="1"/>
    <col min="69" max="69" width="7.140625" style="108" customWidth="1"/>
    <col min="70" max="70" width="13.85546875" style="108" customWidth="1"/>
    <col min="71" max="73" width="12.28515625" style="108" customWidth="1"/>
    <col min="74" max="74" width="7.140625" style="108" customWidth="1"/>
    <col min="75" max="75" width="11.85546875" style="108" customWidth="1"/>
    <col min="76" max="79" width="9.140625" style="108" customWidth="1"/>
    <col min="80" max="80" width="3.85546875" style="106" customWidth="1"/>
    <col min="81" max="81" width="63.5703125" style="107" customWidth="1"/>
    <col min="82" max="82" width="11" style="107" customWidth="1"/>
    <col min="83" max="83" width="14.5703125" style="107" customWidth="1"/>
    <col min="84" max="84" width="15.140625" style="108" customWidth="1"/>
    <col min="85" max="85" width="10.7109375" style="108" customWidth="1"/>
    <col min="86" max="86" width="13" style="108" customWidth="1"/>
    <col min="87" max="87" width="9.140625" style="108" customWidth="1"/>
    <col min="88" max="16384" width="9.140625" style="108"/>
  </cols>
  <sheetData>
    <row r="1" spans="1:86" s="7" customFormat="1" ht="15.75" customHeight="1" thickTop="1" thickBot="1">
      <c r="A1" s="503" t="s">
        <v>0</v>
      </c>
      <c r="B1" s="505" t="s">
        <v>1</v>
      </c>
      <c r="C1" s="505" t="s">
        <v>2</v>
      </c>
      <c r="D1" s="505" t="s">
        <v>3</v>
      </c>
      <c r="E1" s="507" t="s">
        <v>4</v>
      </c>
      <c r="F1" s="501" t="s">
        <v>5</v>
      </c>
      <c r="G1" s="501" t="s">
        <v>6</v>
      </c>
      <c r="H1" s="501" t="s">
        <v>7</v>
      </c>
      <c r="I1" s="514" t="s">
        <v>8</v>
      </c>
      <c r="J1" s="516" t="s">
        <v>9</v>
      </c>
      <c r="K1" s="518" t="s">
        <v>10</v>
      </c>
      <c r="L1" s="520" t="s">
        <v>11</v>
      </c>
      <c r="M1" s="521"/>
      <c r="N1" s="521"/>
      <c r="O1" s="521"/>
      <c r="P1" s="521"/>
      <c r="Q1" s="521"/>
      <c r="R1" s="521"/>
      <c r="S1" s="521"/>
      <c r="T1" s="521"/>
      <c r="U1" s="521"/>
      <c r="V1" s="522"/>
      <c r="W1" s="1"/>
      <c r="X1" s="547" t="s">
        <v>12</v>
      </c>
      <c r="Y1" s="2" t="s">
        <v>12</v>
      </c>
      <c r="Z1" s="2" t="s">
        <v>12</v>
      </c>
      <c r="AA1" s="549" t="s">
        <v>13</v>
      </c>
      <c r="AB1" s="550"/>
      <c r="AC1" s="550"/>
      <c r="AD1" s="550"/>
      <c r="AE1" s="550"/>
      <c r="AF1" s="550"/>
      <c r="AG1" s="550"/>
      <c r="AH1" s="550"/>
      <c r="AI1" s="550"/>
      <c r="AJ1" s="550"/>
      <c r="AK1" s="551"/>
      <c r="AL1" s="509" t="s">
        <v>14</v>
      </c>
      <c r="AM1" s="511" t="s">
        <v>15</v>
      </c>
      <c r="AN1" s="511"/>
      <c r="AO1" s="512" t="s">
        <v>16</v>
      </c>
      <c r="AP1" s="512"/>
      <c r="AQ1" s="512"/>
      <c r="AR1" s="512"/>
      <c r="AS1" s="512"/>
      <c r="AT1" s="512"/>
      <c r="AU1" s="512" t="s">
        <v>17</v>
      </c>
      <c r="AV1" s="509" t="s">
        <v>15</v>
      </c>
      <c r="AW1" s="512" t="s">
        <v>18</v>
      </c>
      <c r="AX1" s="539" t="s">
        <v>19</v>
      </c>
      <c r="AY1" s="541" t="s">
        <v>20</v>
      </c>
      <c r="AZ1" s="543" t="s">
        <v>21</v>
      </c>
      <c r="BA1" s="545" t="s">
        <v>22</v>
      </c>
      <c r="BB1" s="528" t="s">
        <v>23</v>
      </c>
      <c r="BC1" s="528" t="s">
        <v>24</v>
      </c>
      <c r="BD1" s="3"/>
      <c r="BE1" s="3"/>
      <c r="BF1" s="3"/>
      <c r="BG1" s="4" t="s">
        <v>25</v>
      </c>
      <c r="BH1" s="5"/>
      <c r="BI1" s="3"/>
      <c r="BJ1" s="3"/>
      <c r="BK1" s="3"/>
      <c r="BL1" s="3"/>
      <c r="BM1" s="6"/>
      <c r="BN1" s="530" t="s">
        <v>26</v>
      </c>
      <c r="BO1" s="532" t="s">
        <v>27</v>
      </c>
      <c r="BP1" s="534" t="s">
        <v>28</v>
      </c>
      <c r="BR1" s="536" t="s">
        <v>29</v>
      </c>
      <c r="BS1" s="537"/>
      <c r="BT1" s="537"/>
      <c r="BU1" s="538"/>
      <c r="BW1" s="536" t="s">
        <v>30</v>
      </c>
      <c r="BX1" s="537"/>
      <c r="BY1" s="537"/>
      <c r="BZ1" s="538"/>
      <c r="CB1" s="553" t="s">
        <v>31</v>
      </c>
      <c r="CC1" s="523" t="s">
        <v>5</v>
      </c>
      <c r="CD1" s="8" t="s">
        <v>32</v>
      </c>
      <c r="CE1" s="8" t="s">
        <v>33</v>
      </c>
      <c r="CF1" s="8" t="s">
        <v>34</v>
      </c>
      <c r="CG1" s="523" t="s">
        <v>35</v>
      </c>
      <c r="CH1" s="523" t="s">
        <v>36</v>
      </c>
    </row>
    <row r="2" spans="1:86" s="7" customFormat="1" ht="29.25" thickBot="1">
      <c r="A2" s="504"/>
      <c r="B2" s="506"/>
      <c r="C2" s="506"/>
      <c r="D2" s="506"/>
      <c r="E2" s="508"/>
      <c r="F2" s="502"/>
      <c r="G2" s="502"/>
      <c r="H2" s="502"/>
      <c r="I2" s="515"/>
      <c r="J2" s="517"/>
      <c r="K2" s="519"/>
      <c r="L2" s="9" t="s">
        <v>37</v>
      </c>
      <c r="M2" s="10" t="s">
        <v>38</v>
      </c>
      <c r="N2" s="11" t="s">
        <v>39</v>
      </c>
      <c r="O2" s="12" t="s">
        <v>40</v>
      </c>
      <c r="P2" s="13" t="s">
        <v>41</v>
      </c>
      <c r="Q2" s="14" t="s">
        <v>42</v>
      </c>
      <c r="R2" s="15" t="s">
        <v>43</v>
      </c>
      <c r="S2" s="16" t="s">
        <v>44</v>
      </c>
      <c r="T2" s="17" t="s">
        <v>45</v>
      </c>
      <c r="U2" s="18" t="s">
        <v>46</v>
      </c>
      <c r="V2" s="19" t="s">
        <v>47</v>
      </c>
      <c r="W2" s="20" t="s">
        <v>48</v>
      </c>
      <c r="X2" s="548"/>
      <c r="Y2" s="21" t="s">
        <v>49</v>
      </c>
      <c r="Z2" s="21" t="s">
        <v>50</v>
      </c>
      <c r="AA2" s="22" t="str">
        <f t="shared" ref="AA2:AK2" si="0">+L2</f>
        <v xml:space="preserve">GOPEK </v>
      </c>
      <c r="AB2" s="23" t="str">
        <f t="shared" si="0"/>
        <v>CERIA</v>
      </c>
      <c r="AC2" s="24" t="str">
        <f t="shared" si="0"/>
        <v>RAJAKONG</v>
      </c>
      <c r="AD2" s="25" t="str">
        <f t="shared" si="0"/>
        <v>HEPY</v>
      </c>
      <c r="AE2" s="26" t="str">
        <f t="shared" si="0"/>
        <v>WOOW</v>
      </c>
      <c r="AF2" s="27" t="str">
        <f t="shared" si="0"/>
        <v>DJ</v>
      </c>
      <c r="AG2" s="28" t="str">
        <f t="shared" si="0"/>
        <v>HOLALA</v>
      </c>
      <c r="AH2" s="29" t="str">
        <f t="shared" si="0"/>
        <v>BELANG</v>
      </c>
      <c r="AI2" s="30" t="str">
        <f t="shared" si="0"/>
        <v>LEZAATO</v>
      </c>
      <c r="AJ2" s="31" t="str">
        <f t="shared" si="0"/>
        <v>GOCHENG</v>
      </c>
      <c r="AK2" s="32" t="str">
        <f t="shared" si="0"/>
        <v>MIE GOPEK</v>
      </c>
      <c r="AL2" s="510"/>
      <c r="AM2" s="33" t="s">
        <v>32</v>
      </c>
      <c r="AN2" s="33" t="s">
        <v>33</v>
      </c>
      <c r="AO2" s="34" t="s">
        <v>32</v>
      </c>
      <c r="AP2" s="34" t="s">
        <v>33</v>
      </c>
      <c r="AQ2" s="34" t="s">
        <v>35</v>
      </c>
      <c r="AR2" s="34" t="s">
        <v>51</v>
      </c>
      <c r="AS2" s="34" t="s">
        <v>52</v>
      </c>
      <c r="AT2" s="34" t="s">
        <v>53</v>
      </c>
      <c r="AU2" s="513"/>
      <c r="AV2" s="510"/>
      <c r="AW2" s="513"/>
      <c r="AX2" s="540"/>
      <c r="AY2" s="542"/>
      <c r="AZ2" s="544"/>
      <c r="BA2" s="546"/>
      <c r="BB2" s="529"/>
      <c r="BC2" s="529"/>
      <c r="BD2" s="35" t="s">
        <v>54</v>
      </c>
      <c r="BE2" s="36" t="s">
        <v>55</v>
      </c>
      <c r="BF2" s="36" t="s">
        <v>54</v>
      </c>
      <c r="BG2" s="36" t="s">
        <v>55</v>
      </c>
      <c r="BH2" s="36" t="s">
        <v>54</v>
      </c>
      <c r="BI2" s="36" t="s">
        <v>55</v>
      </c>
      <c r="BJ2" s="36" t="s">
        <v>54</v>
      </c>
      <c r="BK2" s="36" t="s">
        <v>55</v>
      </c>
      <c r="BL2" s="37" t="s">
        <v>56</v>
      </c>
      <c r="BM2" s="38" t="s">
        <v>55</v>
      </c>
      <c r="BN2" s="531"/>
      <c r="BO2" s="533"/>
      <c r="BP2" s="535"/>
      <c r="BR2" s="39" t="s">
        <v>57</v>
      </c>
      <c r="BS2" s="39" t="s">
        <v>58</v>
      </c>
      <c r="BT2" s="39" t="s">
        <v>59</v>
      </c>
      <c r="BU2" s="39" t="s">
        <v>60</v>
      </c>
      <c r="BW2" s="39" t="s">
        <v>57</v>
      </c>
      <c r="BX2" s="39" t="s">
        <v>61</v>
      </c>
      <c r="BY2" s="39" t="s">
        <v>59</v>
      </c>
      <c r="BZ2" s="39" t="s">
        <v>60</v>
      </c>
      <c r="CB2" s="554"/>
      <c r="CC2" s="524"/>
      <c r="CD2" s="40" t="s">
        <v>62</v>
      </c>
      <c r="CE2" s="40" t="s">
        <v>62</v>
      </c>
      <c r="CF2" s="40" t="s">
        <v>63</v>
      </c>
      <c r="CG2" s="524"/>
      <c r="CH2" s="524"/>
    </row>
    <row r="3" spans="1:86" s="54" customFormat="1" ht="16.5" thickTop="1" thickBot="1">
      <c r="A3" s="41"/>
      <c r="B3" s="42"/>
      <c r="C3" s="42"/>
      <c r="D3" s="42"/>
      <c r="E3" s="42"/>
      <c r="F3" s="43"/>
      <c r="G3" s="43"/>
      <c r="H3" s="43"/>
      <c r="I3" s="42"/>
      <c r="J3" s="44"/>
      <c r="K3" s="45"/>
      <c r="L3" s="46">
        <f t="shared" ref="L3:S3" si="1">L4/$W$6*120</f>
        <v>6409</v>
      </c>
      <c r="M3" s="46">
        <f t="shared" si="1"/>
        <v>657.5</v>
      </c>
      <c r="N3" s="46">
        <f t="shared" si="1"/>
        <v>563</v>
      </c>
      <c r="O3" s="46">
        <f t="shared" si="1"/>
        <v>607.5</v>
      </c>
      <c r="P3" s="46">
        <f t="shared" si="1"/>
        <v>58.5</v>
      </c>
      <c r="Q3" s="46">
        <f t="shared" si="1"/>
        <v>455</v>
      </c>
      <c r="R3" s="46">
        <f t="shared" si="1"/>
        <v>0</v>
      </c>
      <c r="S3" s="46">
        <f t="shared" si="1"/>
        <v>0</v>
      </c>
      <c r="T3" s="46">
        <f>T4/$W$6*60</f>
        <v>3004</v>
      </c>
      <c r="U3" s="46">
        <f>U4/$W$6*60</f>
        <v>416</v>
      </c>
      <c r="V3" s="46">
        <f>V4/$W$7*120</f>
        <v>0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7"/>
      <c r="AY3" s="43"/>
      <c r="AZ3" s="48"/>
      <c r="BA3" s="49"/>
      <c r="BB3" s="49"/>
      <c r="BC3" s="49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1"/>
      <c r="BO3" s="52"/>
      <c r="BP3" s="53"/>
      <c r="BR3" s="55"/>
      <c r="BS3" s="55"/>
      <c r="BT3" s="55"/>
      <c r="BU3" s="55"/>
      <c r="BW3" s="55"/>
      <c r="BX3" s="55"/>
      <c r="BY3" s="55"/>
      <c r="BZ3" s="55"/>
      <c r="CB3" s="56"/>
      <c r="CC3" s="56"/>
      <c r="CD3" s="56"/>
      <c r="CE3" s="56"/>
      <c r="CF3" s="56"/>
      <c r="CG3" s="56"/>
      <c r="CH3" s="56"/>
    </row>
    <row r="4" spans="1:86" s="54" customFormat="1" ht="15" thickBot="1">
      <c r="A4" s="57"/>
      <c r="B4" s="58"/>
      <c r="C4" s="58"/>
      <c r="D4" s="58"/>
      <c r="E4" s="58"/>
      <c r="F4" s="59"/>
      <c r="G4" s="59"/>
      <c r="H4" s="59"/>
      <c r="I4" s="58"/>
      <c r="J4" s="60"/>
      <c r="K4" s="61"/>
      <c r="L4" s="62">
        <f t="shared" ref="L4:M4" si="2">SUM(L6:L93)</f>
        <v>12818</v>
      </c>
      <c r="M4" s="62">
        <f t="shared" si="2"/>
        <v>1315</v>
      </c>
      <c r="N4" s="62">
        <v>1126</v>
      </c>
      <c r="O4" s="62">
        <v>1215</v>
      </c>
      <c r="P4" s="62">
        <v>117</v>
      </c>
      <c r="Q4" s="62">
        <v>910</v>
      </c>
      <c r="R4" s="62">
        <f t="shared" ref="R4:W4" si="3">SUM(R6:R93)</f>
        <v>0</v>
      </c>
      <c r="S4" s="62">
        <f t="shared" si="3"/>
        <v>0</v>
      </c>
      <c r="T4" s="62">
        <f t="shared" si="3"/>
        <v>12016</v>
      </c>
      <c r="U4" s="62">
        <f t="shared" si="3"/>
        <v>1664</v>
      </c>
      <c r="V4" s="62">
        <f t="shared" si="3"/>
        <v>0</v>
      </c>
      <c r="W4" s="62">
        <f t="shared" si="3"/>
        <v>31181</v>
      </c>
      <c r="X4" s="61" t="s">
        <v>64</v>
      </c>
      <c r="Y4" s="61" t="s">
        <v>64</v>
      </c>
      <c r="Z4" s="61" t="s">
        <v>64</v>
      </c>
      <c r="AA4" s="62">
        <f t="shared" ref="AA4:BA4" si="4">SUM(AA6:AA93)</f>
        <v>584500800</v>
      </c>
      <c r="AB4" s="62">
        <f t="shared" si="4"/>
        <v>59964000</v>
      </c>
      <c r="AC4" s="62">
        <f t="shared" si="4"/>
        <v>51345600</v>
      </c>
      <c r="AD4" s="62">
        <f t="shared" si="4"/>
        <v>55404000</v>
      </c>
      <c r="AE4" s="62">
        <f t="shared" si="4"/>
        <v>5335200</v>
      </c>
      <c r="AF4" s="62">
        <f t="shared" si="4"/>
        <v>41496000</v>
      </c>
      <c r="AG4" s="62">
        <f t="shared" si="4"/>
        <v>0</v>
      </c>
      <c r="AH4" s="62">
        <f t="shared" si="4"/>
        <v>0</v>
      </c>
      <c r="AI4" s="62">
        <f t="shared" si="4"/>
        <v>552736000</v>
      </c>
      <c r="AJ4" s="62">
        <f t="shared" si="4"/>
        <v>76544000</v>
      </c>
      <c r="AK4" s="62">
        <f t="shared" si="4"/>
        <v>0</v>
      </c>
      <c r="AL4" s="62">
        <f t="shared" si="4"/>
        <v>1427325600</v>
      </c>
      <c r="AM4" s="62">
        <f t="shared" si="4"/>
        <v>17501</v>
      </c>
      <c r="AN4" s="62">
        <f t="shared" si="4"/>
        <v>13680</v>
      </c>
      <c r="AO4" s="62">
        <f t="shared" si="4"/>
        <v>9458000</v>
      </c>
      <c r="AP4" s="62">
        <f t="shared" si="4"/>
        <v>12940000</v>
      </c>
      <c r="AQ4" s="62">
        <f t="shared" si="4"/>
        <v>1298000</v>
      </c>
      <c r="AR4" s="62">
        <f t="shared" si="4"/>
        <v>4334000</v>
      </c>
      <c r="AS4" s="62">
        <f t="shared" si="4"/>
        <v>0</v>
      </c>
      <c r="AT4" s="62">
        <f t="shared" si="4"/>
        <v>2280500</v>
      </c>
      <c r="AU4" s="62">
        <f t="shared" si="4"/>
        <v>30310500</v>
      </c>
      <c r="AV4" s="62">
        <f t="shared" si="4"/>
        <v>1397015100</v>
      </c>
      <c r="AW4" s="62">
        <f t="shared" si="4"/>
        <v>1834160</v>
      </c>
      <c r="AX4" s="62">
        <f t="shared" si="4"/>
        <v>0</v>
      </c>
      <c r="AY4" s="62">
        <f t="shared" si="4"/>
        <v>0</v>
      </c>
      <c r="AZ4" s="62">
        <f t="shared" si="4"/>
        <v>1395180940</v>
      </c>
      <c r="BA4" s="62">
        <f t="shared" si="4"/>
        <v>15362500</v>
      </c>
      <c r="BB4" s="63"/>
      <c r="BC4" s="63"/>
      <c r="BD4" s="64"/>
      <c r="BE4" s="64"/>
      <c r="BF4" s="64"/>
      <c r="BG4" s="64"/>
      <c r="BH4" s="64"/>
      <c r="BI4" s="64"/>
      <c r="BJ4" s="64"/>
      <c r="BK4" s="64"/>
      <c r="BL4" s="64"/>
      <c r="BM4" s="62">
        <f>SUM(BM6:BM93)</f>
        <v>52818500</v>
      </c>
      <c r="BN4" s="65"/>
      <c r="BO4" s="66"/>
      <c r="BP4" s="67"/>
      <c r="BR4" s="55"/>
      <c r="BS4" s="55"/>
      <c r="BT4" s="55"/>
      <c r="BU4" s="55"/>
      <c r="BW4" s="55"/>
      <c r="BX4" s="55"/>
      <c r="BY4" s="55"/>
      <c r="BZ4" s="55"/>
      <c r="CB4" s="56"/>
      <c r="CC4" s="56"/>
      <c r="CD4" s="56"/>
      <c r="CE4" s="56"/>
      <c r="CF4" s="56"/>
      <c r="CG4" s="56"/>
      <c r="CH4" s="56"/>
    </row>
    <row r="5" spans="1:86" s="54" customFormat="1" ht="15" thickTop="1">
      <c r="A5" s="68"/>
      <c r="B5" s="69"/>
      <c r="C5" s="69"/>
      <c r="D5" s="69"/>
      <c r="E5" s="69"/>
      <c r="F5" s="70"/>
      <c r="G5" s="70"/>
      <c r="H5" s="70"/>
      <c r="I5" s="69"/>
      <c r="J5" s="71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2"/>
      <c r="Y5" s="72"/>
      <c r="Z5" s="72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  <c r="BA5" s="75"/>
      <c r="BB5" s="76"/>
      <c r="BC5" s="76"/>
      <c r="BD5" s="77"/>
      <c r="BE5" s="77"/>
      <c r="BF5" s="77"/>
      <c r="BG5" s="77"/>
      <c r="BH5" s="77"/>
      <c r="BI5" s="77"/>
      <c r="BJ5" s="77"/>
      <c r="BK5" s="77"/>
      <c r="BL5" s="77"/>
      <c r="BM5" s="73"/>
      <c r="BN5" s="78"/>
      <c r="BO5" s="79"/>
      <c r="BP5" s="80"/>
      <c r="BR5" s="55"/>
      <c r="BS5" s="55"/>
      <c r="BT5" s="55"/>
      <c r="BU5" s="55"/>
      <c r="BW5" s="55"/>
      <c r="BX5" s="55"/>
      <c r="BY5" s="55"/>
      <c r="BZ5" s="55"/>
      <c r="CB5" s="56"/>
      <c r="CC5" s="56"/>
      <c r="CD5" s="56"/>
      <c r="CE5" s="56"/>
      <c r="CF5" s="56"/>
      <c r="CG5" s="56"/>
      <c r="CH5" s="56"/>
    </row>
    <row r="6" spans="1:86" s="104" customFormat="1" ht="14.25">
      <c r="A6" s="81">
        <v>43283</v>
      </c>
      <c r="B6" s="82" t="s">
        <v>57</v>
      </c>
      <c r="C6" s="83" t="s">
        <v>65</v>
      </c>
      <c r="D6" s="83" t="s">
        <v>66</v>
      </c>
      <c r="E6" s="84" t="s">
        <v>67</v>
      </c>
      <c r="F6" s="85" t="s">
        <v>68</v>
      </c>
      <c r="G6" s="85" t="s">
        <v>69</v>
      </c>
      <c r="H6" s="86" t="s">
        <v>70</v>
      </c>
      <c r="I6" s="87" t="s">
        <v>71</v>
      </c>
      <c r="J6" s="88">
        <v>31</v>
      </c>
      <c r="K6" s="89">
        <f t="shared" ref="K6:K69" si="5">A6+J6</f>
        <v>43314</v>
      </c>
      <c r="L6" s="90">
        <v>0</v>
      </c>
      <c r="M6" s="90">
        <v>0</v>
      </c>
      <c r="N6" s="90">
        <v>0</v>
      </c>
      <c r="O6" s="90">
        <v>0</v>
      </c>
      <c r="P6" s="90">
        <v>0</v>
      </c>
      <c r="Q6" s="90">
        <v>0</v>
      </c>
      <c r="R6" s="90">
        <v>0</v>
      </c>
      <c r="S6" s="90">
        <v>0</v>
      </c>
      <c r="T6" s="90">
        <v>240</v>
      </c>
      <c r="U6" s="90">
        <v>0</v>
      </c>
      <c r="V6" s="90">
        <v>0</v>
      </c>
      <c r="W6" s="91">
        <f>L6+M6+N6+O6+P6+Q6+R6+S6+T6+U6+V6</f>
        <v>240</v>
      </c>
      <c r="X6" s="92">
        <v>45600</v>
      </c>
      <c r="Y6" s="92">
        <v>46000</v>
      </c>
      <c r="Z6" s="92">
        <v>33000</v>
      </c>
      <c r="AA6" s="93">
        <f t="shared" ref="AA6:AA69" si="6">L6*X6</f>
        <v>0</v>
      </c>
      <c r="AB6" s="93">
        <f t="shared" ref="AB6:AB69" si="7">M6*X6</f>
        <v>0</v>
      </c>
      <c r="AC6" s="93">
        <f t="shared" ref="AC6:AC69" si="8">N6*X6</f>
        <v>0</v>
      </c>
      <c r="AD6" s="93">
        <f t="shared" ref="AD6:AD69" si="9">O6*X6</f>
        <v>0</v>
      </c>
      <c r="AE6" s="93">
        <f t="shared" ref="AE6:AE69" si="10">P6*X6</f>
        <v>0</v>
      </c>
      <c r="AF6" s="93">
        <f t="shared" ref="AF6:AF69" si="11">Q6*X6</f>
        <v>0</v>
      </c>
      <c r="AG6" s="93">
        <f t="shared" ref="AG6:AG69" si="12">X6*R6</f>
        <v>0</v>
      </c>
      <c r="AH6" s="93">
        <f t="shared" ref="AH6:AI47" si="13">X6*S6</f>
        <v>0</v>
      </c>
      <c r="AI6" s="93">
        <f t="shared" si="13"/>
        <v>11040000</v>
      </c>
      <c r="AJ6" s="93">
        <f t="shared" ref="AJ6:AJ69" si="14">U6*Y6</f>
        <v>0</v>
      </c>
      <c r="AK6" s="93">
        <f t="shared" ref="AK6:AK69" si="15">Z6*V6</f>
        <v>0</v>
      </c>
      <c r="AL6" s="91">
        <f>AA6+AB6+AC6+AD6+AE6+AF6+AG6+AH6+AI6+AJ6+AK6</f>
        <v>11040000</v>
      </c>
      <c r="AM6" s="91">
        <f t="shared" ref="AM6:AM69" si="16">L6+M6+N6+O6+P6+Q6+S6</f>
        <v>0</v>
      </c>
      <c r="AN6" s="91">
        <f t="shared" ref="AN6:AN69" si="17">T6+U6</f>
        <v>240</v>
      </c>
      <c r="AO6" s="91">
        <f t="shared" ref="AO6:AO69" si="18">AM6*600</f>
        <v>0</v>
      </c>
      <c r="AP6" s="91">
        <f t="shared" ref="AP6:AP69" si="19">AN6*1000</f>
        <v>240000</v>
      </c>
      <c r="AQ6" s="91"/>
      <c r="AR6" s="91">
        <f t="shared" ref="AR6:AR69" si="20">0*AN6+AM6*0</f>
        <v>0</v>
      </c>
      <c r="AS6" s="91"/>
      <c r="AT6" s="91">
        <f>T6*500</f>
        <v>120000</v>
      </c>
      <c r="AU6" s="91">
        <f t="shared" ref="AU6:AU69" si="21">AO6+AP6+AQ6+AR6+AT6+AS6</f>
        <v>360000</v>
      </c>
      <c r="AV6" s="91">
        <f t="shared" ref="AV6:AV69" si="22">AL6-AU6</f>
        <v>10680000</v>
      </c>
      <c r="AW6" s="91">
        <v>0</v>
      </c>
      <c r="AX6" s="93"/>
      <c r="AY6" s="93"/>
      <c r="AZ6" s="94">
        <f t="shared" ref="AZ6:AZ69" si="23">AV6-AW6-AX6-AY6</f>
        <v>10680000</v>
      </c>
      <c r="BA6" s="95"/>
      <c r="BB6" s="96" t="s">
        <v>64</v>
      </c>
      <c r="BC6" s="96"/>
      <c r="BD6" s="97"/>
      <c r="BE6" s="98"/>
      <c r="BF6" s="99"/>
      <c r="BG6" s="98"/>
      <c r="BH6" s="99"/>
      <c r="BI6" s="98"/>
      <c r="BJ6" s="99"/>
      <c r="BK6" s="98"/>
      <c r="BL6" s="99"/>
      <c r="BM6" s="100"/>
      <c r="BN6" s="101">
        <f t="shared" ref="BN6:BN69" si="24">BL6-A6</f>
        <v>-43283</v>
      </c>
      <c r="BO6" s="102" t="str">
        <f t="shared" ref="BO6:BO69" si="25">IF(BN6=0,AL6,"-")</f>
        <v>-</v>
      </c>
      <c r="BP6" s="103">
        <f t="shared" ref="BP6:BP69" si="26">IF(BN6&gt;0,AL6,IF(BN6&lt;0,AL6)*1)</f>
        <v>11040000</v>
      </c>
      <c r="BR6" s="105">
        <f t="shared" ref="BR6:BR69" si="27">IF(B6="Kantor",AL6,0)</f>
        <v>11040000</v>
      </c>
      <c r="BS6" s="105">
        <f t="shared" ref="BS6:BS69" si="28">IF(B6="RUSLAN",AL6,0)</f>
        <v>0</v>
      </c>
      <c r="BT6" s="105">
        <f t="shared" ref="BT6:BT69" si="29">IF(B6="Bony",AL6,0)</f>
        <v>0</v>
      </c>
      <c r="BU6" s="105">
        <f t="shared" ref="BU6:BU69" si="30">IF(B6="Adi",AL6,0)</f>
        <v>0</v>
      </c>
      <c r="BW6" s="105">
        <f t="shared" ref="BW6:BW69" si="31">IF(B6="Kantor",W6,0)</f>
        <v>240</v>
      </c>
      <c r="BX6" s="105">
        <f t="shared" ref="BX6:BX69" si="32">IF(B6="Rony",W6,0)</f>
        <v>0</v>
      </c>
      <c r="BY6" s="105">
        <f t="shared" ref="BY6:BY69" si="33">IF(B6="Bony",W6,0)</f>
        <v>0</v>
      </c>
      <c r="BZ6" s="105">
        <f t="shared" ref="BZ6:BZ69" si="34">IF(B6="Adi",W6,0)</f>
        <v>0</v>
      </c>
      <c r="CB6" s="106"/>
      <c r="CC6" s="107"/>
      <c r="CD6" s="107"/>
      <c r="CE6" s="107"/>
      <c r="CF6" s="108"/>
      <c r="CG6" s="108"/>
      <c r="CH6" s="108"/>
    </row>
    <row r="7" spans="1:86" s="104" customFormat="1" ht="14.25">
      <c r="A7" s="81">
        <v>43283</v>
      </c>
      <c r="B7" s="82" t="s">
        <v>57</v>
      </c>
      <c r="C7" s="83" t="s">
        <v>72</v>
      </c>
      <c r="D7" s="83" t="s">
        <v>73</v>
      </c>
      <c r="E7" s="109" t="s">
        <v>74</v>
      </c>
      <c r="F7" s="85" t="s">
        <v>75</v>
      </c>
      <c r="G7" s="110" t="s">
        <v>76</v>
      </c>
      <c r="H7" s="86" t="s">
        <v>70</v>
      </c>
      <c r="I7" s="87" t="s">
        <v>71</v>
      </c>
      <c r="J7" s="111">
        <v>31</v>
      </c>
      <c r="K7" s="89">
        <f t="shared" si="5"/>
        <v>43314</v>
      </c>
      <c r="L7" s="90">
        <v>0</v>
      </c>
      <c r="M7" s="90">
        <v>0</v>
      </c>
      <c r="N7" s="90">
        <v>0</v>
      </c>
      <c r="O7" s="90">
        <v>0</v>
      </c>
      <c r="P7" s="90">
        <v>0</v>
      </c>
      <c r="Q7" s="90">
        <v>0</v>
      </c>
      <c r="R7" s="90">
        <v>0</v>
      </c>
      <c r="S7" s="90">
        <v>0</v>
      </c>
      <c r="T7" s="90">
        <v>240</v>
      </c>
      <c r="U7" s="90">
        <v>0</v>
      </c>
      <c r="V7" s="90">
        <v>0</v>
      </c>
      <c r="W7" s="91">
        <f t="shared" ref="W7:W70" si="35">L7+M7+N7+O7+P7+Q7+R7+S7+T7+U7+V7</f>
        <v>240</v>
      </c>
      <c r="X7" s="92">
        <v>45600</v>
      </c>
      <c r="Y7" s="92">
        <v>46000</v>
      </c>
      <c r="Z7" s="92">
        <v>33000</v>
      </c>
      <c r="AA7" s="93">
        <f t="shared" si="6"/>
        <v>0</v>
      </c>
      <c r="AB7" s="93">
        <f t="shared" si="7"/>
        <v>0</v>
      </c>
      <c r="AC7" s="93">
        <f t="shared" si="8"/>
        <v>0</v>
      </c>
      <c r="AD7" s="93">
        <f t="shared" si="9"/>
        <v>0</v>
      </c>
      <c r="AE7" s="93">
        <f t="shared" si="10"/>
        <v>0</v>
      </c>
      <c r="AF7" s="93">
        <f t="shared" si="11"/>
        <v>0</v>
      </c>
      <c r="AG7" s="93">
        <f t="shared" si="12"/>
        <v>0</v>
      </c>
      <c r="AH7" s="93">
        <f t="shared" si="13"/>
        <v>0</v>
      </c>
      <c r="AI7" s="93">
        <f t="shared" si="13"/>
        <v>11040000</v>
      </c>
      <c r="AJ7" s="93">
        <f t="shared" si="14"/>
        <v>0</v>
      </c>
      <c r="AK7" s="93">
        <f t="shared" si="15"/>
        <v>0</v>
      </c>
      <c r="AL7" s="91">
        <f t="shared" ref="AL7:AL70" si="36">AA7+AB7+AC7+AD7+AE7+AF7+AG7+AH7+AI7+AJ7+AK7</f>
        <v>11040000</v>
      </c>
      <c r="AM7" s="91">
        <f t="shared" si="16"/>
        <v>0</v>
      </c>
      <c r="AN7" s="91">
        <f t="shared" si="17"/>
        <v>240</v>
      </c>
      <c r="AO7" s="91">
        <f t="shared" si="18"/>
        <v>0</v>
      </c>
      <c r="AP7" s="91">
        <f t="shared" si="19"/>
        <v>240000</v>
      </c>
      <c r="AQ7" s="91"/>
      <c r="AR7" s="91">
        <f t="shared" si="20"/>
        <v>0</v>
      </c>
      <c r="AS7" s="91"/>
      <c r="AT7" s="91">
        <f t="shared" ref="AT7:AT46" si="37">AN7*0</f>
        <v>0</v>
      </c>
      <c r="AU7" s="91">
        <f t="shared" si="21"/>
        <v>240000</v>
      </c>
      <c r="AV7" s="91">
        <f t="shared" si="22"/>
        <v>10800000</v>
      </c>
      <c r="AW7" s="91">
        <v>0</v>
      </c>
      <c r="AX7" s="93"/>
      <c r="AY7" s="93"/>
      <c r="AZ7" s="94">
        <f t="shared" si="23"/>
        <v>10800000</v>
      </c>
      <c r="BA7" s="95">
        <v>0</v>
      </c>
      <c r="BB7" s="96" t="s">
        <v>64</v>
      </c>
      <c r="BC7" s="96"/>
      <c r="BD7" s="97"/>
      <c r="BE7" s="98"/>
      <c r="BF7" s="99"/>
      <c r="BG7" s="98"/>
      <c r="BH7" s="99"/>
      <c r="BI7" s="98"/>
      <c r="BJ7" s="99"/>
      <c r="BK7" s="98"/>
      <c r="BL7" s="99"/>
      <c r="BM7" s="100"/>
      <c r="BN7" s="101">
        <f t="shared" si="24"/>
        <v>-43283</v>
      </c>
      <c r="BO7" s="102" t="str">
        <f t="shared" si="25"/>
        <v>-</v>
      </c>
      <c r="BP7" s="103">
        <f t="shared" si="26"/>
        <v>11040000</v>
      </c>
      <c r="BR7" s="105">
        <f t="shared" si="27"/>
        <v>11040000</v>
      </c>
      <c r="BS7" s="105">
        <f t="shared" si="28"/>
        <v>0</v>
      </c>
      <c r="BT7" s="105">
        <f t="shared" si="29"/>
        <v>0</v>
      </c>
      <c r="BU7" s="105">
        <f t="shared" si="30"/>
        <v>0</v>
      </c>
      <c r="BW7" s="105">
        <f t="shared" si="31"/>
        <v>240</v>
      </c>
      <c r="BX7" s="105">
        <f t="shared" si="32"/>
        <v>0</v>
      </c>
      <c r="BY7" s="105">
        <f t="shared" si="33"/>
        <v>0</v>
      </c>
      <c r="BZ7" s="105">
        <f t="shared" si="34"/>
        <v>0</v>
      </c>
      <c r="CB7" s="106"/>
      <c r="CC7" s="107"/>
      <c r="CD7" s="107"/>
      <c r="CE7" s="107"/>
      <c r="CF7" s="108"/>
      <c r="CG7" s="108"/>
      <c r="CH7" s="108"/>
    </row>
    <row r="8" spans="1:86" s="104" customFormat="1" ht="15" thickBot="1">
      <c r="A8" s="81">
        <v>43283</v>
      </c>
      <c r="B8" s="82" t="s">
        <v>57</v>
      </c>
      <c r="C8" s="83" t="s">
        <v>77</v>
      </c>
      <c r="D8" s="83" t="s">
        <v>78</v>
      </c>
      <c r="E8" s="84" t="s">
        <v>79</v>
      </c>
      <c r="F8" s="85" t="s">
        <v>80</v>
      </c>
      <c r="G8" s="85" t="s">
        <v>81</v>
      </c>
      <c r="H8" s="86" t="s">
        <v>70</v>
      </c>
      <c r="I8" s="87" t="s">
        <v>71</v>
      </c>
      <c r="J8" s="88">
        <v>31</v>
      </c>
      <c r="K8" s="89">
        <f t="shared" si="5"/>
        <v>43314</v>
      </c>
      <c r="L8" s="90">
        <v>0</v>
      </c>
      <c r="M8" s="90">
        <v>0</v>
      </c>
      <c r="N8" s="90">
        <v>0</v>
      </c>
      <c r="O8" s="90">
        <v>0</v>
      </c>
      <c r="P8" s="90">
        <v>0</v>
      </c>
      <c r="Q8" s="90">
        <v>0</v>
      </c>
      <c r="R8" s="90">
        <v>0</v>
      </c>
      <c r="S8" s="90">
        <v>0</v>
      </c>
      <c r="T8" s="90">
        <v>240</v>
      </c>
      <c r="U8" s="90">
        <v>0</v>
      </c>
      <c r="V8" s="90">
        <v>0</v>
      </c>
      <c r="W8" s="91">
        <f t="shared" si="35"/>
        <v>240</v>
      </c>
      <c r="X8" s="92">
        <v>45600</v>
      </c>
      <c r="Y8" s="92">
        <v>46000</v>
      </c>
      <c r="Z8" s="92">
        <v>33000</v>
      </c>
      <c r="AA8" s="93">
        <f t="shared" si="6"/>
        <v>0</v>
      </c>
      <c r="AB8" s="93">
        <f t="shared" si="7"/>
        <v>0</v>
      </c>
      <c r="AC8" s="93">
        <f t="shared" si="8"/>
        <v>0</v>
      </c>
      <c r="AD8" s="93">
        <f t="shared" si="9"/>
        <v>0</v>
      </c>
      <c r="AE8" s="93">
        <f t="shared" si="10"/>
        <v>0</v>
      </c>
      <c r="AF8" s="93">
        <f t="shared" si="11"/>
        <v>0</v>
      </c>
      <c r="AG8" s="93">
        <f t="shared" si="12"/>
        <v>0</v>
      </c>
      <c r="AH8" s="93">
        <f t="shared" si="13"/>
        <v>0</v>
      </c>
      <c r="AI8" s="93">
        <f t="shared" si="13"/>
        <v>11040000</v>
      </c>
      <c r="AJ8" s="93">
        <f t="shared" si="14"/>
        <v>0</v>
      </c>
      <c r="AK8" s="93">
        <f t="shared" si="15"/>
        <v>0</v>
      </c>
      <c r="AL8" s="91">
        <f t="shared" si="36"/>
        <v>11040000</v>
      </c>
      <c r="AM8" s="91">
        <f t="shared" si="16"/>
        <v>0</v>
      </c>
      <c r="AN8" s="91">
        <f t="shared" si="17"/>
        <v>240</v>
      </c>
      <c r="AO8" s="91">
        <f t="shared" si="18"/>
        <v>0</v>
      </c>
      <c r="AP8" s="91">
        <f t="shared" si="19"/>
        <v>240000</v>
      </c>
      <c r="AQ8" s="91"/>
      <c r="AR8" s="91">
        <f t="shared" si="20"/>
        <v>0</v>
      </c>
      <c r="AS8" s="91"/>
      <c r="AT8" s="91">
        <f>AN8*500</f>
        <v>120000</v>
      </c>
      <c r="AU8" s="91">
        <f t="shared" si="21"/>
        <v>360000</v>
      </c>
      <c r="AV8" s="91">
        <f t="shared" si="22"/>
        <v>10680000</v>
      </c>
      <c r="AW8" s="91">
        <v>0</v>
      </c>
      <c r="AX8" s="93"/>
      <c r="AY8" s="93"/>
      <c r="AZ8" s="94">
        <f t="shared" si="23"/>
        <v>10680000</v>
      </c>
      <c r="BA8" s="95">
        <v>0</v>
      </c>
      <c r="BB8" s="96" t="s">
        <v>64</v>
      </c>
      <c r="BC8" s="96"/>
      <c r="BD8" s="97"/>
      <c r="BE8" s="98"/>
      <c r="BF8" s="99"/>
      <c r="BG8" s="98"/>
      <c r="BH8" s="99"/>
      <c r="BI8" s="98"/>
      <c r="BJ8" s="99"/>
      <c r="BK8" s="98"/>
      <c r="BL8" s="99"/>
      <c r="BM8" s="100"/>
      <c r="BN8" s="101">
        <f t="shared" si="24"/>
        <v>-43283</v>
      </c>
      <c r="BO8" s="102" t="str">
        <f t="shared" si="25"/>
        <v>-</v>
      </c>
      <c r="BP8" s="103">
        <f t="shared" si="26"/>
        <v>11040000</v>
      </c>
      <c r="BR8" s="105">
        <f t="shared" si="27"/>
        <v>11040000</v>
      </c>
      <c r="BS8" s="105">
        <f t="shared" si="28"/>
        <v>0</v>
      </c>
      <c r="BT8" s="105">
        <f t="shared" si="29"/>
        <v>0</v>
      </c>
      <c r="BU8" s="105">
        <f t="shared" si="30"/>
        <v>0</v>
      </c>
      <c r="BW8" s="105">
        <f t="shared" si="31"/>
        <v>240</v>
      </c>
      <c r="BX8" s="105">
        <f t="shared" si="32"/>
        <v>0</v>
      </c>
      <c r="BY8" s="105">
        <f t="shared" si="33"/>
        <v>0</v>
      </c>
      <c r="BZ8" s="105">
        <f t="shared" si="34"/>
        <v>0</v>
      </c>
      <c r="CB8" s="106"/>
      <c r="CC8" s="107"/>
      <c r="CD8" s="107"/>
      <c r="CE8" s="107"/>
      <c r="CF8" s="108"/>
      <c r="CG8" s="108"/>
      <c r="CH8" s="108"/>
    </row>
    <row r="9" spans="1:86" s="104" customFormat="1" ht="14.25">
      <c r="A9" s="112">
        <v>43284</v>
      </c>
      <c r="B9" s="113" t="s">
        <v>57</v>
      </c>
      <c r="C9" s="114" t="s">
        <v>82</v>
      </c>
      <c r="D9" s="114" t="s">
        <v>83</v>
      </c>
      <c r="E9" s="115" t="s">
        <v>84</v>
      </c>
      <c r="F9" s="116" t="s">
        <v>85</v>
      </c>
      <c r="G9" s="116" t="s">
        <v>86</v>
      </c>
      <c r="H9" s="117" t="s">
        <v>87</v>
      </c>
      <c r="I9" s="118" t="s">
        <v>71</v>
      </c>
      <c r="J9" s="119">
        <v>31</v>
      </c>
      <c r="K9" s="120">
        <f t="shared" si="5"/>
        <v>43315</v>
      </c>
      <c r="L9" s="121">
        <v>255</v>
      </c>
      <c r="M9" s="121">
        <v>50</v>
      </c>
      <c r="N9" s="121">
        <v>50</v>
      </c>
      <c r="O9" s="121">
        <v>50</v>
      </c>
      <c r="P9" s="121">
        <v>0</v>
      </c>
      <c r="Q9" s="121">
        <v>0</v>
      </c>
      <c r="R9" s="121">
        <v>0</v>
      </c>
      <c r="S9" s="121">
        <v>0</v>
      </c>
      <c r="T9" s="121">
        <v>200</v>
      </c>
      <c r="U9" s="121">
        <v>0</v>
      </c>
      <c r="V9" s="121">
        <v>0</v>
      </c>
      <c r="W9" s="122">
        <f t="shared" si="35"/>
        <v>605</v>
      </c>
      <c r="X9" s="123">
        <v>45600</v>
      </c>
      <c r="Y9" s="123">
        <v>46000</v>
      </c>
      <c r="Z9" s="123">
        <v>33000</v>
      </c>
      <c r="AA9" s="124">
        <f t="shared" si="6"/>
        <v>11628000</v>
      </c>
      <c r="AB9" s="124">
        <f t="shared" si="7"/>
        <v>2280000</v>
      </c>
      <c r="AC9" s="124">
        <f t="shared" si="8"/>
        <v>2280000</v>
      </c>
      <c r="AD9" s="124">
        <f t="shared" si="9"/>
        <v>2280000</v>
      </c>
      <c r="AE9" s="124">
        <f t="shared" si="10"/>
        <v>0</v>
      </c>
      <c r="AF9" s="124">
        <f t="shared" si="11"/>
        <v>0</v>
      </c>
      <c r="AG9" s="124">
        <f t="shared" si="12"/>
        <v>0</v>
      </c>
      <c r="AH9" s="124">
        <f t="shared" si="13"/>
        <v>0</v>
      </c>
      <c r="AI9" s="124">
        <f t="shared" si="13"/>
        <v>9200000</v>
      </c>
      <c r="AJ9" s="124">
        <f t="shared" si="14"/>
        <v>0</v>
      </c>
      <c r="AK9" s="124">
        <f t="shared" si="15"/>
        <v>0</v>
      </c>
      <c r="AL9" s="122">
        <f t="shared" si="36"/>
        <v>27668000</v>
      </c>
      <c r="AM9" s="122">
        <f t="shared" si="16"/>
        <v>405</v>
      </c>
      <c r="AN9" s="122">
        <f t="shared" si="17"/>
        <v>200</v>
      </c>
      <c r="AO9" s="122">
        <f t="shared" si="18"/>
        <v>243000</v>
      </c>
      <c r="AP9" s="122">
        <f t="shared" si="19"/>
        <v>200000</v>
      </c>
      <c r="AQ9" s="122">
        <f>AM9*400</f>
        <v>162000</v>
      </c>
      <c r="AR9" s="122">
        <f t="shared" si="20"/>
        <v>0</v>
      </c>
      <c r="AS9" s="122"/>
      <c r="AT9" s="122">
        <f t="shared" si="37"/>
        <v>0</v>
      </c>
      <c r="AU9" s="122">
        <f t="shared" si="21"/>
        <v>605000</v>
      </c>
      <c r="AV9" s="122">
        <f t="shared" si="22"/>
        <v>27063000</v>
      </c>
      <c r="AW9" s="122">
        <v>0</v>
      </c>
      <c r="AX9" s="124"/>
      <c r="AY9" s="124"/>
      <c r="AZ9" s="125">
        <f t="shared" si="23"/>
        <v>27063000</v>
      </c>
      <c r="BA9" s="126">
        <v>0</v>
      </c>
      <c r="BB9" s="127" t="s">
        <v>64</v>
      </c>
      <c r="BC9" s="127"/>
      <c r="BD9" s="128"/>
      <c r="BE9" s="129"/>
      <c r="BF9" s="130"/>
      <c r="BG9" s="129"/>
      <c r="BH9" s="130"/>
      <c r="BI9" s="129"/>
      <c r="BJ9" s="130"/>
      <c r="BK9" s="129"/>
      <c r="BL9" s="130"/>
      <c r="BM9" s="131"/>
      <c r="BN9" s="132">
        <f t="shared" si="24"/>
        <v>-43284</v>
      </c>
      <c r="BO9" s="133" t="str">
        <f t="shared" si="25"/>
        <v>-</v>
      </c>
      <c r="BP9" s="134">
        <f t="shared" si="26"/>
        <v>27668000</v>
      </c>
      <c r="BR9" s="105">
        <f t="shared" si="27"/>
        <v>27668000</v>
      </c>
      <c r="BS9" s="105">
        <f t="shared" si="28"/>
        <v>0</v>
      </c>
      <c r="BT9" s="105">
        <f t="shared" si="29"/>
        <v>0</v>
      </c>
      <c r="BU9" s="105">
        <f t="shared" si="30"/>
        <v>0</v>
      </c>
      <c r="BW9" s="105">
        <f t="shared" si="31"/>
        <v>605</v>
      </c>
      <c r="BX9" s="105">
        <f t="shared" si="32"/>
        <v>0</v>
      </c>
      <c r="BY9" s="105">
        <f t="shared" si="33"/>
        <v>0</v>
      </c>
      <c r="BZ9" s="105">
        <f t="shared" si="34"/>
        <v>0</v>
      </c>
      <c r="CB9" s="106"/>
      <c r="CC9" s="107"/>
      <c r="CD9" s="107"/>
      <c r="CE9" s="107"/>
      <c r="CF9" s="108"/>
      <c r="CG9" s="108"/>
      <c r="CH9" s="108"/>
    </row>
    <row r="10" spans="1:86" s="104" customFormat="1" ht="14.25">
      <c r="A10" s="81">
        <v>43284</v>
      </c>
      <c r="B10" s="82" t="s">
        <v>57</v>
      </c>
      <c r="C10" s="83" t="s">
        <v>88</v>
      </c>
      <c r="D10" s="83" t="s">
        <v>78</v>
      </c>
      <c r="E10" s="84" t="s">
        <v>79</v>
      </c>
      <c r="F10" s="85" t="s">
        <v>80</v>
      </c>
      <c r="G10" s="85" t="s">
        <v>81</v>
      </c>
      <c r="H10" s="86" t="s">
        <v>70</v>
      </c>
      <c r="I10" s="87" t="s">
        <v>71</v>
      </c>
      <c r="J10" s="88">
        <v>31</v>
      </c>
      <c r="K10" s="89">
        <f t="shared" si="5"/>
        <v>43315</v>
      </c>
      <c r="L10" s="90">
        <v>215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0</v>
      </c>
      <c r="W10" s="91">
        <f t="shared" si="35"/>
        <v>215</v>
      </c>
      <c r="X10" s="92">
        <v>45600</v>
      </c>
      <c r="Y10" s="92">
        <v>46000</v>
      </c>
      <c r="Z10" s="92">
        <v>33000</v>
      </c>
      <c r="AA10" s="93">
        <f t="shared" si="6"/>
        <v>9804000</v>
      </c>
      <c r="AB10" s="93">
        <f t="shared" si="7"/>
        <v>0</v>
      </c>
      <c r="AC10" s="93">
        <f t="shared" si="8"/>
        <v>0</v>
      </c>
      <c r="AD10" s="93">
        <f t="shared" si="9"/>
        <v>0</v>
      </c>
      <c r="AE10" s="93">
        <f t="shared" si="10"/>
        <v>0</v>
      </c>
      <c r="AF10" s="93">
        <f t="shared" si="11"/>
        <v>0</v>
      </c>
      <c r="AG10" s="93">
        <f t="shared" si="12"/>
        <v>0</v>
      </c>
      <c r="AH10" s="93">
        <f t="shared" si="13"/>
        <v>0</v>
      </c>
      <c r="AI10" s="93">
        <f t="shared" si="13"/>
        <v>0</v>
      </c>
      <c r="AJ10" s="93">
        <f t="shared" si="14"/>
        <v>0</v>
      </c>
      <c r="AK10" s="93">
        <f t="shared" si="15"/>
        <v>0</v>
      </c>
      <c r="AL10" s="91">
        <f t="shared" si="36"/>
        <v>9804000</v>
      </c>
      <c r="AM10" s="91">
        <f t="shared" si="16"/>
        <v>215</v>
      </c>
      <c r="AN10" s="91">
        <f t="shared" si="17"/>
        <v>0</v>
      </c>
      <c r="AO10" s="91">
        <f t="shared" si="18"/>
        <v>129000</v>
      </c>
      <c r="AP10" s="91">
        <f t="shared" si="19"/>
        <v>0</v>
      </c>
      <c r="AQ10" s="91"/>
      <c r="AR10" s="91">
        <f t="shared" si="20"/>
        <v>0</v>
      </c>
      <c r="AS10" s="91"/>
      <c r="AT10" s="91">
        <f>AN10*500</f>
        <v>0</v>
      </c>
      <c r="AU10" s="91">
        <f t="shared" si="21"/>
        <v>129000</v>
      </c>
      <c r="AV10" s="91">
        <f t="shared" si="22"/>
        <v>9675000</v>
      </c>
      <c r="AW10" s="91">
        <v>0</v>
      </c>
      <c r="AX10" s="93"/>
      <c r="AY10" s="93"/>
      <c r="AZ10" s="94">
        <f t="shared" si="23"/>
        <v>9675000</v>
      </c>
      <c r="BA10" s="95">
        <v>0</v>
      </c>
      <c r="BB10" s="96" t="s">
        <v>64</v>
      </c>
      <c r="BC10" s="96"/>
      <c r="BD10" s="97"/>
      <c r="BE10" s="98"/>
      <c r="BF10" s="99"/>
      <c r="BG10" s="98"/>
      <c r="BH10" s="99"/>
      <c r="BI10" s="98"/>
      <c r="BJ10" s="99"/>
      <c r="BK10" s="98"/>
      <c r="BL10" s="99"/>
      <c r="BM10" s="100"/>
      <c r="BN10" s="101">
        <f t="shared" si="24"/>
        <v>-43284</v>
      </c>
      <c r="BO10" s="102" t="str">
        <f t="shared" si="25"/>
        <v>-</v>
      </c>
      <c r="BP10" s="103">
        <f t="shared" si="26"/>
        <v>9804000</v>
      </c>
      <c r="BR10" s="105">
        <f t="shared" si="27"/>
        <v>9804000</v>
      </c>
      <c r="BS10" s="105">
        <f t="shared" si="28"/>
        <v>0</v>
      </c>
      <c r="BT10" s="105">
        <f t="shared" si="29"/>
        <v>0</v>
      </c>
      <c r="BU10" s="105">
        <f t="shared" si="30"/>
        <v>0</v>
      </c>
      <c r="BW10" s="105">
        <f t="shared" si="31"/>
        <v>215</v>
      </c>
      <c r="BX10" s="105">
        <f t="shared" si="32"/>
        <v>0</v>
      </c>
      <c r="BY10" s="105">
        <f t="shared" si="33"/>
        <v>0</v>
      </c>
      <c r="BZ10" s="105">
        <f t="shared" si="34"/>
        <v>0</v>
      </c>
      <c r="CB10" s="106"/>
      <c r="CC10" s="107"/>
      <c r="CD10" s="107"/>
      <c r="CE10" s="107"/>
      <c r="CF10" s="108"/>
      <c r="CG10" s="108"/>
      <c r="CH10" s="108"/>
    </row>
    <row r="11" spans="1:86" s="104" customFormat="1" ht="15" thickBot="1">
      <c r="A11" s="81">
        <v>43284</v>
      </c>
      <c r="B11" s="82" t="s">
        <v>57</v>
      </c>
      <c r="C11" s="83" t="s">
        <v>89</v>
      </c>
      <c r="D11" s="83" t="s">
        <v>90</v>
      </c>
      <c r="E11" s="135" t="s">
        <v>91</v>
      </c>
      <c r="F11" s="85" t="s">
        <v>92</v>
      </c>
      <c r="G11" s="85" t="s">
        <v>93</v>
      </c>
      <c r="H11" s="86" t="s">
        <v>94</v>
      </c>
      <c r="I11" s="87" t="s">
        <v>71</v>
      </c>
      <c r="J11" s="88">
        <v>31</v>
      </c>
      <c r="K11" s="89">
        <f t="shared" si="5"/>
        <v>43315</v>
      </c>
      <c r="L11" s="90">
        <v>580</v>
      </c>
      <c r="M11" s="90">
        <v>50</v>
      </c>
      <c r="N11" s="90">
        <v>50</v>
      </c>
      <c r="O11" s="90">
        <v>50</v>
      </c>
      <c r="P11" s="90">
        <v>50</v>
      </c>
      <c r="Q11" s="90">
        <v>0</v>
      </c>
      <c r="R11" s="90">
        <v>0</v>
      </c>
      <c r="S11" s="90">
        <v>0</v>
      </c>
      <c r="T11" s="90">
        <v>200</v>
      </c>
      <c r="U11" s="90">
        <v>0</v>
      </c>
      <c r="V11" s="90">
        <v>0</v>
      </c>
      <c r="W11" s="136">
        <f t="shared" si="35"/>
        <v>980</v>
      </c>
      <c r="X11" s="92">
        <v>45600</v>
      </c>
      <c r="Y11" s="92">
        <v>46000</v>
      </c>
      <c r="Z11" s="92">
        <v>33000</v>
      </c>
      <c r="AA11" s="93">
        <f t="shared" si="6"/>
        <v>26448000</v>
      </c>
      <c r="AB11" s="93">
        <f t="shared" si="7"/>
        <v>2280000</v>
      </c>
      <c r="AC11" s="93">
        <f t="shared" si="8"/>
        <v>2280000</v>
      </c>
      <c r="AD11" s="93">
        <f t="shared" si="9"/>
        <v>2280000</v>
      </c>
      <c r="AE11" s="93">
        <f t="shared" si="10"/>
        <v>2280000</v>
      </c>
      <c r="AF11" s="93">
        <f t="shared" si="11"/>
        <v>0</v>
      </c>
      <c r="AG11" s="93">
        <f t="shared" si="12"/>
        <v>0</v>
      </c>
      <c r="AH11" s="93">
        <f t="shared" si="13"/>
        <v>0</v>
      </c>
      <c r="AI11" s="93">
        <f t="shared" si="13"/>
        <v>9200000</v>
      </c>
      <c r="AJ11" s="93">
        <f t="shared" si="14"/>
        <v>0</v>
      </c>
      <c r="AK11" s="93">
        <f t="shared" si="15"/>
        <v>0</v>
      </c>
      <c r="AL11" s="136">
        <f t="shared" si="36"/>
        <v>44768000</v>
      </c>
      <c r="AM11" s="91">
        <f t="shared" si="16"/>
        <v>780</v>
      </c>
      <c r="AN11" s="91">
        <f t="shared" si="17"/>
        <v>200</v>
      </c>
      <c r="AO11" s="91">
        <f t="shared" si="18"/>
        <v>468000</v>
      </c>
      <c r="AP11" s="91">
        <f t="shared" si="19"/>
        <v>200000</v>
      </c>
      <c r="AQ11" s="91"/>
      <c r="AR11" s="91">
        <f t="shared" si="20"/>
        <v>0</v>
      </c>
      <c r="AS11" s="91"/>
      <c r="AT11" s="91">
        <f t="shared" si="37"/>
        <v>0</v>
      </c>
      <c r="AU11" s="91">
        <f t="shared" si="21"/>
        <v>668000</v>
      </c>
      <c r="AV11" s="91">
        <f t="shared" si="22"/>
        <v>44100000</v>
      </c>
      <c r="AW11" s="91">
        <v>0</v>
      </c>
      <c r="AX11" s="93"/>
      <c r="AY11" s="93"/>
      <c r="AZ11" s="94">
        <f t="shared" si="23"/>
        <v>44100000</v>
      </c>
      <c r="BA11" s="95">
        <v>2600000</v>
      </c>
      <c r="BB11" s="96" t="s">
        <v>95</v>
      </c>
      <c r="BC11" s="96"/>
      <c r="BD11" s="97"/>
      <c r="BE11" s="98"/>
      <c r="BF11" s="99"/>
      <c r="BG11" s="98"/>
      <c r="BH11" s="99"/>
      <c r="BI11" s="98"/>
      <c r="BJ11" s="99"/>
      <c r="BK11" s="98"/>
      <c r="BL11" s="99"/>
      <c r="BM11" s="100"/>
      <c r="BN11" s="101">
        <f t="shared" si="24"/>
        <v>-43284</v>
      </c>
      <c r="BO11" s="102" t="str">
        <f t="shared" si="25"/>
        <v>-</v>
      </c>
      <c r="BP11" s="103">
        <f t="shared" si="26"/>
        <v>44768000</v>
      </c>
      <c r="BR11" s="105">
        <f t="shared" si="27"/>
        <v>44768000</v>
      </c>
      <c r="BS11" s="105">
        <f t="shared" si="28"/>
        <v>0</v>
      </c>
      <c r="BT11" s="105">
        <f t="shared" si="29"/>
        <v>0</v>
      </c>
      <c r="BU11" s="105">
        <f t="shared" si="30"/>
        <v>0</v>
      </c>
      <c r="BW11" s="105">
        <f t="shared" si="31"/>
        <v>980</v>
      </c>
      <c r="BX11" s="105">
        <f t="shared" si="32"/>
        <v>0</v>
      </c>
      <c r="BY11" s="105">
        <f t="shared" si="33"/>
        <v>0</v>
      </c>
      <c r="BZ11" s="105">
        <f t="shared" si="34"/>
        <v>0</v>
      </c>
      <c r="CB11" s="106"/>
      <c r="CC11" s="107"/>
      <c r="CD11" s="107"/>
      <c r="CE11" s="107"/>
      <c r="CF11" s="108"/>
      <c r="CG11" s="108"/>
      <c r="CH11" s="108"/>
    </row>
    <row r="12" spans="1:86" s="104" customFormat="1" ht="14.25">
      <c r="A12" s="112">
        <v>43285</v>
      </c>
      <c r="B12" s="113" t="s">
        <v>57</v>
      </c>
      <c r="C12" s="114" t="s">
        <v>96</v>
      </c>
      <c r="D12" s="137" t="s">
        <v>97</v>
      </c>
      <c r="E12" s="115" t="s">
        <v>98</v>
      </c>
      <c r="F12" s="116" t="s">
        <v>99</v>
      </c>
      <c r="G12" s="138" t="s">
        <v>100</v>
      </c>
      <c r="H12" s="139" t="s">
        <v>101</v>
      </c>
      <c r="I12" s="118" t="s">
        <v>71</v>
      </c>
      <c r="J12" s="140">
        <v>31</v>
      </c>
      <c r="K12" s="120">
        <f t="shared" si="5"/>
        <v>43316</v>
      </c>
      <c r="L12" s="121">
        <v>190</v>
      </c>
      <c r="M12" s="121">
        <v>10</v>
      </c>
      <c r="N12" s="121">
        <v>10</v>
      </c>
      <c r="O12" s="121">
        <v>10</v>
      </c>
      <c r="P12" s="121">
        <v>10</v>
      </c>
      <c r="Q12" s="121">
        <v>0</v>
      </c>
      <c r="R12" s="121">
        <v>0</v>
      </c>
      <c r="S12" s="121">
        <v>0</v>
      </c>
      <c r="T12" s="121">
        <v>320</v>
      </c>
      <c r="U12" s="121">
        <v>0</v>
      </c>
      <c r="V12" s="121">
        <v>0</v>
      </c>
      <c r="W12" s="91">
        <f t="shared" si="35"/>
        <v>550</v>
      </c>
      <c r="X12" s="123">
        <v>45600</v>
      </c>
      <c r="Y12" s="123">
        <v>46000</v>
      </c>
      <c r="Z12" s="123">
        <v>33000</v>
      </c>
      <c r="AA12" s="124">
        <f t="shared" si="6"/>
        <v>8664000</v>
      </c>
      <c r="AB12" s="124">
        <f t="shared" si="7"/>
        <v>456000</v>
      </c>
      <c r="AC12" s="124">
        <f t="shared" si="8"/>
        <v>456000</v>
      </c>
      <c r="AD12" s="124">
        <f t="shared" si="9"/>
        <v>456000</v>
      </c>
      <c r="AE12" s="124">
        <f t="shared" si="10"/>
        <v>456000</v>
      </c>
      <c r="AF12" s="124">
        <f t="shared" si="11"/>
        <v>0</v>
      </c>
      <c r="AG12" s="124">
        <f t="shared" si="12"/>
        <v>0</v>
      </c>
      <c r="AH12" s="124">
        <f t="shared" si="13"/>
        <v>0</v>
      </c>
      <c r="AI12" s="124">
        <f t="shared" si="13"/>
        <v>14720000</v>
      </c>
      <c r="AJ12" s="124">
        <f t="shared" si="14"/>
        <v>0</v>
      </c>
      <c r="AK12" s="124">
        <f t="shared" si="15"/>
        <v>0</v>
      </c>
      <c r="AL12" s="91">
        <f t="shared" si="36"/>
        <v>25208000</v>
      </c>
      <c r="AM12" s="122">
        <f t="shared" si="16"/>
        <v>230</v>
      </c>
      <c r="AN12" s="122">
        <f t="shared" si="17"/>
        <v>320</v>
      </c>
      <c r="AO12" s="122">
        <f>AM12*500</f>
        <v>115000</v>
      </c>
      <c r="AP12" s="122">
        <f>AN12*500</f>
        <v>160000</v>
      </c>
      <c r="AQ12" s="122"/>
      <c r="AR12" s="122">
        <f t="shared" si="20"/>
        <v>0</v>
      </c>
      <c r="AS12" s="122"/>
      <c r="AT12" s="122">
        <f t="shared" si="37"/>
        <v>0</v>
      </c>
      <c r="AU12" s="122">
        <f t="shared" si="21"/>
        <v>275000</v>
      </c>
      <c r="AV12" s="122">
        <f t="shared" si="22"/>
        <v>24933000</v>
      </c>
      <c r="AW12" s="122">
        <f>AV12*2%+40</f>
        <v>498700</v>
      </c>
      <c r="AX12" s="124"/>
      <c r="AY12" s="124"/>
      <c r="AZ12" s="125">
        <f t="shared" si="23"/>
        <v>24434300</v>
      </c>
      <c r="BA12" s="126">
        <v>0</v>
      </c>
      <c r="BB12" s="127" t="s">
        <v>64</v>
      </c>
      <c r="BC12" s="127"/>
      <c r="BD12" s="128"/>
      <c r="BE12" s="129"/>
      <c r="BF12" s="130"/>
      <c r="BG12" s="129"/>
      <c r="BH12" s="130"/>
      <c r="BI12" s="129"/>
      <c r="BJ12" s="130"/>
      <c r="BK12" s="129"/>
      <c r="BL12" s="130"/>
      <c r="BM12" s="131">
        <v>24373500</v>
      </c>
      <c r="BN12" s="132">
        <f t="shared" si="24"/>
        <v>-43285</v>
      </c>
      <c r="BO12" s="133" t="str">
        <f t="shared" si="25"/>
        <v>-</v>
      </c>
      <c r="BP12" s="134">
        <f t="shared" si="26"/>
        <v>25208000</v>
      </c>
      <c r="BR12" s="105">
        <f t="shared" si="27"/>
        <v>25208000</v>
      </c>
      <c r="BS12" s="105">
        <f t="shared" si="28"/>
        <v>0</v>
      </c>
      <c r="BT12" s="105">
        <f t="shared" si="29"/>
        <v>0</v>
      </c>
      <c r="BU12" s="105">
        <f t="shared" si="30"/>
        <v>0</v>
      </c>
      <c r="BW12" s="105">
        <f t="shared" si="31"/>
        <v>550</v>
      </c>
      <c r="BX12" s="105">
        <f t="shared" si="32"/>
        <v>0</v>
      </c>
      <c r="BY12" s="105">
        <f t="shared" si="33"/>
        <v>0</v>
      </c>
      <c r="BZ12" s="105">
        <f t="shared" si="34"/>
        <v>0</v>
      </c>
      <c r="CB12" s="106"/>
      <c r="CC12" s="107"/>
      <c r="CD12" s="107"/>
      <c r="CE12" s="107"/>
      <c r="CF12" s="108"/>
      <c r="CG12" s="108"/>
      <c r="CH12" s="108"/>
    </row>
    <row r="13" spans="1:86" s="104" customFormat="1" ht="14.25">
      <c r="A13" s="81">
        <v>43285</v>
      </c>
      <c r="B13" s="82" t="s">
        <v>57</v>
      </c>
      <c r="C13" s="83" t="s">
        <v>102</v>
      </c>
      <c r="D13" s="83" t="s">
        <v>66</v>
      </c>
      <c r="E13" s="84" t="s">
        <v>67</v>
      </c>
      <c r="F13" s="85" t="s">
        <v>68</v>
      </c>
      <c r="G13" s="85" t="s">
        <v>69</v>
      </c>
      <c r="H13" s="86" t="s">
        <v>70</v>
      </c>
      <c r="I13" s="87" t="s">
        <v>71</v>
      </c>
      <c r="J13" s="88">
        <v>31</v>
      </c>
      <c r="K13" s="89">
        <f t="shared" si="5"/>
        <v>43316</v>
      </c>
      <c r="L13" s="90">
        <v>0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236</v>
      </c>
      <c r="U13" s="90">
        <v>0</v>
      </c>
      <c r="V13" s="90">
        <v>0</v>
      </c>
      <c r="W13" s="91">
        <f t="shared" si="35"/>
        <v>236</v>
      </c>
      <c r="X13" s="92">
        <v>45600</v>
      </c>
      <c r="Y13" s="92">
        <v>46000</v>
      </c>
      <c r="Z13" s="92">
        <v>33000</v>
      </c>
      <c r="AA13" s="93">
        <f t="shared" si="6"/>
        <v>0</v>
      </c>
      <c r="AB13" s="93">
        <f t="shared" si="7"/>
        <v>0</v>
      </c>
      <c r="AC13" s="93">
        <f t="shared" si="8"/>
        <v>0</v>
      </c>
      <c r="AD13" s="93">
        <f t="shared" si="9"/>
        <v>0</v>
      </c>
      <c r="AE13" s="93">
        <f t="shared" si="10"/>
        <v>0</v>
      </c>
      <c r="AF13" s="93">
        <f t="shared" si="11"/>
        <v>0</v>
      </c>
      <c r="AG13" s="93">
        <f t="shared" si="12"/>
        <v>0</v>
      </c>
      <c r="AH13" s="93">
        <f t="shared" si="13"/>
        <v>0</v>
      </c>
      <c r="AI13" s="93">
        <f t="shared" si="13"/>
        <v>10856000</v>
      </c>
      <c r="AJ13" s="93">
        <f t="shared" si="14"/>
        <v>0</v>
      </c>
      <c r="AK13" s="93">
        <f t="shared" si="15"/>
        <v>0</v>
      </c>
      <c r="AL13" s="91">
        <f t="shared" si="36"/>
        <v>10856000</v>
      </c>
      <c r="AM13" s="91">
        <f t="shared" si="16"/>
        <v>0</v>
      </c>
      <c r="AN13" s="91">
        <f t="shared" si="17"/>
        <v>236</v>
      </c>
      <c r="AO13" s="91">
        <f t="shared" si="18"/>
        <v>0</v>
      </c>
      <c r="AP13" s="91">
        <f t="shared" si="19"/>
        <v>236000</v>
      </c>
      <c r="AQ13" s="91"/>
      <c r="AR13" s="91">
        <f t="shared" si="20"/>
        <v>0</v>
      </c>
      <c r="AS13" s="91"/>
      <c r="AT13" s="91">
        <f>T13*500</f>
        <v>118000</v>
      </c>
      <c r="AU13" s="91">
        <f t="shared" si="21"/>
        <v>354000</v>
      </c>
      <c r="AV13" s="91">
        <f t="shared" si="22"/>
        <v>10502000</v>
      </c>
      <c r="AW13" s="91">
        <v>0</v>
      </c>
      <c r="AX13" s="93"/>
      <c r="AY13" s="93"/>
      <c r="AZ13" s="94">
        <f t="shared" si="23"/>
        <v>10502000</v>
      </c>
      <c r="BA13" s="95">
        <v>0</v>
      </c>
      <c r="BB13" s="96" t="s">
        <v>64</v>
      </c>
      <c r="BC13" s="96"/>
      <c r="BD13" s="97"/>
      <c r="BE13" s="98"/>
      <c r="BF13" s="99"/>
      <c r="BG13" s="98"/>
      <c r="BH13" s="99"/>
      <c r="BI13" s="98"/>
      <c r="BJ13" s="99"/>
      <c r="BK13" s="98"/>
      <c r="BL13" s="99"/>
      <c r="BM13" s="100"/>
      <c r="BN13" s="101">
        <f t="shared" si="24"/>
        <v>-43285</v>
      </c>
      <c r="BO13" s="102" t="str">
        <f t="shared" si="25"/>
        <v>-</v>
      </c>
      <c r="BP13" s="103">
        <f t="shared" si="26"/>
        <v>10856000</v>
      </c>
      <c r="BR13" s="105">
        <f t="shared" si="27"/>
        <v>10856000</v>
      </c>
      <c r="BS13" s="105">
        <f t="shared" si="28"/>
        <v>0</v>
      </c>
      <c r="BT13" s="105">
        <f t="shared" si="29"/>
        <v>0</v>
      </c>
      <c r="BU13" s="105">
        <f t="shared" si="30"/>
        <v>0</v>
      </c>
      <c r="BW13" s="105">
        <f t="shared" si="31"/>
        <v>236</v>
      </c>
      <c r="BX13" s="105">
        <f t="shared" si="32"/>
        <v>0</v>
      </c>
      <c r="BY13" s="105">
        <f t="shared" si="33"/>
        <v>0</v>
      </c>
      <c r="BZ13" s="105">
        <f t="shared" si="34"/>
        <v>0</v>
      </c>
      <c r="CB13" s="106"/>
      <c r="CC13" s="107"/>
      <c r="CD13" s="107"/>
      <c r="CE13" s="107"/>
      <c r="CF13" s="108"/>
      <c r="CG13" s="108"/>
      <c r="CH13" s="108"/>
    </row>
    <row r="14" spans="1:86" s="104" customFormat="1" ht="15" thickBot="1">
      <c r="A14" s="81">
        <v>43285</v>
      </c>
      <c r="B14" s="82" t="s">
        <v>57</v>
      </c>
      <c r="C14" s="83" t="s">
        <v>103</v>
      </c>
      <c r="D14" s="141" t="s">
        <v>104</v>
      </c>
      <c r="E14" s="109" t="s">
        <v>105</v>
      </c>
      <c r="F14" s="85" t="s">
        <v>106</v>
      </c>
      <c r="G14" s="110" t="s">
        <v>107</v>
      </c>
      <c r="H14" s="86" t="s">
        <v>108</v>
      </c>
      <c r="I14" s="87" t="s">
        <v>71</v>
      </c>
      <c r="J14" s="111">
        <v>31</v>
      </c>
      <c r="K14" s="89">
        <f t="shared" si="5"/>
        <v>43316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0">
        <v>0</v>
      </c>
      <c r="T14" s="90">
        <v>0</v>
      </c>
      <c r="U14" s="90">
        <v>200</v>
      </c>
      <c r="V14" s="90">
        <v>0</v>
      </c>
      <c r="W14" s="91">
        <f t="shared" si="35"/>
        <v>200</v>
      </c>
      <c r="X14" s="92">
        <v>45600</v>
      </c>
      <c r="Y14" s="92">
        <v>46000</v>
      </c>
      <c r="Z14" s="92">
        <v>33000</v>
      </c>
      <c r="AA14" s="93">
        <f t="shared" si="6"/>
        <v>0</v>
      </c>
      <c r="AB14" s="93">
        <f t="shared" si="7"/>
        <v>0</v>
      </c>
      <c r="AC14" s="93">
        <f t="shared" si="8"/>
        <v>0</v>
      </c>
      <c r="AD14" s="93">
        <f t="shared" si="9"/>
        <v>0</v>
      </c>
      <c r="AE14" s="93">
        <f t="shared" si="10"/>
        <v>0</v>
      </c>
      <c r="AF14" s="142">
        <f t="shared" si="11"/>
        <v>0</v>
      </c>
      <c r="AG14" s="142">
        <f t="shared" si="12"/>
        <v>0</v>
      </c>
      <c r="AH14" s="142">
        <f t="shared" si="13"/>
        <v>0</v>
      </c>
      <c r="AI14" s="93">
        <f t="shared" si="13"/>
        <v>0</v>
      </c>
      <c r="AJ14" s="93">
        <f t="shared" si="14"/>
        <v>9200000</v>
      </c>
      <c r="AK14" s="93">
        <f t="shared" si="15"/>
        <v>0</v>
      </c>
      <c r="AL14" s="91">
        <f t="shared" si="36"/>
        <v>9200000</v>
      </c>
      <c r="AM14" s="91">
        <f t="shared" si="16"/>
        <v>0</v>
      </c>
      <c r="AN14" s="91">
        <f t="shared" si="17"/>
        <v>200</v>
      </c>
      <c r="AO14" s="91">
        <f t="shared" si="18"/>
        <v>0</v>
      </c>
      <c r="AP14" s="91">
        <f>AN14*0</f>
        <v>0</v>
      </c>
      <c r="AQ14" s="91"/>
      <c r="AR14" s="91">
        <f>AN14*2000</f>
        <v>400000</v>
      </c>
      <c r="AS14" s="91"/>
      <c r="AT14" s="91">
        <f t="shared" si="37"/>
        <v>0</v>
      </c>
      <c r="AU14" s="91">
        <f t="shared" si="21"/>
        <v>400000</v>
      </c>
      <c r="AV14" s="91">
        <f t="shared" si="22"/>
        <v>8800000</v>
      </c>
      <c r="AW14" s="91">
        <v>0</v>
      </c>
      <c r="AX14" s="93"/>
      <c r="AY14" s="93"/>
      <c r="AZ14" s="94">
        <f t="shared" si="23"/>
        <v>8800000</v>
      </c>
      <c r="BA14" s="95">
        <v>0</v>
      </c>
      <c r="BB14" s="96" t="s">
        <v>64</v>
      </c>
      <c r="BC14" s="96" t="s">
        <v>109</v>
      </c>
      <c r="BD14" s="97"/>
      <c r="BE14" s="98"/>
      <c r="BF14" s="99"/>
      <c r="BG14" s="98"/>
      <c r="BH14" s="99"/>
      <c r="BI14" s="98"/>
      <c r="BJ14" s="99"/>
      <c r="BK14" s="98">
        <v>8800000</v>
      </c>
      <c r="BL14" s="99"/>
      <c r="BM14" s="100"/>
      <c r="BN14" s="101">
        <f t="shared" si="24"/>
        <v>-43285</v>
      </c>
      <c r="BO14" s="102" t="str">
        <f t="shared" si="25"/>
        <v>-</v>
      </c>
      <c r="BP14" s="103">
        <f t="shared" si="26"/>
        <v>9200000</v>
      </c>
      <c r="BR14" s="105">
        <f t="shared" si="27"/>
        <v>9200000</v>
      </c>
      <c r="BS14" s="105">
        <f t="shared" si="28"/>
        <v>0</v>
      </c>
      <c r="BT14" s="105">
        <f t="shared" si="29"/>
        <v>0</v>
      </c>
      <c r="BU14" s="105">
        <f t="shared" si="30"/>
        <v>0</v>
      </c>
      <c r="BW14" s="105">
        <f t="shared" si="31"/>
        <v>200</v>
      </c>
      <c r="BX14" s="105">
        <f t="shared" si="32"/>
        <v>0</v>
      </c>
      <c r="BY14" s="105">
        <f t="shared" si="33"/>
        <v>0</v>
      </c>
      <c r="BZ14" s="105">
        <f t="shared" si="34"/>
        <v>0</v>
      </c>
      <c r="CB14" s="106"/>
      <c r="CC14" s="107"/>
      <c r="CD14" s="107"/>
      <c r="CE14" s="107"/>
      <c r="CF14" s="108"/>
      <c r="CG14" s="108"/>
      <c r="CH14" s="108"/>
    </row>
    <row r="15" spans="1:86" s="104" customFormat="1" ht="14.25">
      <c r="A15" s="112">
        <v>43286</v>
      </c>
      <c r="B15" s="113" t="s">
        <v>57</v>
      </c>
      <c r="C15" s="114" t="s">
        <v>110</v>
      </c>
      <c r="D15" s="114" t="s">
        <v>111</v>
      </c>
      <c r="E15" s="143" t="s">
        <v>112</v>
      </c>
      <c r="F15" s="116" t="s">
        <v>113</v>
      </c>
      <c r="G15" s="116" t="s">
        <v>114</v>
      </c>
      <c r="H15" s="117" t="s">
        <v>94</v>
      </c>
      <c r="I15" s="118" t="s">
        <v>71</v>
      </c>
      <c r="J15" s="119">
        <v>31</v>
      </c>
      <c r="K15" s="120">
        <f t="shared" si="5"/>
        <v>43317</v>
      </c>
      <c r="L15" s="121">
        <v>525</v>
      </c>
      <c r="M15" s="121">
        <v>30</v>
      </c>
      <c r="N15" s="121">
        <v>60</v>
      </c>
      <c r="O15" s="121">
        <v>30</v>
      </c>
      <c r="P15" s="121">
        <v>30</v>
      </c>
      <c r="Q15" s="121">
        <v>0</v>
      </c>
      <c r="R15" s="121">
        <v>0</v>
      </c>
      <c r="S15" s="121">
        <v>0</v>
      </c>
      <c r="T15" s="121">
        <v>200</v>
      </c>
      <c r="U15" s="121">
        <v>0</v>
      </c>
      <c r="V15" s="121">
        <v>0</v>
      </c>
      <c r="W15" s="122">
        <f t="shared" si="35"/>
        <v>875</v>
      </c>
      <c r="X15" s="123">
        <v>45600</v>
      </c>
      <c r="Y15" s="123">
        <v>46000</v>
      </c>
      <c r="Z15" s="123">
        <v>33000</v>
      </c>
      <c r="AA15" s="124">
        <f t="shared" si="6"/>
        <v>23940000</v>
      </c>
      <c r="AB15" s="124">
        <f t="shared" si="7"/>
        <v>1368000</v>
      </c>
      <c r="AC15" s="124">
        <f t="shared" si="8"/>
        <v>2736000</v>
      </c>
      <c r="AD15" s="124">
        <f t="shared" si="9"/>
        <v>1368000</v>
      </c>
      <c r="AE15" s="124">
        <f t="shared" si="10"/>
        <v>1368000</v>
      </c>
      <c r="AF15" s="93">
        <f t="shared" si="11"/>
        <v>0</v>
      </c>
      <c r="AG15" s="93">
        <f t="shared" si="12"/>
        <v>0</v>
      </c>
      <c r="AH15" s="93">
        <f t="shared" si="13"/>
        <v>0</v>
      </c>
      <c r="AI15" s="124">
        <f t="shared" si="13"/>
        <v>9200000</v>
      </c>
      <c r="AJ15" s="124">
        <f t="shared" si="14"/>
        <v>0</v>
      </c>
      <c r="AK15" s="124">
        <f t="shared" si="15"/>
        <v>0</v>
      </c>
      <c r="AL15" s="122">
        <f t="shared" si="36"/>
        <v>39980000</v>
      </c>
      <c r="AM15" s="122">
        <f t="shared" si="16"/>
        <v>675</v>
      </c>
      <c r="AN15" s="122">
        <f t="shared" si="17"/>
        <v>200</v>
      </c>
      <c r="AO15" s="122">
        <f t="shared" si="18"/>
        <v>405000</v>
      </c>
      <c r="AP15" s="122">
        <f t="shared" si="19"/>
        <v>200000</v>
      </c>
      <c r="AQ15" s="122"/>
      <c r="AR15" s="122">
        <f t="shared" si="20"/>
        <v>0</v>
      </c>
      <c r="AS15" s="122"/>
      <c r="AT15" s="122">
        <f t="shared" si="37"/>
        <v>0</v>
      </c>
      <c r="AU15" s="122">
        <f t="shared" si="21"/>
        <v>605000</v>
      </c>
      <c r="AV15" s="122">
        <f t="shared" si="22"/>
        <v>39375000</v>
      </c>
      <c r="AW15" s="122">
        <v>0</v>
      </c>
      <c r="AX15" s="124"/>
      <c r="AY15" s="124"/>
      <c r="AZ15" s="125">
        <f t="shared" si="23"/>
        <v>39375000</v>
      </c>
      <c r="BA15" s="126">
        <v>2600000</v>
      </c>
      <c r="BB15" s="127" t="s">
        <v>115</v>
      </c>
      <c r="BC15" s="127"/>
      <c r="BD15" s="128"/>
      <c r="BE15" s="129"/>
      <c r="BF15" s="130"/>
      <c r="BG15" s="129"/>
      <c r="BH15" s="130"/>
      <c r="BI15" s="129"/>
      <c r="BJ15" s="130"/>
      <c r="BK15" s="129">
        <v>38295000</v>
      </c>
      <c r="BL15" s="130"/>
      <c r="BM15" s="131">
        <v>1080000</v>
      </c>
      <c r="BN15" s="132">
        <f t="shared" si="24"/>
        <v>-43286</v>
      </c>
      <c r="BO15" s="133" t="str">
        <f t="shared" si="25"/>
        <v>-</v>
      </c>
      <c r="BP15" s="134">
        <f t="shared" si="26"/>
        <v>39980000</v>
      </c>
      <c r="BR15" s="105">
        <f t="shared" si="27"/>
        <v>39980000</v>
      </c>
      <c r="BS15" s="105">
        <f t="shared" si="28"/>
        <v>0</v>
      </c>
      <c r="BT15" s="105">
        <f t="shared" si="29"/>
        <v>0</v>
      </c>
      <c r="BU15" s="105">
        <f t="shared" si="30"/>
        <v>0</v>
      </c>
      <c r="BW15" s="105">
        <f t="shared" si="31"/>
        <v>875</v>
      </c>
      <c r="BX15" s="105">
        <f t="shared" si="32"/>
        <v>0</v>
      </c>
      <c r="BY15" s="105">
        <f t="shared" si="33"/>
        <v>0</v>
      </c>
      <c r="BZ15" s="105">
        <f t="shared" si="34"/>
        <v>0</v>
      </c>
      <c r="CB15" s="106"/>
      <c r="CC15" s="107"/>
      <c r="CD15" s="107"/>
      <c r="CE15" s="107"/>
      <c r="CF15" s="108"/>
      <c r="CG15" s="108"/>
      <c r="CH15" s="108"/>
    </row>
    <row r="16" spans="1:86" s="104" customFormat="1" ht="14.25">
      <c r="A16" s="81">
        <v>43286</v>
      </c>
      <c r="B16" s="82" t="s">
        <v>57</v>
      </c>
      <c r="C16" s="83" t="s">
        <v>116</v>
      </c>
      <c r="D16" s="83" t="s">
        <v>117</v>
      </c>
      <c r="E16" s="109" t="s">
        <v>118</v>
      </c>
      <c r="F16" s="85" t="s">
        <v>119</v>
      </c>
      <c r="G16" s="110" t="s">
        <v>120</v>
      </c>
      <c r="H16" s="144" t="s">
        <v>121</v>
      </c>
      <c r="I16" s="87" t="s">
        <v>71</v>
      </c>
      <c r="J16" s="111">
        <v>31</v>
      </c>
      <c r="K16" s="89">
        <f t="shared" si="5"/>
        <v>43317</v>
      </c>
      <c r="L16" s="90">
        <v>213</v>
      </c>
      <c r="M16" s="90">
        <v>90</v>
      </c>
      <c r="N16" s="90">
        <v>90</v>
      </c>
      <c r="O16" s="90">
        <v>90</v>
      </c>
      <c r="P16" s="90">
        <v>27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1">
        <f t="shared" si="35"/>
        <v>510</v>
      </c>
      <c r="X16" s="92">
        <v>45600</v>
      </c>
      <c r="Y16" s="92">
        <v>46000</v>
      </c>
      <c r="Z16" s="92">
        <v>33000</v>
      </c>
      <c r="AA16" s="93">
        <f t="shared" si="6"/>
        <v>9712800</v>
      </c>
      <c r="AB16" s="93">
        <f t="shared" si="7"/>
        <v>4104000</v>
      </c>
      <c r="AC16" s="93">
        <f t="shared" si="8"/>
        <v>4104000</v>
      </c>
      <c r="AD16" s="93">
        <f t="shared" si="9"/>
        <v>4104000</v>
      </c>
      <c r="AE16" s="93">
        <f t="shared" si="10"/>
        <v>1231200</v>
      </c>
      <c r="AF16" s="93">
        <f t="shared" si="11"/>
        <v>0</v>
      </c>
      <c r="AG16" s="93">
        <f t="shared" si="12"/>
        <v>0</v>
      </c>
      <c r="AH16" s="93">
        <f t="shared" si="13"/>
        <v>0</v>
      </c>
      <c r="AI16" s="93">
        <f t="shared" si="13"/>
        <v>0</v>
      </c>
      <c r="AJ16" s="93">
        <f t="shared" si="14"/>
        <v>0</v>
      </c>
      <c r="AK16" s="93">
        <f t="shared" si="15"/>
        <v>0</v>
      </c>
      <c r="AL16" s="91">
        <f t="shared" si="36"/>
        <v>23256000</v>
      </c>
      <c r="AM16" s="91">
        <f t="shared" si="16"/>
        <v>510</v>
      </c>
      <c r="AN16" s="91">
        <f t="shared" si="17"/>
        <v>0</v>
      </c>
      <c r="AO16" s="91">
        <f t="shared" si="18"/>
        <v>306000</v>
      </c>
      <c r="AP16" s="91">
        <f t="shared" si="19"/>
        <v>0</v>
      </c>
      <c r="AQ16" s="91"/>
      <c r="AR16" s="91">
        <f t="shared" si="20"/>
        <v>0</v>
      </c>
      <c r="AS16" s="91"/>
      <c r="AT16" s="91">
        <f>T16*500</f>
        <v>0</v>
      </c>
      <c r="AU16" s="91">
        <f t="shared" si="21"/>
        <v>306000</v>
      </c>
      <c r="AV16" s="91">
        <f t="shared" si="22"/>
        <v>22950000</v>
      </c>
      <c r="AW16" s="91">
        <v>0</v>
      </c>
      <c r="AX16" s="93"/>
      <c r="AY16" s="93"/>
      <c r="AZ16" s="94">
        <f t="shared" si="23"/>
        <v>22950000</v>
      </c>
      <c r="BA16" s="95">
        <f>W16*2250</f>
        <v>1147500</v>
      </c>
      <c r="BB16" s="96" t="s">
        <v>122</v>
      </c>
      <c r="BC16" s="96"/>
      <c r="BD16" s="97"/>
      <c r="BE16" s="98"/>
      <c r="BF16" s="99"/>
      <c r="BG16" s="98"/>
      <c r="BH16" s="99"/>
      <c r="BI16" s="98"/>
      <c r="BJ16" s="99"/>
      <c r="BK16" s="98"/>
      <c r="BL16" s="99"/>
      <c r="BM16" s="100"/>
      <c r="BN16" s="101">
        <f t="shared" si="24"/>
        <v>-43286</v>
      </c>
      <c r="BO16" s="102" t="str">
        <f t="shared" si="25"/>
        <v>-</v>
      </c>
      <c r="BP16" s="103">
        <f t="shared" si="26"/>
        <v>23256000</v>
      </c>
      <c r="BR16" s="105">
        <f t="shared" si="27"/>
        <v>23256000</v>
      </c>
      <c r="BS16" s="105">
        <f t="shared" si="28"/>
        <v>0</v>
      </c>
      <c r="BT16" s="105">
        <f t="shared" si="29"/>
        <v>0</v>
      </c>
      <c r="BU16" s="105">
        <f t="shared" si="30"/>
        <v>0</v>
      </c>
      <c r="BW16" s="105">
        <f t="shared" si="31"/>
        <v>510</v>
      </c>
      <c r="BX16" s="105">
        <f t="shared" si="32"/>
        <v>0</v>
      </c>
      <c r="BY16" s="105">
        <f t="shared" si="33"/>
        <v>0</v>
      </c>
      <c r="BZ16" s="105">
        <f t="shared" si="34"/>
        <v>0</v>
      </c>
      <c r="CB16" s="106"/>
      <c r="CC16" s="107"/>
      <c r="CD16" s="107"/>
      <c r="CE16" s="107"/>
      <c r="CF16" s="108"/>
      <c r="CG16" s="108"/>
      <c r="CH16" s="108"/>
    </row>
    <row r="17" spans="1:86" s="104" customFormat="1" ht="15" thickBot="1">
      <c r="A17" s="145">
        <v>43286</v>
      </c>
      <c r="B17" s="146" t="s">
        <v>57</v>
      </c>
      <c r="C17" s="147" t="s">
        <v>123</v>
      </c>
      <c r="D17" s="148" t="s">
        <v>124</v>
      </c>
      <c r="E17" s="149" t="s">
        <v>125</v>
      </c>
      <c r="F17" s="150" t="s">
        <v>126</v>
      </c>
      <c r="G17" s="150" t="s">
        <v>127</v>
      </c>
      <c r="H17" s="151" t="s">
        <v>121</v>
      </c>
      <c r="I17" s="152" t="s">
        <v>71</v>
      </c>
      <c r="J17" s="153">
        <v>31</v>
      </c>
      <c r="K17" s="154">
        <f t="shared" si="5"/>
        <v>43317</v>
      </c>
      <c r="L17" s="155">
        <v>445</v>
      </c>
      <c r="M17" s="155">
        <v>35</v>
      </c>
      <c r="N17" s="155">
        <v>35</v>
      </c>
      <c r="O17" s="155">
        <v>25</v>
      </c>
      <c r="P17" s="155">
        <v>0</v>
      </c>
      <c r="Q17" s="155">
        <v>0</v>
      </c>
      <c r="R17" s="155">
        <v>0</v>
      </c>
      <c r="S17" s="155">
        <v>0</v>
      </c>
      <c r="T17" s="155">
        <v>0</v>
      </c>
      <c r="U17" s="155">
        <v>0</v>
      </c>
      <c r="V17" s="155">
        <v>0</v>
      </c>
      <c r="W17" s="136">
        <f t="shared" si="35"/>
        <v>540</v>
      </c>
      <c r="X17" s="156">
        <v>45600</v>
      </c>
      <c r="Y17" s="156">
        <v>46000</v>
      </c>
      <c r="Z17" s="156">
        <v>33000</v>
      </c>
      <c r="AA17" s="142">
        <f t="shared" si="6"/>
        <v>20292000</v>
      </c>
      <c r="AB17" s="142">
        <f t="shared" si="7"/>
        <v>1596000</v>
      </c>
      <c r="AC17" s="142">
        <f t="shared" si="8"/>
        <v>1596000</v>
      </c>
      <c r="AD17" s="142">
        <f t="shared" si="9"/>
        <v>1140000</v>
      </c>
      <c r="AE17" s="142">
        <f t="shared" si="10"/>
        <v>0</v>
      </c>
      <c r="AF17" s="93">
        <f t="shared" si="11"/>
        <v>0</v>
      </c>
      <c r="AG17" s="93">
        <f t="shared" si="12"/>
        <v>0</v>
      </c>
      <c r="AH17" s="93">
        <f t="shared" si="13"/>
        <v>0</v>
      </c>
      <c r="AI17" s="142">
        <f t="shared" si="13"/>
        <v>0</v>
      </c>
      <c r="AJ17" s="142">
        <f t="shared" si="14"/>
        <v>0</v>
      </c>
      <c r="AK17" s="142">
        <f t="shared" si="15"/>
        <v>0</v>
      </c>
      <c r="AL17" s="136">
        <f t="shared" si="36"/>
        <v>24624000</v>
      </c>
      <c r="AM17" s="136">
        <f t="shared" si="16"/>
        <v>540</v>
      </c>
      <c r="AN17" s="136">
        <f t="shared" si="17"/>
        <v>0</v>
      </c>
      <c r="AO17" s="136">
        <f t="shared" si="18"/>
        <v>324000</v>
      </c>
      <c r="AP17" s="136">
        <f t="shared" si="19"/>
        <v>0</v>
      </c>
      <c r="AQ17" s="136"/>
      <c r="AR17" s="136">
        <f t="shared" si="20"/>
        <v>0</v>
      </c>
      <c r="AS17" s="136"/>
      <c r="AT17" s="136">
        <f t="shared" si="37"/>
        <v>0</v>
      </c>
      <c r="AU17" s="136">
        <f t="shared" si="21"/>
        <v>324000</v>
      </c>
      <c r="AV17" s="136">
        <f t="shared" si="22"/>
        <v>24300000</v>
      </c>
      <c r="AW17" s="136">
        <v>0</v>
      </c>
      <c r="AX17" s="142"/>
      <c r="AY17" s="142"/>
      <c r="AZ17" s="157">
        <f t="shared" si="23"/>
        <v>24300000</v>
      </c>
      <c r="BA17" s="158">
        <f>W17*2250</f>
        <v>1215000</v>
      </c>
      <c r="BB17" s="159" t="s">
        <v>122</v>
      </c>
      <c r="BC17" s="159"/>
      <c r="BD17" s="160"/>
      <c r="BE17" s="161"/>
      <c r="BF17" s="162"/>
      <c r="BG17" s="161"/>
      <c r="BH17" s="162"/>
      <c r="BI17" s="161"/>
      <c r="BJ17" s="162"/>
      <c r="BK17" s="161"/>
      <c r="BL17" s="162"/>
      <c r="BM17" s="163"/>
      <c r="BN17" s="164">
        <f t="shared" si="24"/>
        <v>-43286</v>
      </c>
      <c r="BO17" s="165" t="str">
        <f t="shared" si="25"/>
        <v>-</v>
      </c>
      <c r="BP17" s="166">
        <f t="shared" si="26"/>
        <v>24624000</v>
      </c>
      <c r="BR17" s="105">
        <f t="shared" si="27"/>
        <v>24624000</v>
      </c>
      <c r="BS17" s="105">
        <f t="shared" si="28"/>
        <v>0</v>
      </c>
      <c r="BT17" s="105">
        <f t="shared" si="29"/>
        <v>0</v>
      </c>
      <c r="BU17" s="105">
        <f t="shared" si="30"/>
        <v>0</v>
      </c>
      <c r="BW17" s="105">
        <f t="shared" si="31"/>
        <v>540</v>
      </c>
      <c r="BX17" s="105">
        <f t="shared" si="32"/>
        <v>0</v>
      </c>
      <c r="BY17" s="105">
        <f t="shared" si="33"/>
        <v>0</v>
      </c>
      <c r="BZ17" s="105">
        <f t="shared" si="34"/>
        <v>0</v>
      </c>
      <c r="CB17" s="106"/>
      <c r="CC17" s="107"/>
      <c r="CD17" s="107"/>
      <c r="CE17" s="107"/>
      <c r="CF17" s="108"/>
      <c r="CG17" s="108"/>
      <c r="CH17" s="108"/>
    </row>
    <row r="18" spans="1:86" s="104" customFormat="1" ht="15" thickBot="1">
      <c r="A18" s="167">
        <v>43287</v>
      </c>
      <c r="B18" s="168" t="s">
        <v>57</v>
      </c>
      <c r="C18" s="169" t="s">
        <v>128</v>
      </c>
      <c r="D18" s="169" t="s">
        <v>104</v>
      </c>
      <c r="E18" s="170" t="s">
        <v>105</v>
      </c>
      <c r="F18" s="171" t="s">
        <v>106</v>
      </c>
      <c r="G18" s="172" t="s">
        <v>107</v>
      </c>
      <c r="H18" s="173" t="s">
        <v>108</v>
      </c>
      <c r="I18" s="174" t="s">
        <v>71</v>
      </c>
      <c r="J18" s="175">
        <v>31</v>
      </c>
      <c r="K18" s="176">
        <f t="shared" si="5"/>
        <v>43318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200</v>
      </c>
      <c r="U18" s="177">
        <v>0</v>
      </c>
      <c r="V18" s="177">
        <v>0</v>
      </c>
      <c r="W18" s="91">
        <f t="shared" si="35"/>
        <v>200</v>
      </c>
      <c r="X18" s="178">
        <v>45600</v>
      </c>
      <c r="Y18" s="178">
        <v>46000</v>
      </c>
      <c r="Z18" s="178">
        <v>33000</v>
      </c>
      <c r="AA18" s="179">
        <f t="shared" si="6"/>
        <v>0</v>
      </c>
      <c r="AB18" s="179">
        <f t="shared" si="7"/>
        <v>0</v>
      </c>
      <c r="AC18" s="179">
        <f t="shared" si="8"/>
        <v>0</v>
      </c>
      <c r="AD18" s="179">
        <f t="shared" si="9"/>
        <v>0</v>
      </c>
      <c r="AE18" s="179">
        <f t="shared" si="10"/>
        <v>0</v>
      </c>
      <c r="AF18" s="179">
        <f t="shared" si="11"/>
        <v>0</v>
      </c>
      <c r="AG18" s="179">
        <f t="shared" si="12"/>
        <v>0</v>
      </c>
      <c r="AH18" s="179">
        <f t="shared" si="13"/>
        <v>0</v>
      </c>
      <c r="AI18" s="179">
        <f t="shared" si="13"/>
        <v>9200000</v>
      </c>
      <c r="AJ18" s="179">
        <f t="shared" si="14"/>
        <v>0</v>
      </c>
      <c r="AK18" s="179">
        <f t="shared" si="15"/>
        <v>0</v>
      </c>
      <c r="AL18" s="91">
        <f t="shared" si="36"/>
        <v>9200000</v>
      </c>
      <c r="AM18" s="180">
        <f t="shared" si="16"/>
        <v>0</v>
      </c>
      <c r="AN18" s="180">
        <f t="shared" si="17"/>
        <v>200</v>
      </c>
      <c r="AO18" s="180">
        <f t="shared" si="18"/>
        <v>0</v>
      </c>
      <c r="AP18" s="180">
        <f>AN18*0</f>
        <v>0</v>
      </c>
      <c r="AQ18" s="180"/>
      <c r="AR18" s="180">
        <f>AN18*2000</f>
        <v>400000</v>
      </c>
      <c r="AS18" s="180"/>
      <c r="AT18" s="180">
        <f t="shared" si="37"/>
        <v>0</v>
      </c>
      <c r="AU18" s="180">
        <f t="shared" si="21"/>
        <v>400000</v>
      </c>
      <c r="AV18" s="180">
        <f t="shared" si="22"/>
        <v>8800000</v>
      </c>
      <c r="AW18" s="180">
        <v>0</v>
      </c>
      <c r="AX18" s="179"/>
      <c r="AY18" s="179"/>
      <c r="AZ18" s="181">
        <f t="shared" si="23"/>
        <v>8800000</v>
      </c>
      <c r="BA18" s="182">
        <v>0</v>
      </c>
      <c r="BB18" s="183" t="s">
        <v>64</v>
      </c>
      <c r="BC18" s="183" t="s">
        <v>109</v>
      </c>
      <c r="BD18" s="184"/>
      <c r="BE18" s="185"/>
      <c r="BF18" s="186"/>
      <c r="BG18" s="185"/>
      <c r="BH18" s="186"/>
      <c r="BI18" s="185"/>
      <c r="BJ18" s="186"/>
      <c r="BK18" s="185">
        <v>8800000</v>
      </c>
      <c r="BL18" s="186"/>
      <c r="BM18" s="187"/>
      <c r="BN18" s="188">
        <f t="shared" si="24"/>
        <v>-43287</v>
      </c>
      <c r="BO18" s="189" t="str">
        <f t="shared" si="25"/>
        <v>-</v>
      </c>
      <c r="BP18" s="190">
        <f t="shared" si="26"/>
        <v>9200000</v>
      </c>
      <c r="BR18" s="105">
        <f t="shared" si="27"/>
        <v>9200000</v>
      </c>
      <c r="BS18" s="105">
        <f t="shared" si="28"/>
        <v>0</v>
      </c>
      <c r="BT18" s="105">
        <f t="shared" si="29"/>
        <v>0</v>
      </c>
      <c r="BU18" s="105">
        <f t="shared" si="30"/>
        <v>0</v>
      </c>
      <c r="BW18" s="105">
        <f t="shared" si="31"/>
        <v>200</v>
      </c>
      <c r="BX18" s="105">
        <f t="shared" si="32"/>
        <v>0</v>
      </c>
      <c r="BY18" s="105">
        <f t="shared" si="33"/>
        <v>0</v>
      </c>
      <c r="BZ18" s="105">
        <f t="shared" si="34"/>
        <v>0</v>
      </c>
      <c r="CB18" s="106"/>
      <c r="CC18" s="107"/>
      <c r="CD18" s="107"/>
      <c r="CE18" s="107"/>
      <c r="CF18" s="108"/>
      <c r="CG18" s="108"/>
      <c r="CH18" s="108"/>
    </row>
    <row r="19" spans="1:86" s="104" customFormat="1" ht="14.25">
      <c r="A19" s="81">
        <v>43288</v>
      </c>
      <c r="B19" s="82" t="s">
        <v>57</v>
      </c>
      <c r="C19" s="83" t="s">
        <v>129</v>
      </c>
      <c r="D19" s="83" t="s">
        <v>83</v>
      </c>
      <c r="E19" s="109" t="s">
        <v>84</v>
      </c>
      <c r="F19" s="85" t="s">
        <v>85</v>
      </c>
      <c r="G19" s="85" t="s">
        <v>86</v>
      </c>
      <c r="H19" s="86" t="s">
        <v>87</v>
      </c>
      <c r="I19" s="87" t="s">
        <v>71</v>
      </c>
      <c r="J19" s="88">
        <v>31</v>
      </c>
      <c r="K19" s="89">
        <f t="shared" si="5"/>
        <v>43319</v>
      </c>
      <c r="L19" s="90">
        <v>560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122">
        <f t="shared" si="35"/>
        <v>560</v>
      </c>
      <c r="X19" s="92">
        <v>45600</v>
      </c>
      <c r="Y19" s="92">
        <v>46000</v>
      </c>
      <c r="Z19" s="92">
        <v>33000</v>
      </c>
      <c r="AA19" s="93">
        <f t="shared" si="6"/>
        <v>25536000</v>
      </c>
      <c r="AB19" s="93">
        <f t="shared" si="7"/>
        <v>0</v>
      </c>
      <c r="AC19" s="93">
        <f t="shared" si="8"/>
        <v>0</v>
      </c>
      <c r="AD19" s="93">
        <f t="shared" si="9"/>
        <v>0</v>
      </c>
      <c r="AE19" s="93">
        <f t="shared" si="10"/>
        <v>0</v>
      </c>
      <c r="AF19" s="93">
        <f t="shared" si="11"/>
        <v>0</v>
      </c>
      <c r="AG19" s="93">
        <f t="shared" si="12"/>
        <v>0</v>
      </c>
      <c r="AH19" s="93">
        <f t="shared" si="13"/>
        <v>0</v>
      </c>
      <c r="AI19" s="93">
        <f t="shared" si="13"/>
        <v>0</v>
      </c>
      <c r="AJ19" s="93">
        <f t="shared" si="14"/>
        <v>0</v>
      </c>
      <c r="AK19" s="93">
        <f t="shared" si="15"/>
        <v>0</v>
      </c>
      <c r="AL19" s="122">
        <f t="shared" si="36"/>
        <v>25536000</v>
      </c>
      <c r="AM19" s="91">
        <f t="shared" si="16"/>
        <v>560</v>
      </c>
      <c r="AN19" s="91">
        <f t="shared" si="17"/>
        <v>0</v>
      </c>
      <c r="AO19" s="91">
        <f t="shared" si="18"/>
        <v>336000</v>
      </c>
      <c r="AP19" s="91">
        <f t="shared" si="19"/>
        <v>0</v>
      </c>
      <c r="AQ19" s="91">
        <f>AM19*400</f>
        <v>224000</v>
      </c>
      <c r="AR19" s="91">
        <f t="shared" si="20"/>
        <v>0</v>
      </c>
      <c r="AS19" s="91"/>
      <c r="AT19" s="91">
        <f t="shared" si="37"/>
        <v>0</v>
      </c>
      <c r="AU19" s="91">
        <f t="shared" si="21"/>
        <v>560000</v>
      </c>
      <c r="AV19" s="91">
        <f t="shared" si="22"/>
        <v>24976000</v>
      </c>
      <c r="AW19" s="91">
        <v>0</v>
      </c>
      <c r="AX19" s="93"/>
      <c r="AY19" s="93"/>
      <c r="AZ19" s="94">
        <f t="shared" si="23"/>
        <v>24976000</v>
      </c>
      <c r="BA19" s="95">
        <v>0</v>
      </c>
      <c r="BB19" s="96" t="s">
        <v>64</v>
      </c>
      <c r="BC19" s="96"/>
      <c r="BD19" s="97"/>
      <c r="BE19" s="98"/>
      <c r="BF19" s="99"/>
      <c r="BG19" s="98"/>
      <c r="BH19" s="99"/>
      <c r="BI19" s="98"/>
      <c r="BJ19" s="99"/>
      <c r="BK19" s="98"/>
      <c r="BL19" s="99"/>
      <c r="BM19" s="100"/>
      <c r="BN19" s="101">
        <f t="shared" si="24"/>
        <v>-43288</v>
      </c>
      <c r="BO19" s="102" t="str">
        <f t="shared" si="25"/>
        <v>-</v>
      </c>
      <c r="BP19" s="103">
        <f t="shared" si="26"/>
        <v>25536000</v>
      </c>
      <c r="BR19" s="105">
        <f t="shared" si="27"/>
        <v>25536000</v>
      </c>
      <c r="BS19" s="105">
        <f t="shared" si="28"/>
        <v>0</v>
      </c>
      <c r="BT19" s="105">
        <f t="shared" si="29"/>
        <v>0</v>
      </c>
      <c r="BU19" s="105">
        <f t="shared" si="30"/>
        <v>0</v>
      </c>
      <c r="BW19" s="105">
        <f t="shared" si="31"/>
        <v>560</v>
      </c>
      <c r="BX19" s="105">
        <f t="shared" si="32"/>
        <v>0</v>
      </c>
      <c r="BY19" s="105">
        <f t="shared" si="33"/>
        <v>0</v>
      </c>
      <c r="BZ19" s="105">
        <f t="shared" si="34"/>
        <v>0</v>
      </c>
      <c r="CB19" s="106"/>
      <c r="CC19" s="107"/>
      <c r="CD19" s="107"/>
      <c r="CE19" s="107"/>
      <c r="CF19" s="108"/>
      <c r="CG19" s="108"/>
      <c r="CH19" s="108"/>
    </row>
    <row r="20" spans="1:86" s="104" customFormat="1" ht="14.25">
      <c r="A20" s="81">
        <v>43288</v>
      </c>
      <c r="B20" s="82" t="s">
        <v>57</v>
      </c>
      <c r="C20" s="83" t="s">
        <v>130</v>
      </c>
      <c r="D20" s="83" t="s">
        <v>78</v>
      </c>
      <c r="E20" s="84" t="s">
        <v>79</v>
      </c>
      <c r="F20" s="85" t="s">
        <v>80</v>
      </c>
      <c r="G20" s="85" t="s">
        <v>81</v>
      </c>
      <c r="H20" s="86" t="s">
        <v>70</v>
      </c>
      <c r="I20" s="87" t="s">
        <v>71</v>
      </c>
      <c r="J20" s="88">
        <v>31</v>
      </c>
      <c r="K20" s="89">
        <f t="shared" si="5"/>
        <v>43319</v>
      </c>
      <c r="L20" s="90">
        <v>200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1">
        <f t="shared" si="35"/>
        <v>200</v>
      </c>
      <c r="X20" s="92">
        <v>45600</v>
      </c>
      <c r="Y20" s="92">
        <v>46000</v>
      </c>
      <c r="Z20" s="92">
        <v>33000</v>
      </c>
      <c r="AA20" s="93">
        <f t="shared" si="6"/>
        <v>9120000</v>
      </c>
      <c r="AB20" s="93">
        <f t="shared" si="7"/>
        <v>0</v>
      </c>
      <c r="AC20" s="93">
        <f t="shared" si="8"/>
        <v>0</v>
      </c>
      <c r="AD20" s="93">
        <f t="shared" si="9"/>
        <v>0</v>
      </c>
      <c r="AE20" s="93">
        <f t="shared" si="10"/>
        <v>0</v>
      </c>
      <c r="AF20" s="93">
        <f t="shared" si="11"/>
        <v>0</v>
      </c>
      <c r="AG20" s="93">
        <f t="shared" si="12"/>
        <v>0</v>
      </c>
      <c r="AH20" s="93">
        <f t="shared" si="13"/>
        <v>0</v>
      </c>
      <c r="AI20" s="93">
        <f t="shared" si="13"/>
        <v>0</v>
      </c>
      <c r="AJ20" s="93">
        <f t="shared" si="14"/>
        <v>0</v>
      </c>
      <c r="AK20" s="93">
        <f t="shared" si="15"/>
        <v>0</v>
      </c>
      <c r="AL20" s="91">
        <f t="shared" si="36"/>
        <v>9120000</v>
      </c>
      <c r="AM20" s="91">
        <f t="shared" si="16"/>
        <v>200</v>
      </c>
      <c r="AN20" s="91">
        <f t="shared" si="17"/>
        <v>0</v>
      </c>
      <c r="AO20" s="91">
        <f t="shared" si="18"/>
        <v>120000</v>
      </c>
      <c r="AP20" s="91">
        <f t="shared" si="19"/>
        <v>0</v>
      </c>
      <c r="AQ20" s="91"/>
      <c r="AR20" s="91">
        <f t="shared" si="20"/>
        <v>0</v>
      </c>
      <c r="AS20" s="91"/>
      <c r="AT20" s="91">
        <f>AN20*500</f>
        <v>0</v>
      </c>
      <c r="AU20" s="91">
        <f t="shared" si="21"/>
        <v>120000</v>
      </c>
      <c r="AV20" s="91">
        <f t="shared" si="22"/>
        <v>9000000</v>
      </c>
      <c r="AW20" s="91">
        <v>0</v>
      </c>
      <c r="AX20" s="93"/>
      <c r="AY20" s="93"/>
      <c r="AZ20" s="94">
        <f t="shared" si="23"/>
        <v>9000000</v>
      </c>
      <c r="BA20" s="95">
        <v>0</v>
      </c>
      <c r="BB20" s="96" t="s">
        <v>64</v>
      </c>
      <c r="BC20" s="96"/>
      <c r="BD20" s="97"/>
      <c r="BE20" s="98"/>
      <c r="BF20" s="99"/>
      <c r="BG20" s="98"/>
      <c r="BH20" s="99"/>
      <c r="BI20" s="98"/>
      <c r="BJ20" s="99"/>
      <c r="BK20" s="98"/>
      <c r="BL20" s="99"/>
      <c r="BM20" s="100"/>
      <c r="BN20" s="101">
        <f t="shared" si="24"/>
        <v>-43288</v>
      </c>
      <c r="BO20" s="102" t="str">
        <f t="shared" si="25"/>
        <v>-</v>
      </c>
      <c r="BP20" s="103">
        <f t="shared" si="26"/>
        <v>9120000</v>
      </c>
      <c r="BR20" s="105">
        <f t="shared" si="27"/>
        <v>9120000</v>
      </c>
      <c r="BS20" s="105">
        <f t="shared" si="28"/>
        <v>0</v>
      </c>
      <c r="BT20" s="105">
        <f t="shared" si="29"/>
        <v>0</v>
      </c>
      <c r="BU20" s="105">
        <f t="shared" si="30"/>
        <v>0</v>
      </c>
      <c r="BW20" s="105">
        <f t="shared" si="31"/>
        <v>200</v>
      </c>
      <c r="BX20" s="105">
        <f t="shared" si="32"/>
        <v>0</v>
      </c>
      <c r="BY20" s="105">
        <f t="shared" si="33"/>
        <v>0</v>
      </c>
      <c r="BZ20" s="105">
        <f t="shared" si="34"/>
        <v>0</v>
      </c>
      <c r="CB20" s="106"/>
      <c r="CC20" s="107"/>
      <c r="CD20" s="107"/>
      <c r="CE20" s="107"/>
      <c r="CF20" s="108"/>
      <c r="CG20" s="108"/>
      <c r="CH20" s="108"/>
    </row>
    <row r="21" spans="1:86" s="104" customFormat="1" ht="15" thickBot="1">
      <c r="A21" s="145">
        <v>43288</v>
      </c>
      <c r="B21" s="146" t="s">
        <v>57</v>
      </c>
      <c r="C21" s="147" t="s">
        <v>131</v>
      </c>
      <c r="D21" s="147" t="s">
        <v>117</v>
      </c>
      <c r="E21" s="191" t="s">
        <v>118</v>
      </c>
      <c r="F21" s="150" t="s">
        <v>119</v>
      </c>
      <c r="G21" s="192" t="s">
        <v>120</v>
      </c>
      <c r="H21" s="193" t="s">
        <v>70</v>
      </c>
      <c r="I21" s="152" t="s">
        <v>71</v>
      </c>
      <c r="J21" s="153">
        <v>31</v>
      </c>
      <c r="K21" s="154">
        <f t="shared" si="5"/>
        <v>43319</v>
      </c>
      <c r="L21" s="155">
        <v>200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  <c r="R21" s="155">
        <v>0</v>
      </c>
      <c r="S21" s="155">
        <v>0</v>
      </c>
      <c r="T21" s="155">
        <v>0</v>
      </c>
      <c r="U21" s="155">
        <v>0</v>
      </c>
      <c r="V21" s="155">
        <v>0</v>
      </c>
      <c r="W21" s="136">
        <f t="shared" si="35"/>
        <v>200</v>
      </c>
      <c r="X21" s="156">
        <v>45600</v>
      </c>
      <c r="Y21" s="156">
        <v>46000</v>
      </c>
      <c r="Z21" s="156">
        <v>33000</v>
      </c>
      <c r="AA21" s="142">
        <f t="shared" si="6"/>
        <v>9120000</v>
      </c>
      <c r="AB21" s="142">
        <f t="shared" si="7"/>
        <v>0</v>
      </c>
      <c r="AC21" s="142">
        <f t="shared" si="8"/>
        <v>0</v>
      </c>
      <c r="AD21" s="142">
        <f t="shared" si="9"/>
        <v>0</v>
      </c>
      <c r="AE21" s="142">
        <f t="shared" si="10"/>
        <v>0</v>
      </c>
      <c r="AF21" s="93">
        <f t="shared" si="11"/>
        <v>0</v>
      </c>
      <c r="AG21" s="93">
        <f t="shared" si="12"/>
        <v>0</v>
      </c>
      <c r="AH21" s="93">
        <f t="shared" si="13"/>
        <v>0</v>
      </c>
      <c r="AI21" s="142">
        <f t="shared" si="13"/>
        <v>0</v>
      </c>
      <c r="AJ21" s="142">
        <f t="shared" si="14"/>
        <v>0</v>
      </c>
      <c r="AK21" s="142">
        <f t="shared" si="15"/>
        <v>0</v>
      </c>
      <c r="AL21" s="136">
        <f t="shared" si="36"/>
        <v>9120000</v>
      </c>
      <c r="AM21" s="136">
        <f t="shared" si="16"/>
        <v>200</v>
      </c>
      <c r="AN21" s="136">
        <f t="shared" si="17"/>
        <v>0</v>
      </c>
      <c r="AO21" s="136">
        <f t="shared" si="18"/>
        <v>120000</v>
      </c>
      <c r="AP21" s="136">
        <f t="shared" si="19"/>
        <v>0</v>
      </c>
      <c r="AQ21" s="136"/>
      <c r="AR21" s="136">
        <f t="shared" si="20"/>
        <v>0</v>
      </c>
      <c r="AS21" s="136"/>
      <c r="AT21" s="136">
        <f>T21*500</f>
        <v>0</v>
      </c>
      <c r="AU21" s="136">
        <f t="shared" si="21"/>
        <v>120000</v>
      </c>
      <c r="AV21" s="136">
        <f t="shared" si="22"/>
        <v>9000000</v>
      </c>
      <c r="AW21" s="136">
        <v>0</v>
      </c>
      <c r="AX21" s="142"/>
      <c r="AY21" s="142"/>
      <c r="AZ21" s="157">
        <f t="shared" si="23"/>
        <v>9000000</v>
      </c>
      <c r="BA21" s="158">
        <v>0</v>
      </c>
      <c r="BB21" s="159" t="s">
        <v>64</v>
      </c>
      <c r="BC21" s="159"/>
      <c r="BD21" s="160"/>
      <c r="BE21" s="161"/>
      <c r="BF21" s="162"/>
      <c r="BG21" s="161"/>
      <c r="BH21" s="162"/>
      <c r="BI21" s="161"/>
      <c r="BJ21" s="162"/>
      <c r="BK21" s="161">
        <v>9000000</v>
      </c>
      <c r="BL21" s="162"/>
      <c r="BM21" s="163"/>
      <c r="BN21" s="164">
        <f t="shared" si="24"/>
        <v>-43288</v>
      </c>
      <c r="BO21" s="165" t="str">
        <f t="shared" si="25"/>
        <v>-</v>
      </c>
      <c r="BP21" s="166">
        <f t="shared" si="26"/>
        <v>9120000</v>
      </c>
      <c r="BR21" s="105">
        <f t="shared" si="27"/>
        <v>9120000</v>
      </c>
      <c r="BS21" s="105">
        <f t="shared" si="28"/>
        <v>0</v>
      </c>
      <c r="BT21" s="105">
        <f t="shared" si="29"/>
        <v>0</v>
      </c>
      <c r="BU21" s="105">
        <f t="shared" si="30"/>
        <v>0</v>
      </c>
      <c r="BW21" s="105">
        <f t="shared" si="31"/>
        <v>200</v>
      </c>
      <c r="BX21" s="105">
        <f t="shared" si="32"/>
        <v>0</v>
      </c>
      <c r="BY21" s="105">
        <f t="shared" si="33"/>
        <v>0</v>
      </c>
      <c r="BZ21" s="105">
        <f t="shared" si="34"/>
        <v>0</v>
      </c>
      <c r="CB21" s="106"/>
      <c r="CC21" s="107"/>
      <c r="CD21" s="107"/>
      <c r="CE21" s="107"/>
      <c r="CF21" s="108"/>
      <c r="CG21" s="108"/>
      <c r="CH21" s="108"/>
    </row>
    <row r="22" spans="1:86" s="104" customFormat="1" ht="15" thickBot="1">
      <c r="A22" s="81">
        <v>43290</v>
      </c>
      <c r="B22" s="82" t="s">
        <v>57</v>
      </c>
      <c r="C22" s="83" t="s">
        <v>132</v>
      </c>
      <c r="D22" s="83" t="s">
        <v>133</v>
      </c>
      <c r="E22" s="109" t="s">
        <v>134</v>
      </c>
      <c r="F22" s="85" t="s">
        <v>135</v>
      </c>
      <c r="G22" s="110" t="s">
        <v>136</v>
      </c>
      <c r="H22" s="144" t="s">
        <v>137</v>
      </c>
      <c r="I22" s="87" t="s">
        <v>71</v>
      </c>
      <c r="J22" s="111">
        <v>31</v>
      </c>
      <c r="K22" s="89">
        <f t="shared" si="5"/>
        <v>43321</v>
      </c>
      <c r="L22" s="90">
        <v>100</v>
      </c>
      <c r="M22" s="90">
        <v>30</v>
      </c>
      <c r="N22" s="90">
        <v>40</v>
      </c>
      <c r="O22" s="90">
        <v>30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1">
        <f t="shared" si="35"/>
        <v>200</v>
      </c>
      <c r="X22" s="92">
        <v>45600</v>
      </c>
      <c r="Y22" s="92">
        <v>46000</v>
      </c>
      <c r="Z22" s="92">
        <v>33000</v>
      </c>
      <c r="AA22" s="93">
        <f t="shared" si="6"/>
        <v>4560000</v>
      </c>
      <c r="AB22" s="93">
        <f t="shared" si="7"/>
        <v>1368000</v>
      </c>
      <c r="AC22" s="93">
        <f t="shared" si="8"/>
        <v>1824000</v>
      </c>
      <c r="AD22" s="93">
        <f t="shared" si="9"/>
        <v>1368000</v>
      </c>
      <c r="AE22" s="93">
        <f t="shared" si="10"/>
        <v>0</v>
      </c>
      <c r="AF22" s="179">
        <f t="shared" si="11"/>
        <v>0</v>
      </c>
      <c r="AG22" s="179">
        <f t="shared" si="12"/>
        <v>0</v>
      </c>
      <c r="AH22" s="179">
        <f t="shared" si="13"/>
        <v>0</v>
      </c>
      <c r="AI22" s="93">
        <f t="shared" si="13"/>
        <v>0</v>
      </c>
      <c r="AJ22" s="93">
        <f t="shared" si="14"/>
        <v>0</v>
      </c>
      <c r="AK22" s="93">
        <f t="shared" si="15"/>
        <v>0</v>
      </c>
      <c r="AL22" s="91">
        <f t="shared" si="36"/>
        <v>9120000</v>
      </c>
      <c r="AM22" s="91">
        <f t="shared" si="16"/>
        <v>200</v>
      </c>
      <c r="AN22" s="91">
        <f t="shared" si="17"/>
        <v>0</v>
      </c>
      <c r="AO22" s="91">
        <f t="shared" si="18"/>
        <v>120000</v>
      </c>
      <c r="AP22" s="91">
        <f t="shared" si="19"/>
        <v>0</v>
      </c>
      <c r="AQ22" s="91"/>
      <c r="AR22" s="91">
        <f>AM22*2000</f>
        <v>400000</v>
      </c>
      <c r="AS22" s="91"/>
      <c r="AT22" s="91">
        <f t="shared" si="37"/>
        <v>0</v>
      </c>
      <c r="AU22" s="91">
        <f t="shared" si="21"/>
        <v>520000</v>
      </c>
      <c r="AV22" s="91">
        <f t="shared" si="22"/>
        <v>8600000</v>
      </c>
      <c r="AW22" s="91">
        <v>180000</v>
      </c>
      <c r="AX22" s="93"/>
      <c r="AY22" s="93"/>
      <c r="AZ22" s="94">
        <f t="shared" si="23"/>
        <v>8420000</v>
      </c>
      <c r="BA22" s="95">
        <v>0</v>
      </c>
      <c r="BB22" s="96" t="s">
        <v>64</v>
      </c>
      <c r="BC22" s="96" t="s">
        <v>109</v>
      </c>
      <c r="BD22" s="97"/>
      <c r="BE22" s="98"/>
      <c r="BF22" s="99"/>
      <c r="BG22" s="98"/>
      <c r="BH22" s="99"/>
      <c r="BI22" s="98"/>
      <c r="BJ22" s="99"/>
      <c r="BK22" s="98"/>
      <c r="BL22" s="99"/>
      <c r="BM22" s="100">
        <v>8420000</v>
      </c>
      <c r="BN22" s="101">
        <f t="shared" si="24"/>
        <v>-43290</v>
      </c>
      <c r="BO22" s="102" t="str">
        <f t="shared" si="25"/>
        <v>-</v>
      </c>
      <c r="BP22" s="103">
        <f t="shared" si="26"/>
        <v>9120000</v>
      </c>
      <c r="BR22" s="105">
        <f t="shared" si="27"/>
        <v>9120000</v>
      </c>
      <c r="BS22" s="105">
        <f t="shared" si="28"/>
        <v>0</v>
      </c>
      <c r="BT22" s="105">
        <f t="shared" si="29"/>
        <v>0</v>
      </c>
      <c r="BU22" s="105">
        <f t="shared" si="30"/>
        <v>0</v>
      </c>
      <c r="BW22" s="105">
        <f t="shared" si="31"/>
        <v>200</v>
      </c>
      <c r="BX22" s="105">
        <f t="shared" si="32"/>
        <v>0</v>
      </c>
      <c r="BY22" s="105">
        <f t="shared" si="33"/>
        <v>0</v>
      </c>
      <c r="BZ22" s="105">
        <f t="shared" si="34"/>
        <v>0</v>
      </c>
      <c r="CB22" s="106"/>
      <c r="CC22" s="107"/>
      <c r="CD22" s="107"/>
      <c r="CE22" s="107"/>
      <c r="CF22" s="108"/>
      <c r="CG22" s="108"/>
      <c r="CH22" s="108"/>
    </row>
    <row r="23" spans="1:86" s="104" customFormat="1" ht="14.25">
      <c r="A23" s="112">
        <v>43291</v>
      </c>
      <c r="B23" s="113" t="s">
        <v>57</v>
      </c>
      <c r="C23" s="114" t="s">
        <v>138</v>
      </c>
      <c r="D23" s="114" t="s">
        <v>111</v>
      </c>
      <c r="E23" s="143" t="s">
        <v>112</v>
      </c>
      <c r="F23" s="116" t="s">
        <v>113</v>
      </c>
      <c r="G23" s="116" t="s">
        <v>114</v>
      </c>
      <c r="H23" s="117" t="s">
        <v>94</v>
      </c>
      <c r="I23" s="118" t="s">
        <v>71</v>
      </c>
      <c r="J23" s="119">
        <v>31</v>
      </c>
      <c r="K23" s="120">
        <f t="shared" si="5"/>
        <v>43322</v>
      </c>
      <c r="L23" s="121">
        <v>474</v>
      </c>
      <c r="M23" s="121">
        <v>30</v>
      </c>
      <c r="N23" s="121">
        <v>30</v>
      </c>
      <c r="O23" s="121">
        <v>30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2">
        <f t="shared" si="35"/>
        <v>564</v>
      </c>
      <c r="X23" s="123">
        <v>45600</v>
      </c>
      <c r="Y23" s="123">
        <v>46000</v>
      </c>
      <c r="Z23" s="123">
        <v>33000</v>
      </c>
      <c r="AA23" s="124">
        <f t="shared" si="6"/>
        <v>21614400</v>
      </c>
      <c r="AB23" s="124">
        <f t="shared" si="7"/>
        <v>1368000</v>
      </c>
      <c r="AC23" s="124">
        <f t="shared" si="8"/>
        <v>1368000</v>
      </c>
      <c r="AD23" s="124">
        <f t="shared" si="9"/>
        <v>1368000</v>
      </c>
      <c r="AE23" s="124">
        <f t="shared" si="10"/>
        <v>0</v>
      </c>
      <c r="AF23" s="93">
        <f t="shared" si="11"/>
        <v>0</v>
      </c>
      <c r="AG23" s="93">
        <f t="shared" si="12"/>
        <v>0</v>
      </c>
      <c r="AH23" s="93">
        <f t="shared" si="13"/>
        <v>0</v>
      </c>
      <c r="AI23" s="124">
        <f t="shared" si="13"/>
        <v>0</v>
      </c>
      <c r="AJ23" s="124">
        <f t="shared" si="14"/>
        <v>0</v>
      </c>
      <c r="AK23" s="124">
        <f t="shared" si="15"/>
        <v>0</v>
      </c>
      <c r="AL23" s="122">
        <f t="shared" si="36"/>
        <v>25718400</v>
      </c>
      <c r="AM23" s="122">
        <f t="shared" si="16"/>
        <v>564</v>
      </c>
      <c r="AN23" s="122">
        <f t="shared" si="17"/>
        <v>0</v>
      </c>
      <c r="AO23" s="122">
        <f t="shared" si="18"/>
        <v>338400</v>
      </c>
      <c r="AP23" s="122">
        <f t="shared" si="19"/>
        <v>0</v>
      </c>
      <c r="AQ23" s="122"/>
      <c r="AR23" s="122">
        <f t="shared" si="20"/>
        <v>0</v>
      </c>
      <c r="AS23" s="122"/>
      <c r="AT23" s="122">
        <f t="shared" si="37"/>
        <v>0</v>
      </c>
      <c r="AU23" s="122">
        <f t="shared" si="21"/>
        <v>338400</v>
      </c>
      <c r="AV23" s="122">
        <f t="shared" si="22"/>
        <v>25380000</v>
      </c>
      <c r="AW23" s="122">
        <v>0</v>
      </c>
      <c r="AX23" s="124"/>
      <c r="AY23" s="124"/>
      <c r="AZ23" s="125">
        <f t="shared" si="23"/>
        <v>25380000</v>
      </c>
      <c r="BA23" s="126">
        <v>0</v>
      </c>
      <c r="BB23" s="127" t="s">
        <v>64</v>
      </c>
      <c r="BC23" s="127"/>
      <c r="BD23" s="128"/>
      <c r="BE23" s="129"/>
      <c r="BF23" s="130"/>
      <c r="BG23" s="129"/>
      <c r="BH23" s="130"/>
      <c r="BI23" s="129"/>
      <c r="BJ23" s="130"/>
      <c r="BK23" s="129">
        <v>3870000</v>
      </c>
      <c r="BL23" s="130"/>
      <c r="BM23" s="131"/>
      <c r="BN23" s="132">
        <f t="shared" si="24"/>
        <v>-43291</v>
      </c>
      <c r="BO23" s="133" t="str">
        <f t="shared" si="25"/>
        <v>-</v>
      </c>
      <c r="BP23" s="134">
        <f t="shared" si="26"/>
        <v>25718400</v>
      </c>
      <c r="BR23" s="105">
        <f t="shared" si="27"/>
        <v>25718400</v>
      </c>
      <c r="BS23" s="105">
        <f t="shared" si="28"/>
        <v>0</v>
      </c>
      <c r="BT23" s="105">
        <f t="shared" si="29"/>
        <v>0</v>
      </c>
      <c r="BU23" s="105">
        <f t="shared" si="30"/>
        <v>0</v>
      </c>
      <c r="BW23" s="105">
        <f t="shared" si="31"/>
        <v>564</v>
      </c>
      <c r="BX23" s="105">
        <f t="shared" si="32"/>
        <v>0</v>
      </c>
      <c r="BY23" s="105">
        <f t="shared" si="33"/>
        <v>0</v>
      </c>
      <c r="BZ23" s="105">
        <f t="shared" si="34"/>
        <v>0</v>
      </c>
      <c r="CB23" s="106"/>
      <c r="CC23" s="107"/>
      <c r="CD23" s="107"/>
      <c r="CE23" s="107"/>
      <c r="CF23" s="108"/>
      <c r="CG23" s="108"/>
      <c r="CH23" s="108"/>
    </row>
    <row r="24" spans="1:86" s="104" customFormat="1" ht="14.25">
      <c r="A24" s="81">
        <v>43291</v>
      </c>
      <c r="B24" s="82" t="s">
        <v>57</v>
      </c>
      <c r="C24" s="83" t="s">
        <v>139</v>
      </c>
      <c r="D24" s="83" t="s">
        <v>140</v>
      </c>
      <c r="E24" s="135" t="s">
        <v>141</v>
      </c>
      <c r="F24" s="85" t="s">
        <v>142</v>
      </c>
      <c r="G24" s="85" t="s">
        <v>143</v>
      </c>
      <c r="H24" s="86" t="s">
        <v>70</v>
      </c>
      <c r="I24" s="87" t="s">
        <v>71</v>
      </c>
      <c r="J24" s="88">
        <v>31</v>
      </c>
      <c r="K24" s="89">
        <f t="shared" si="5"/>
        <v>43322</v>
      </c>
      <c r="L24" s="90">
        <v>300</v>
      </c>
      <c r="M24" s="90">
        <v>50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1">
        <f t="shared" si="35"/>
        <v>350</v>
      </c>
      <c r="X24" s="92">
        <v>45600</v>
      </c>
      <c r="Y24" s="92">
        <v>46000</v>
      </c>
      <c r="Z24" s="92">
        <v>33000</v>
      </c>
      <c r="AA24" s="93">
        <f t="shared" si="6"/>
        <v>13680000</v>
      </c>
      <c r="AB24" s="93">
        <f t="shared" si="7"/>
        <v>2280000</v>
      </c>
      <c r="AC24" s="93">
        <f t="shared" si="8"/>
        <v>0</v>
      </c>
      <c r="AD24" s="93">
        <f t="shared" si="9"/>
        <v>0</v>
      </c>
      <c r="AE24" s="93">
        <f t="shared" si="10"/>
        <v>0</v>
      </c>
      <c r="AF24" s="93">
        <f t="shared" si="11"/>
        <v>0</v>
      </c>
      <c r="AG24" s="93">
        <f t="shared" si="12"/>
        <v>0</v>
      </c>
      <c r="AH24" s="93">
        <f t="shared" si="13"/>
        <v>0</v>
      </c>
      <c r="AI24" s="93">
        <f t="shared" si="13"/>
        <v>0</v>
      </c>
      <c r="AJ24" s="93">
        <f t="shared" si="14"/>
        <v>0</v>
      </c>
      <c r="AK24" s="93">
        <f t="shared" si="15"/>
        <v>0</v>
      </c>
      <c r="AL24" s="91">
        <f t="shared" si="36"/>
        <v>15960000</v>
      </c>
      <c r="AM24" s="91">
        <f t="shared" si="16"/>
        <v>350</v>
      </c>
      <c r="AN24" s="91">
        <f t="shared" si="17"/>
        <v>0</v>
      </c>
      <c r="AO24" s="91">
        <f>AM24*0</f>
        <v>0</v>
      </c>
      <c r="AP24" s="91">
        <f t="shared" si="19"/>
        <v>0</v>
      </c>
      <c r="AQ24" s="91"/>
      <c r="AR24" s="91">
        <f>AM24*2000</f>
        <v>700000</v>
      </c>
      <c r="AS24" s="91"/>
      <c r="AT24" s="91">
        <f t="shared" si="37"/>
        <v>0</v>
      </c>
      <c r="AU24" s="91">
        <f t="shared" si="21"/>
        <v>700000</v>
      </c>
      <c r="AV24" s="91">
        <f t="shared" si="22"/>
        <v>15260000</v>
      </c>
      <c r="AW24" s="91">
        <v>0</v>
      </c>
      <c r="AX24" s="93"/>
      <c r="AY24" s="93"/>
      <c r="AZ24" s="94">
        <f t="shared" si="23"/>
        <v>15260000</v>
      </c>
      <c r="BA24" s="95">
        <v>0</v>
      </c>
      <c r="BB24" s="96" t="s">
        <v>64</v>
      </c>
      <c r="BC24" s="96"/>
      <c r="BD24" s="97"/>
      <c r="BE24" s="98"/>
      <c r="BF24" s="99"/>
      <c r="BG24" s="98"/>
      <c r="BH24" s="99"/>
      <c r="BI24" s="98"/>
      <c r="BJ24" s="99"/>
      <c r="BK24" s="98"/>
      <c r="BL24" s="99"/>
      <c r="BM24" s="100"/>
      <c r="BN24" s="101">
        <f t="shared" si="24"/>
        <v>-43291</v>
      </c>
      <c r="BO24" s="102" t="str">
        <f t="shared" si="25"/>
        <v>-</v>
      </c>
      <c r="BP24" s="103">
        <f t="shared" si="26"/>
        <v>15960000</v>
      </c>
      <c r="BR24" s="105">
        <f t="shared" si="27"/>
        <v>15960000</v>
      </c>
      <c r="BS24" s="105">
        <f t="shared" si="28"/>
        <v>0</v>
      </c>
      <c r="BT24" s="105">
        <f t="shared" si="29"/>
        <v>0</v>
      </c>
      <c r="BU24" s="105">
        <f t="shared" si="30"/>
        <v>0</v>
      </c>
      <c r="BW24" s="105">
        <f t="shared" si="31"/>
        <v>350</v>
      </c>
      <c r="BX24" s="105">
        <f t="shared" si="32"/>
        <v>0</v>
      </c>
      <c r="BY24" s="105">
        <f t="shared" si="33"/>
        <v>0</v>
      </c>
      <c r="BZ24" s="105">
        <f t="shared" si="34"/>
        <v>0</v>
      </c>
      <c r="CB24" s="106"/>
      <c r="CC24" s="107"/>
      <c r="CD24" s="107"/>
      <c r="CE24" s="107"/>
      <c r="CF24" s="108"/>
      <c r="CG24" s="108"/>
      <c r="CH24" s="108"/>
    </row>
    <row r="25" spans="1:86" s="104" customFormat="1" ht="15" thickBot="1">
      <c r="A25" s="145">
        <v>43291</v>
      </c>
      <c r="B25" s="146" t="s">
        <v>57</v>
      </c>
      <c r="C25" s="147" t="s">
        <v>144</v>
      </c>
      <c r="D25" s="147" t="s">
        <v>104</v>
      </c>
      <c r="E25" s="191" t="s">
        <v>105</v>
      </c>
      <c r="F25" s="150" t="s">
        <v>106</v>
      </c>
      <c r="G25" s="192" t="s">
        <v>107</v>
      </c>
      <c r="H25" s="151" t="s">
        <v>108</v>
      </c>
      <c r="I25" s="152" t="s">
        <v>71</v>
      </c>
      <c r="J25" s="153">
        <v>31</v>
      </c>
      <c r="K25" s="154">
        <f t="shared" si="5"/>
        <v>43322</v>
      </c>
      <c r="L25" s="155">
        <v>215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55">
        <v>0</v>
      </c>
      <c r="V25" s="155">
        <v>0</v>
      </c>
      <c r="W25" s="136">
        <f t="shared" si="35"/>
        <v>215</v>
      </c>
      <c r="X25" s="156">
        <v>45600</v>
      </c>
      <c r="Y25" s="156">
        <v>46000</v>
      </c>
      <c r="Z25" s="156">
        <v>33000</v>
      </c>
      <c r="AA25" s="142">
        <f t="shared" si="6"/>
        <v>9804000</v>
      </c>
      <c r="AB25" s="142">
        <f t="shared" si="7"/>
        <v>0</v>
      </c>
      <c r="AC25" s="142">
        <f t="shared" si="8"/>
        <v>0</v>
      </c>
      <c r="AD25" s="142">
        <f t="shared" si="9"/>
        <v>0</v>
      </c>
      <c r="AE25" s="142">
        <f t="shared" si="10"/>
        <v>0</v>
      </c>
      <c r="AF25" s="93">
        <f t="shared" si="11"/>
        <v>0</v>
      </c>
      <c r="AG25" s="93">
        <f t="shared" si="12"/>
        <v>0</v>
      </c>
      <c r="AH25" s="93">
        <f t="shared" si="13"/>
        <v>0</v>
      </c>
      <c r="AI25" s="142">
        <f t="shared" si="13"/>
        <v>0</v>
      </c>
      <c r="AJ25" s="142">
        <f t="shared" si="14"/>
        <v>0</v>
      </c>
      <c r="AK25" s="142">
        <f t="shared" si="15"/>
        <v>0</v>
      </c>
      <c r="AL25" s="136">
        <f t="shared" si="36"/>
        <v>9804000</v>
      </c>
      <c r="AM25" s="136">
        <f t="shared" si="16"/>
        <v>215</v>
      </c>
      <c r="AN25" s="136">
        <f t="shared" si="17"/>
        <v>0</v>
      </c>
      <c r="AO25" s="136">
        <f>AM25*0</f>
        <v>0</v>
      </c>
      <c r="AP25" s="136">
        <f t="shared" si="19"/>
        <v>0</v>
      </c>
      <c r="AQ25" s="136"/>
      <c r="AR25" s="136">
        <f>AM25*2000</f>
        <v>430000</v>
      </c>
      <c r="AS25" s="136"/>
      <c r="AT25" s="136">
        <f t="shared" si="37"/>
        <v>0</v>
      </c>
      <c r="AU25" s="136">
        <f t="shared" si="21"/>
        <v>430000</v>
      </c>
      <c r="AV25" s="136">
        <f t="shared" si="22"/>
        <v>9374000</v>
      </c>
      <c r="AW25" s="136">
        <v>0</v>
      </c>
      <c r="AX25" s="142"/>
      <c r="AY25" s="142"/>
      <c r="AZ25" s="157">
        <f t="shared" si="23"/>
        <v>9374000</v>
      </c>
      <c r="BA25" s="158">
        <v>0</v>
      </c>
      <c r="BB25" s="159" t="s">
        <v>64</v>
      </c>
      <c r="BC25" s="159"/>
      <c r="BD25" s="160"/>
      <c r="BE25" s="161"/>
      <c r="BF25" s="162"/>
      <c r="BG25" s="161"/>
      <c r="BH25" s="162"/>
      <c r="BI25" s="161"/>
      <c r="BJ25" s="162"/>
      <c r="BK25" s="161"/>
      <c r="BL25" s="162"/>
      <c r="BM25" s="163"/>
      <c r="BN25" s="164">
        <f t="shared" si="24"/>
        <v>-43291</v>
      </c>
      <c r="BO25" s="165" t="str">
        <f t="shared" si="25"/>
        <v>-</v>
      </c>
      <c r="BP25" s="166">
        <f t="shared" si="26"/>
        <v>9804000</v>
      </c>
      <c r="BR25" s="105">
        <f t="shared" si="27"/>
        <v>9804000</v>
      </c>
      <c r="BS25" s="105">
        <f t="shared" si="28"/>
        <v>0</v>
      </c>
      <c r="BT25" s="105">
        <f t="shared" si="29"/>
        <v>0</v>
      </c>
      <c r="BU25" s="105">
        <f t="shared" si="30"/>
        <v>0</v>
      </c>
      <c r="BW25" s="105">
        <f t="shared" si="31"/>
        <v>215</v>
      </c>
      <c r="BX25" s="105">
        <f t="shared" si="32"/>
        <v>0</v>
      </c>
      <c r="BY25" s="105">
        <f t="shared" si="33"/>
        <v>0</v>
      </c>
      <c r="BZ25" s="105">
        <f t="shared" si="34"/>
        <v>0</v>
      </c>
      <c r="CB25" s="106"/>
      <c r="CC25" s="107"/>
      <c r="CD25" s="107"/>
      <c r="CE25" s="107"/>
      <c r="CF25" s="108"/>
      <c r="CG25" s="108"/>
      <c r="CH25" s="108"/>
    </row>
    <row r="26" spans="1:86" s="104" customFormat="1" ht="14.25">
      <c r="A26" s="81">
        <v>43292</v>
      </c>
      <c r="B26" s="82" t="s">
        <v>57</v>
      </c>
      <c r="C26" s="83" t="s">
        <v>145</v>
      </c>
      <c r="D26" s="83" t="s">
        <v>146</v>
      </c>
      <c r="E26" s="135" t="s">
        <v>147</v>
      </c>
      <c r="F26" s="85" t="s">
        <v>148</v>
      </c>
      <c r="G26" s="85" t="s">
        <v>149</v>
      </c>
      <c r="H26" s="86" t="s">
        <v>150</v>
      </c>
      <c r="I26" s="87" t="s">
        <v>71</v>
      </c>
      <c r="J26" s="111">
        <v>31</v>
      </c>
      <c r="K26" s="89">
        <f t="shared" si="5"/>
        <v>43323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635</v>
      </c>
      <c r="U26" s="90">
        <v>0</v>
      </c>
      <c r="V26" s="90">
        <v>0</v>
      </c>
      <c r="W26" s="91">
        <f t="shared" si="35"/>
        <v>635</v>
      </c>
      <c r="X26" s="92">
        <v>45600</v>
      </c>
      <c r="Y26" s="92">
        <v>46000</v>
      </c>
      <c r="Z26" s="92">
        <v>33000</v>
      </c>
      <c r="AA26" s="93">
        <f t="shared" si="6"/>
        <v>0</v>
      </c>
      <c r="AB26" s="93">
        <f t="shared" si="7"/>
        <v>0</v>
      </c>
      <c r="AC26" s="93">
        <f t="shared" si="8"/>
        <v>0</v>
      </c>
      <c r="AD26" s="93">
        <f t="shared" si="9"/>
        <v>0</v>
      </c>
      <c r="AE26" s="93">
        <f t="shared" si="10"/>
        <v>0</v>
      </c>
      <c r="AF26" s="124">
        <f t="shared" si="11"/>
        <v>0</v>
      </c>
      <c r="AG26" s="124">
        <f t="shared" si="12"/>
        <v>0</v>
      </c>
      <c r="AH26" s="124">
        <f t="shared" si="13"/>
        <v>0</v>
      </c>
      <c r="AI26" s="93">
        <f t="shared" si="13"/>
        <v>29210000</v>
      </c>
      <c r="AJ26" s="93">
        <f t="shared" si="14"/>
        <v>0</v>
      </c>
      <c r="AK26" s="93">
        <f t="shared" si="15"/>
        <v>0</v>
      </c>
      <c r="AL26" s="91">
        <f t="shared" si="36"/>
        <v>29210000</v>
      </c>
      <c r="AM26" s="91">
        <f t="shared" si="16"/>
        <v>0</v>
      </c>
      <c r="AN26" s="91">
        <f t="shared" si="17"/>
        <v>635</v>
      </c>
      <c r="AO26" s="91">
        <f t="shared" si="18"/>
        <v>0</v>
      </c>
      <c r="AP26" s="91">
        <f t="shared" si="19"/>
        <v>635000</v>
      </c>
      <c r="AQ26" s="91"/>
      <c r="AR26" s="91">
        <f t="shared" si="20"/>
        <v>0</v>
      </c>
      <c r="AS26" s="91"/>
      <c r="AT26" s="91">
        <f t="shared" si="37"/>
        <v>0</v>
      </c>
      <c r="AU26" s="91">
        <f t="shared" si="21"/>
        <v>635000</v>
      </c>
      <c r="AV26" s="91">
        <f t="shared" si="22"/>
        <v>28575000</v>
      </c>
      <c r="AW26" s="91">
        <v>0</v>
      </c>
      <c r="AX26" s="93"/>
      <c r="AY26" s="93"/>
      <c r="AZ26" s="94">
        <f t="shared" si="23"/>
        <v>28575000</v>
      </c>
      <c r="BA26" s="95">
        <v>0</v>
      </c>
      <c r="BB26" s="96" t="s">
        <v>64</v>
      </c>
      <c r="BC26" s="96"/>
      <c r="BD26" s="97"/>
      <c r="BE26" s="98"/>
      <c r="BF26" s="99"/>
      <c r="BG26" s="98"/>
      <c r="BH26" s="99"/>
      <c r="BI26" s="98"/>
      <c r="BJ26" s="99"/>
      <c r="BK26" s="98"/>
      <c r="BL26" s="99"/>
      <c r="BM26" s="100"/>
      <c r="BN26" s="101">
        <f t="shared" si="24"/>
        <v>-43292</v>
      </c>
      <c r="BO26" s="102" t="str">
        <f t="shared" si="25"/>
        <v>-</v>
      </c>
      <c r="BP26" s="103">
        <f t="shared" si="26"/>
        <v>29210000</v>
      </c>
      <c r="BR26" s="105">
        <f t="shared" si="27"/>
        <v>29210000</v>
      </c>
      <c r="BS26" s="105">
        <f t="shared" si="28"/>
        <v>0</v>
      </c>
      <c r="BT26" s="105">
        <f t="shared" si="29"/>
        <v>0</v>
      </c>
      <c r="BU26" s="105">
        <f t="shared" si="30"/>
        <v>0</v>
      </c>
      <c r="BW26" s="105">
        <f t="shared" si="31"/>
        <v>635</v>
      </c>
      <c r="BX26" s="105">
        <f t="shared" si="32"/>
        <v>0</v>
      </c>
      <c r="BY26" s="105">
        <f t="shared" si="33"/>
        <v>0</v>
      </c>
      <c r="BZ26" s="105">
        <f t="shared" si="34"/>
        <v>0</v>
      </c>
      <c r="CB26" s="106"/>
      <c r="CC26" s="107"/>
      <c r="CD26" s="107"/>
      <c r="CE26" s="107"/>
      <c r="CF26" s="108"/>
      <c r="CG26" s="108"/>
      <c r="CH26" s="108"/>
    </row>
    <row r="27" spans="1:86" s="104" customFormat="1" ht="14.25">
      <c r="A27" s="81">
        <v>43292</v>
      </c>
      <c r="B27" s="82" t="s">
        <v>57</v>
      </c>
      <c r="C27" s="83" t="s">
        <v>151</v>
      </c>
      <c r="D27" s="83" t="s">
        <v>152</v>
      </c>
      <c r="E27" s="84" t="s">
        <v>153</v>
      </c>
      <c r="F27" s="85" t="s">
        <v>154</v>
      </c>
      <c r="G27" s="85" t="s">
        <v>155</v>
      </c>
      <c r="H27" s="86" t="s">
        <v>70</v>
      </c>
      <c r="I27" s="87" t="s">
        <v>71</v>
      </c>
      <c r="J27" s="88">
        <v>31</v>
      </c>
      <c r="K27" s="89">
        <f t="shared" si="5"/>
        <v>43323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240</v>
      </c>
      <c r="U27" s="90">
        <v>0</v>
      </c>
      <c r="V27" s="90">
        <v>0</v>
      </c>
      <c r="W27" s="91">
        <f t="shared" si="35"/>
        <v>240</v>
      </c>
      <c r="X27" s="92">
        <v>45600</v>
      </c>
      <c r="Y27" s="92">
        <v>46000</v>
      </c>
      <c r="Z27" s="92">
        <v>33000</v>
      </c>
      <c r="AA27" s="93">
        <f t="shared" si="6"/>
        <v>0</v>
      </c>
      <c r="AB27" s="93">
        <f t="shared" si="7"/>
        <v>0</v>
      </c>
      <c r="AC27" s="93">
        <f t="shared" si="8"/>
        <v>0</v>
      </c>
      <c r="AD27" s="93">
        <f t="shared" si="9"/>
        <v>0</v>
      </c>
      <c r="AE27" s="93">
        <f t="shared" si="10"/>
        <v>0</v>
      </c>
      <c r="AF27" s="93">
        <f t="shared" si="11"/>
        <v>0</v>
      </c>
      <c r="AG27" s="93">
        <f t="shared" si="12"/>
        <v>0</v>
      </c>
      <c r="AH27" s="93">
        <f t="shared" si="13"/>
        <v>0</v>
      </c>
      <c r="AI27" s="93">
        <f t="shared" si="13"/>
        <v>11040000</v>
      </c>
      <c r="AJ27" s="93">
        <f t="shared" si="14"/>
        <v>0</v>
      </c>
      <c r="AK27" s="93">
        <f t="shared" si="15"/>
        <v>0</v>
      </c>
      <c r="AL27" s="91">
        <f t="shared" si="36"/>
        <v>11040000</v>
      </c>
      <c r="AM27" s="91">
        <f t="shared" si="16"/>
        <v>0</v>
      </c>
      <c r="AN27" s="91">
        <f t="shared" si="17"/>
        <v>240</v>
      </c>
      <c r="AO27" s="91">
        <f t="shared" si="18"/>
        <v>0</v>
      </c>
      <c r="AP27" s="91">
        <f t="shared" si="19"/>
        <v>240000</v>
      </c>
      <c r="AQ27" s="91"/>
      <c r="AR27" s="91">
        <f t="shared" si="20"/>
        <v>0</v>
      </c>
      <c r="AS27" s="91"/>
      <c r="AT27" s="91">
        <f t="shared" si="37"/>
        <v>0</v>
      </c>
      <c r="AU27" s="91">
        <f t="shared" si="21"/>
        <v>240000</v>
      </c>
      <c r="AV27" s="91">
        <f t="shared" si="22"/>
        <v>10800000</v>
      </c>
      <c r="AW27" s="91">
        <v>0</v>
      </c>
      <c r="AX27" s="93"/>
      <c r="AY27" s="93"/>
      <c r="AZ27" s="94">
        <f t="shared" si="23"/>
        <v>10800000</v>
      </c>
      <c r="BA27" s="95">
        <v>0</v>
      </c>
      <c r="BB27" s="96" t="s">
        <v>64</v>
      </c>
      <c r="BC27" s="96"/>
      <c r="BD27" s="97"/>
      <c r="BE27" s="98"/>
      <c r="BF27" s="99"/>
      <c r="BG27" s="98"/>
      <c r="BH27" s="99"/>
      <c r="BI27" s="98"/>
      <c r="BJ27" s="99"/>
      <c r="BK27" s="98"/>
      <c r="BL27" s="99"/>
      <c r="BM27" s="100"/>
      <c r="BN27" s="101">
        <f t="shared" si="24"/>
        <v>-43292</v>
      </c>
      <c r="BO27" s="102" t="str">
        <f t="shared" si="25"/>
        <v>-</v>
      </c>
      <c r="BP27" s="103">
        <f t="shared" si="26"/>
        <v>11040000</v>
      </c>
      <c r="BR27" s="105">
        <f t="shared" si="27"/>
        <v>11040000</v>
      </c>
      <c r="BS27" s="105">
        <f t="shared" si="28"/>
        <v>0</v>
      </c>
      <c r="BT27" s="105">
        <f t="shared" si="29"/>
        <v>0</v>
      </c>
      <c r="BU27" s="105">
        <f t="shared" si="30"/>
        <v>0</v>
      </c>
      <c r="BW27" s="105">
        <f t="shared" si="31"/>
        <v>240</v>
      </c>
      <c r="BX27" s="105">
        <f t="shared" si="32"/>
        <v>0</v>
      </c>
      <c r="BY27" s="105">
        <f t="shared" si="33"/>
        <v>0</v>
      </c>
      <c r="BZ27" s="105">
        <f t="shared" si="34"/>
        <v>0</v>
      </c>
      <c r="CB27" s="106"/>
      <c r="CC27" s="107"/>
      <c r="CD27" s="107"/>
      <c r="CE27" s="107"/>
      <c r="CF27" s="108"/>
      <c r="CG27" s="108"/>
      <c r="CH27" s="108"/>
    </row>
    <row r="28" spans="1:86" s="104" customFormat="1" ht="14.25">
      <c r="A28" s="81">
        <v>43292</v>
      </c>
      <c r="B28" s="82" t="s">
        <v>57</v>
      </c>
      <c r="C28" s="83" t="s">
        <v>156</v>
      </c>
      <c r="D28" s="83" t="s">
        <v>78</v>
      </c>
      <c r="E28" s="84" t="s">
        <v>79</v>
      </c>
      <c r="F28" s="85" t="s">
        <v>80</v>
      </c>
      <c r="G28" s="85" t="s">
        <v>81</v>
      </c>
      <c r="H28" s="86" t="s">
        <v>70</v>
      </c>
      <c r="I28" s="87" t="s">
        <v>71</v>
      </c>
      <c r="J28" s="88">
        <v>31</v>
      </c>
      <c r="K28" s="89">
        <f t="shared" si="5"/>
        <v>43323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240</v>
      </c>
      <c r="U28" s="90">
        <v>0</v>
      </c>
      <c r="V28" s="90">
        <v>0</v>
      </c>
      <c r="W28" s="91">
        <f t="shared" si="35"/>
        <v>240</v>
      </c>
      <c r="X28" s="92">
        <v>45600</v>
      </c>
      <c r="Y28" s="92">
        <v>46000</v>
      </c>
      <c r="Z28" s="92">
        <v>33000</v>
      </c>
      <c r="AA28" s="93">
        <f t="shared" si="6"/>
        <v>0</v>
      </c>
      <c r="AB28" s="93">
        <f t="shared" si="7"/>
        <v>0</v>
      </c>
      <c r="AC28" s="93">
        <f t="shared" si="8"/>
        <v>0</v>
      </c>
      <c r="AD28" s="93">
        <f t="shared" si="9"/>
        <v>0</v>
      </c>
      <c r="AE28" s="93">
        <f t="shared" si="10"/>
        <v>0</v>
      </c>
      <c r="AF28" s="93">
        <f t="shared" si="11"/>
        <v>0</v>
      </c>
      <c r="AG28" s="93">
        <f t="shared" si="12"/>
        <v>0</v>
      </c>
      <c r="AH28" s="93">
        <f t="shared" si="13"/>
        <v>0</v>
      </c>
      <c r="AI28" s="93">
        <f t="shared" si="13"/>
        <v>11040000</v>
      </c>
      <c r="AJ28" s="93">
        <f t="shared" si="14"/>
        <v>0</v>
      </c>
      <c r="AK28" s="93">
        <f t="shared" si="15"/>
        <v>0</v>
      </c>
      <c r="AL28" s="91">
        <f t="shared" si="36"/>
        <v>11040000</v>
      </c>
      <c r="AM28" s="91">
        <f t="shared" si="16"/>
        <v>0</v>
      </c>
      <c r="AN28" s="91">
        <f t="shared" si="17"/>
        <v>240</v>
      </c>
      <c r="AO28" s="91">
        <f t="shared" si="18"/>
        <v>0</v>
      </c>
      <c r="AP28" s="91">
        <f t="shared" si="19"/>
        <v>240000</v>
      </c>
      <c r="AQ28" s="91"/>
      <c r="AR28" s="91">
        <f t="shared" si="20"/>
        <v>0</v>
      </c>
      <c r="AS28" s="91"/>
      <c r="AT28" s="91">
        <f>AN28*500</f>
        <v>120000</v>
      </c>
      <c r="AU28" s="91">
        <f t="shared" si="21"/>
        <v>360000</v>
      </c>
      <c r="AV28" s="91">
        <f t="shared" si="22"/>
        <v>10680000</v>
      </c>
      <c r="AW28" s="91">
        <v>0</v>
      </c>
      <c r="AX28" s="93"/>
      <c r="AY28" s="93"/>
      <c r="AZ28" s="94">
        <f t="shared" si="23"/>
        <v>10680000</v>
      </c>
      <c r="BA28" s="95">
        <v>0</v>
      </c>
      <c r="BB28" s="96" t="s">
        <v>64</v>
      </c>
      <c r="BC28" s="96"/>
      <c r="BD28" s="97"/>
      <c r="BE28" s="98"/>
      <c r="BF28" s="99"/>
      <c r="BG28" s="98"/>
      <c r="BH28" s="99"/>
      <c r="BI28" s="98"/>
      <c r="BJ28" s="99"/>
      <c r="BK28" s="98"/>
      <c r="BL28" s="99"/>
      <c r="BM28" s="100"/>
      <c r="BN28" s="101">
        <f t="shared" si="24"/>
        <v>-43292</v>
      </c>
      <c r="BO28" s="102" t="str">
        <f t="shared" si="25"/>
        <v>-</v>
      </c>
      <c r="BP28" s="103">
        <f t="shared" si="26"/>
        <v>11040000</v>
      </c>
      <c r="BR28" s="105">
        <f t="shared" si="27"/>
        <v>11040000</v>
      </c>
      <c r="BS28" s="105">
        <f t="shared" si="28"/>
        <v>0</v>
      </c>
      <c r="BT28" s="105">
        <f t="shared" si="29"/>
        <v>0</v>
      </c>
      <c r="BU28" s="105">
        <f t="shared" si="30"/>
        <v>0</v>
      </c>
      <c r="BW28" s="105">
        <f t="shared" si="31"/>
        <v>240</v>
      </c>
      <c r="BX28" s="105">
        <f t="shared" si="32"/>
        <v>0</v>
      </c>
      <c r="BY28" s="105">
        <f t="shared" si="33"/>
        <v>0</v>
      </c>
      <c r="BZ28" s="105">
        <f t="shared" si="34"/>
        <v>0</v>
      </c>
      <c r="CB28" s="106"/>
      <c r="CC28" s="107"/>
      <c r="CD28" s="107"/>
      <c r="CE28" s="107"/>
      <c r="CF28" s="108"/>
      <c r="CG28" s="108"/>
      <c r="CH28" s="108"/>
    </row>
    <row r="29" spans="1:86" s="104" customFormat="1" ht="14.25">
      <c r="A29" s="81">
        <v>43292</v>
      </c>
      <c r="B29" s="82" t="s">
        <v>57</v>
      </c>
      <c r="C29" s="83" t="s">
        <v>157</v>
      </c>
      <c r="D29" s="83" t="s">
        <v>158</v>
      </c>
      <c r="E29" s="109" t="s">
        <v>159</v>
      </c>
      <c r="F29" s="85" t="s">
        <v>160</v>
      </c>
      <c r="G29" s="85" t="s">
        <v>161</v>
      </c>
      <c r="H29" s="86" t="s">
        <v>70</v>
      </c>
      <c r="I29" s="87" t="s">
        <v>71</v>
      </c>
      <c r="J29" s="111">
        <v>31</v>
      </c>
      <c r="K29" s="89">
        <f t="shared" si="5"/>
        <v>43323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250</v>
      </c>
      <c r="V29" s="90">
        <v>0</v>
      </c>
      <c r="W29" s="91">
        <f t="shared" si="35"/>
        <v>250</v>
      </c>
      <c r="X29" s="92">
        <v>45600</v>
      </c>
      <c r="Y29" s="92">
        <v>46000</v>
      </c>
      <c r="Z29" s="92">
        <v>33000</v>
      </c>
      <c r="AA29" s="93">
        <f t="shared" si="6"/>
        <v>0</v>
      </c>
      <c r="AB29" s="93">
        <f t="shared" si="7"/>
        <v>0</v>
      </c>
      <c r="AC29" s="93">
        <f t="shared" si="8"/>
        <v>0</v>
      </c>
      <c r="AD29" s="93">
        <f t="shared" si="9"/>
        <v>0</v>
      </c>
      <c r="AE29" s="93">
        <f t="shared" si="10"/>
        <v>0</v>
      </c>
      <c r="AF29" s="93">
        <f t="shared" si="11"/>
        <v>0</v>
      </c>
      <c r="AG29" s="93">
        <f t="shared" si="12"/>
        <v>0</v>
      </c>
      <c r="AH29" s="93">
        <f t="shared" si="13"/>
        <v>0</v>
      </c>
      <c r="AI29" s="93">
        <f t="shared" si="13"/>
        <v>0</v>
      </c>
      <c r="AJ29" s="93">
        <f t="shared" si="14"/>
        <v>11500000</v>
      </c>
      <c r="AK29" s="93">
        <f t="shared" si="15"/>
        <v>0</v>
      </c>
      <c r="AL29" s="91">
        <f t="shared" si="36"/>
        <v>11500000</v>
      </c>
      <c r="AM29" s="91">
        <f t="shared" si="16"/>
        <v>0</v>
      </c>
      <c r="AN29" s="91">
        <f t="shared" si="17"/>
        <v>250</v>
      </c>
      <c r="AO29" s="91">
        <f t="shared" si="18"/>
        <v>0</v>
      </c>
      <c r="AP29" s="91">
        <f t="shared" si="19"/>
        <v>250000</v>
      </c>
      <c r="AQ29" s="91"/>
      <c r="AR29" s="91">
        <f t="shared" si="20"/>
        <v>0</v>
      </c>
      <c r="AS29" s="91"/>
      <c r="AT29" s="91">
        <f>T29*500</f>
        <v>0</v>
      </c>
      <c r="AU29" s="91">
        <f t="shared" si="21"/>
        <v>250000</v>
      </c>
      <c r="AV29" s="91">
        <f t="shared" si="22"/>
        <v>11250000</v>
      </c>
      <c r="AW29" s="91">
        <v>0</v>
      </c>
      <c r="AX29" s="93"/>
      <c r="AY29" s="93"/>
      <c r="AZ29" s="94">
        <f t="shared" si="23"/>
        <v>11250000</v>
      </c>
      <c r="BA29" s="95">
        <v>0</v>
      </c>
      <c r="BB29" s="96" t="s">
        <v>64</v>
      </c>
      <c r="BC29" s="96"/>
      <c r="BD29" s="97"/>
      <c r="BE29" s="98"/>
      <c r="BF29" s="99"/>
      <c r="BG29" s="98"/>
      <c r="BH29" s="99"/>
      <c r="BI29" s="98"/>
      <c r="BJ29" s="99"/>
      <c r="BK29" s="98"/>
      <c r="BL29" s="99"/>
      <c r="BM29" s="100"/>
      <c r="BN29" s="101">
        <f t="shared" si="24"/>
        <v>-43292</v>
      </c>
      <c r="BO29" s="102" t="str">
        <f t="shared" si="25"/>
        <v>-</v>
      </c>
      <c r="BP29" s="103">
        <f t="shared" si="26"/>
        <v>11500000</v>
      </c>
      <c r="BR29" s="105">
        <f t="shared" si="27"/>
        <v>11500000</v>
      </c>
      <c r="BS29" s="105">
        <f t="shared" si="28"/>
        <v>0</v>
      </c>
      <c r="BT29" s="105">
        <f t="shared" si="29"/>
        <v>0</v>
      </c>
      <c r="BU29" s="105">
        <f t="shared" si="30"/>
        <v>0</v>
      </c>
      <c r="BW29" s="105">
        <f t="shared" si="31"/>
        <v>250</v>
      </c>
      <c r="BX29" s="105">
        <f t="shared" si="32"/>
        <v>0</v>
      </c>
      <c r="BY29" s="105">
        <f t="shared" si="33"/>
        <v>0</v>
      </c>
      <c r="BZ29" s="105">
        <f t="shared" si="34"/>
        <v>0</v>
      </c>
      <c r="CB29" s="106"/>
      <c r="CC29" s="107"/>
      <c r="CD29" s="107"/>
      <c r="CE29" s="107"/>
      <c r="CF29" s="108"/>
      <c r="CG29" s="108"/>
      <c r="CH29" s="108"/>
    </row>
    <row r="30" spans="1:86" s="104" customFormat="1" ht="15" thickBot="1">
      <c r="A30" s="145">
        <v>43292</v>
      </c>
      <c r="B30" s="146" t="s">
        <v>57</v>
      </c>
      <c r="C30" s="147" t="s">
        <v>162</v>
      </c>
      <c r="D30" s="147" t="s">
        <v>117</v>
      </c>
      <c r="E30" s="191" t="s">
        <v>118</v>
      </c>
      <c r="F30" s="150" t="s">
        <v>119</v>
      </c>
      <c r="G30" s="192" t="s">
        <v>120</v>
      </c>
      <c r="H30" s="193" t="s">
        <v>70</v>
      </c>
      <c r="I30" s="152" t="s">
        <v>71</v>
      </c>
      <c r="J30" s="153">
        <v>31</v>
      </c>
      <c r="K30" s="154">
        <f t="shared" si="5"/>
        <v>43323</v>
      </c>
      <c r="L30" s="155">
        <v>0</v>
      </c>
      <c r="M30" s="155">
        <v>0</v>
      </c>
      <c r="N30" s="155">
        <v>0</v>
      </c>
      <c r="O30" s="155">
        <v>0</v>
      </c>
      <c r="P30" s="155">
        <v>0</v>
      </c>
      <c r="Q30" s="155">
        <v>0</v>
      </c>
      <c r="R30" s="155">
        <v>0</v>
      </c>
      <c r="S30" s="155">
        <v>0</v>
      </c>
      <c r="T30" s="155">
        <v>240</v>
      </c>
      <c r="U30" s="155">
        <v>0</v>
      </c>
      <c r="V30" s="155">
        <v>0</v>
      </c>
      <c r="W30" s="91">
        <f t="shared" si="35"/>
        <v>240</v>
      </c>
      <c r="X30" s="156">
        <v>45600</v>
      </c>
      <c r="Y30" s="156">
        <v>46000</v>
      </c>
      <c r="Z30" s="156">
        <v>33000</v>
      </c>
      <c r="AA30" s="142">
        <f t="shared" si="6"/>
        <v>0</v>
      </c>
      <c r="AB30" s="142">
        <f t="shared" si="7"/>
        <v>0</v>
      </c>
      <c r="AC30" s="142">
        <f t="shared" si="8"/>
        <v>0</v>
      </c>
      <c r="AD30" s="142">
        <f t="shared" si="9"/>
        <v>0</v>
      </c>
      <c r="AE30" s="142">
        <f t="shared" si="10"/>
        <v>0</v>
      </c>
      <c r="AF30" s="142">
        <f t="shared" si="11"/>
        <v>0</v>
      </c>
      <c r="AG30" s="142">
        <f t="shared" si="12"/>
        <v>0</v>
      </c>
      <c r="AH30" s="142">
        <f t="shared" si="13"/>
        <v>0</v>
      </c>
      <c r="AI30" s="142">
        <f t="shared" si="13"/>
        <v>11040000</v>
      </c>
      <c r="AJ30" s="142">
        <f t="shared" si="14"/>
        <v>0</v>
      </c>
      <c r="AK30" s="142">
        <f t="shared" si="15"/>
        <v>0</v>
      </c>
      <c r="AL30" s="91">
        <f t="shared" si="36"/>
        <v>11040000</v>
      </c>
      <c r="AM30" s="136">
        <f t="shared" si="16"/>
        <v>0</v>
      </c>
      <c r="AN30" s="136">
        <f t="shared" si="17"/>
        <v>240</v>
      </c>
      <c r="AO30" s="136">
        <f t="shared" si="18"/>
        <v>0</v>
      </c>
      <c r="AP30" s="136">
        <f t="shared" si="19"/>
        <v>240000</v>
      </c>
      <c r="AQ30" s="136"/>
      <c r="AR30" s="136">
        <f t="shared" si="20"/>
        <v>0</v>
      </c>
      <c r="AS30" s="136"/>
      <c r="AT30" s="136">
        <f>T30*500</f>
        <v>120000</v>
      </c>
      <c r="AU30" s="136">
        <f t="shared" si="21"/>
        <v>360000</v>
      </c>
      <c r="AV30" s="136">
        <f t="shared" si="22"/>
        <v>10680000</v>
      </c>
      <c r="AW30" s="136">
        <v>0</v>
      </c>
      <c r="AX30" s="142"/>
      <c r="AY30" s="142"/>
      <c r="AZ30" s="157">
        <f t="shared" si="23"/>
        <v>10680000</v>
      </c>
      <c r="BA30" s="158">
        <v>0</v>
      </c>
      <c r="BB30" s="159" t="s">
        <v>64</v>
      </c>
      <c r="BC30" s="159"/>
      <c r="BD30" s="160"/>
      <c r="BE30" s="161"/>
      <c r="BF30" s="162"/>
      <c r="BG30" s="161"/>
      <c r="BH30" s="162"/>
      <c r="BI30" s="161"/>
      <c r="BJ30" s="162"/>
      <c r="BK30" s="161">
        <v>10680000</v>
      </c>
      <c r="BL30" s="162"/>
      <c r="BM30" s="163"/>
      <c r="BN30" s="164">
        <f t="shared" si="24"/>
        <v>-43292</v>
      </c>
      <c r="BO30" s="165" t="str">
        <f t="shared" si="25"/>
        <v>-</v>
      </c>
      <c r="BP30" s="166">
        <f t="shared" si="26"/>
        <v>11040000</v>
      </c>
      <c r="BR30" s="105">
        <f t="shared" si="27"/>
        <v>11040000</v>
      </c>
      <c r="BS30" s="105">
        <f t="shared" si="28"/>
        <v>0</v>
      </c>
      <c r="BT30" s="105">
        <f t="shared" si="29"/>
        <v>0</v>
      </c>
      <c r="BU30" s="105">
        <f t="shared" si="30"/>
        <v>0</v>
      </c>
      <c r="BW30" s="105">
        <f t="shared" si="31"/>
        <v>240</v>
      </c>
      <c r="BX30" s="105">
        <f t="shared" si="32"/>
        <v>0</v>
      </c>
      <c r="BY30" s="105">
        <f t="shared" si="33"/>
        <v>0</v>
      </c>
      <c r="BZ30" s="105">
        <f t="shared" si="34"/>
        <v>0</v>
      </c>
      <c r="CB30" s="106"/>
      <c r="CC30" s="107"/>
      <c r="CD30" s="107"/>
      <c r="CE30" s="107"/>
      <c r="CF30" s="108"/>
      <c r="CG30" s="108"/>
      <c r="CH30" s="108"/>
    </row>
    <row r="31" spans="1:86" s="104" customFormat="1" ht="14.25">
      <c r="A31" s="81">
        <v>43293</v>
      </c>
      <c r="B31" s="82" t="s">
        <v>57</v>
      </c>
      <c r="C31" s="83" t="s">
        <v>163</v>
      </c>
      <c r="D31" s="83" t="s">
        <v>164</v>
      </c>
      <c r="E31" s="109" t="s">
        <v>165</v>
      </c>
      <c r="F31" s="85" t="s">
        <v>166</v>
      </c>
      <c r="G31" s="110" t="s">
        <v>167</v>
      </c>
      <c r="H31" s="86" t="s">
        <v>168</v>
      </c>
      <c r="I31" s="87" t="s">
        <v>71</v>
      </c>
      <c r="J31" s="111">
        <v>31</v>
      </c>
      <c r="K31" s="89">
        <f t="shared" si="5"/>
        <v>43324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615</v>
      </c>
      <c r="U31" s="90">
        <v>0</v>
      </c>
      <c r="V31" s="90">
        <v>0</v>
      </c>
      <c r="W31" s="122">
        <f t="shared" si="35"/>
        <v>615</v>
      </c>
      <c r="X31" s="92">
        <v>45600</v>
      </c>
      <c r="Y31" s="92">
        <v>46000</v>
      </c>
      <c r="Z31" s="92">
        <v>33000</v>
      </c>
      <c r="AA31" s="93">
        <f t="shared" si="6"/>
        <v>0</v>
      </c>
      <c r="AB31" s="93">
        <f t="shared" si="7"/>
        <v>0</v>
      </c>
      <c r="AC31" s="93">
        <f t="shared" si="8"/>
        <v>0</v>
      </c>
      <c r="AD31" s="93">
        <f t="shared" si="9"/>
        <v>0</v>
      </c>
      <c r="AE31" s="93">
        <f t="shared" si="10"/>
        <v>0</v>
      </c>
      <c r="AF31" s="93">
        <f t="shared" si="11"/>
        <v>0</v>
      </c>
      <c r="AG31" s="93">
        <f t="shared" si="12"/>
        <v>0</v>
      </c>
      <c r="AH31" s="93">
        <f t="shared" si="13"/>
        <v>0</v>
      </c>
      <c r="AI31" s="93">
        <f t="shared" si="13"/>
        <v>28290000</v>
      </c>
      <c r="AJ31" s="93">
        <f t="shared" si="14"/>
        <v>0</v>
      </c>
      <c r="AK31" s="93">
        <f t="shared" si="15"/>
        <v>0</v>
      </c>
      <c r="AL31" s="122">
        <f t="shared" si="36"/>
        <v>28290000</v>
      </c>
      <c r="AM31" s="91">
        <f t="shared" si="16"/>
        <v>0</v>
      </c>
      <c r="AN31" s="91">
        <f t="shared" si="17"/>
        <v>615</v>
      </c>
      <c r="AO31" s="91">
        <f t="shared" si="18"/>
        <v>0</v>
      </c>
      <c r="AP31" s="91">
        <f t="shared" si="19"/>
        <v>615000</v>
      </c>
      <c r="AQ31" s="91"/>
      <c r="AR31" s="91">
        <f t="shared" si="20"/>
        <v>0</v>
      </c>
      <c r="AS31" s="91"/>
      <c r="AT31" s="91">
        <f t="shared" si="37"/>
        <v>0</v>
      </c>
      <c r="AU31" s="91">
        <f t="shared" si="21"/>
        <v>615000</v>
      </c>
      <c r="AV31" s="91">
        <f t="shared" si="22"/>
        <v>27675000</v>
      </c>
      <c r="AW31" s="91">
        <v>0</v>
      </c>
      <c r="AX31" s="93"/>
      <c r="AY31" s="93"/>
      <c r="AZ31" s="94">
        <f t="shared" si="23"/>
        <v>27675000</v>
      </c>
      <c r="BA31" s="95">
        <v>0</v>
      </c>
      <c r="BB31" s="96" t="s">
        <v>64</v>
      </c>
      <c r="BC31" s="96"/>
      <c r="BD31" s="97"/>
      <c r="BE31" s="98"/>
      <c r="BF31" s="99"/>
      <c r="BG31" s="98"/>
      <c r="BH31" s="99"/>
      <c r="BI31" s="98"/>
      <c r="BJ31" s="99"/>
      <c r="BK31" s="98"/>
      <c r="BL31" s="99"/>
      <c r="BM31" s="100"/>
      <c r="BN31" s="101">
        <f t="shared" si="24"/>
        <v>-43293</v>
      </c>
      <c r="BO31" s="102" t="str">
        <f t="shared" si="25"/>
        <v>-</v>
      </c>
      <c r="BP31" s="103">
        <f t="shared" si="26"/>
        <v>28290000</v>
      </c>
      <c r="BR31" s="105">
        <f t="shared" si="27"/>
        <v>28290000</v>
      </c>
      <c r="BS31" s="105">
        <f t="shared" si="28"/>
        <v>0</v>
      </c>
      <c r="BT31" s="105">
        <f t="shared" si="29"/>
        <v>0</v>
      </c>
      <c r="BU31" s="105">
        <f t="shared" si="30"/>
        <v>0</v>
      </c>
      <c r="BW31" s="105">
        <f t="shared" si="31"/>
        <v>615</v>
      </c>
      <c r="BX31" s="105">
        <f t="shared" si="32"/>
        <v>0</v>
      </c>
      <c r="BY31" s="105">
        <f t="shared" si="33"/>
        <v>0</v>
      </c>
      <c r="BZ31" s="105">
        <f t="shared" si="34"/>
        <v>0</v>
      </c>
      <c r="CB31" s="106"/>
      <c r="CC31" s="107"/>
      <c r="CD31" s="107"/>
      <c r="CE31" s="107"/>
      <c r="CF31" s="108"/>
      <c r="CG31" s="108"/>
      <c r="CH31" s="108"/>
    </row>
    <row r="32" spans="1:86" s="104" customFormat="1" ht="14.25">
      <c r="A32" s="81">
        <v>43293</v>
      </c>
      <c r="B32" s="82" t="s">
        <v>57</v>
      </c>
      <c r="C32" s="83" t="s">
        <v>169</v>
      </c>
      <c r="D32" s="194" t="s">
        <v>170</v>
      </c>
      <c r="E32" s="84" t="s">
        <v>171</v>
      </c>
      <c r="F32" s="85" t="s">
        <v>172</v>
      </c>
      <c r="G32" s="85" t="s">
        <v>173</v>
      </c>
      <c r="H32" s="86" t="s">
        <v>70</v>
      </c>
      <c r="I32" s="87" t="s">
        <v>71</v>
      </c>
      <c r="J32" s="88">
        <v>31</v>
      </c>
      <c r="K32" s="89">
        <f t="shared" si="5"/>
        <v>43324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240</v>
      </c>
      <c r="U32" s="90">
        <v>0</v>
      </c>
      <c r="V32" s="90">
        <v>0</v>
      </c>
      <c r="W32" s="91">
        <f t="shared" si="35"/>
        <v>240</v>
      </c>
      <c r="X32" s="92">
        <v>45600</v>
      </c>
      <c r="Y32" s="92">
        <v>46000</v>
      </c>
      <c r="Z32" s="92">
        <v>33000</v>
      </c>
      <c r="AA32" s="93">
        <f t="shared" si="6"/>
        <v>0</v>
      </c>
      <c r="AB32" s="93">
        <f t="shared" si="7"/>
        <v>0</v>
      </c>
      <c r="AC32" s="93">
        <f t="shared" si="8"/>
        <v>0</v>
      </c>
      <c r="AD32" s="93">
        <f t="shared" si="9"/>
        <v>0</v>
      </c>
      <c r="AE32" s="93">
        <f t="shared" si="10"/>
        <v>0</v>
      </c>
      <c r="AF32" s="93">
        <f t="shared" si="11"/>
        <v>0</v>
      </c>
      <c r="AG32" s="93">
        <f t="shared" si="12"/>
        <v>0</v>
      </c>
      <c r="AH32" s="93">
        <f t="shared" si="13"/>
        <v>0</v>
      </c>
      <c r="AI32" s="93">
        <f t="shared" si="13"/>
        <v>11040000</v>
      </c>
      <c r="AJ32" s="93">
        <f t="shared" si="14"/>
        <v>0</v>
      </c>
      <c r="AK32" s="93">
        <f t="shared" si="15"/>
        <v>0</v>
      </c>
      <c r="AL32" s="91">
        <f t="shared" si="36"/>
        <v>11040000</v>
      </c>
      <c r="AM32" s="91">
        <f t="shared" si="16"/>
        <v>0</v>
      </c>
      <c r="AN32" s="91">
        <f t="shared" si="17"/>
        <v>240</v>
      </c>
      <c r="AO32" s="91">
        <f t="shared" si="18"/>
        <v>0</v>
      </c>
      <c r="AP32" s="91">
        <f t="shared" si="19"/>
        <v>240000</v>
      </c>
      <c r="AQ32" s="91"/>
      <c r="AR32" s="91">
        <f t="shared" si="20"/>
        <v>0</v>
      </c>
      <c r="AS32" s="91"/>
      <c r="AT32" s="91">
        <f t="shared" si="37"/>
        <v>0</v>
      </c>
      <c r="AU32" s="91">
        <f t="shared" si="21"/>
        <v>240000</v>
      </c>
      <c r="AV32" s="91">
        <f t="shared" si="22"/>
        <v>10800000</v>
      </c>
      <c r="AW32" s="91">
        <v>0</v>
      </c>
      <c r="AX32" s="93"/>
      <c r="AY32" s="93"/>
      <c r="AZ32" s="94">
        <f t="shared" si="23"/>
        <v>10800000</v>
      </c>
      <c r="BA32" s="95">
        <v>0</v>
      </c>
      <c r="BB32" s="96" t="s">
        <v>64</v>
      </c>
      <c r="BC32" s="96"/>
      <c r="BD32" s="97"/>
      <c r="BE32" s="98"/>
      <c r="BF32" s="99"/>
      <c r="BG32" s="98"/>
      <c r="BH32" s="99"/>
      <c r="BI32" s="98"/>
      <c r="BJ32" s="99"/>
      <c r="BK32" s="98"/>
      <c r="BL32" s="99"/>
      <c r="BM32" s="100"/>
      <c r="BN32" s="101">
        <f t="shared" si="24"/>
        <v>-43293</v>
      </c>
      <c r="BO32" s="102" t="str">
        <f t="shared" si="25"/>
        <v>-</v>
      </c>
      <c r="BP32" s="103">
        <f t="shared" si="26"/>
        <v>11040000</v>
      </c>
      <c r="BR32" s="105">
        <f t="shared" si="27"/>
        <v>11040000</v>
      </c>
      <c r="BS32" s="105">
        <f t="shared" si="28"/>
        <v>0</v>
      </c>
      <c r="BT32" s="105">
        <f t="shared" si="29"/>
        <v>0</v>
      </c>
      <c r="BU32" s="105">
        <f t="shared" si="30"/>
        <v>0</v>
      </c>
      <c r="BW32" s="105">
        <f t="shared" si="31"/>
        <v>240</v>
      </c>
      <c r="BX32" s="105">
        <f t="shared" si="32"/>
        <v>0</v>
      </c>
      <c r="BY32" s="105">
        <f t="shared" si="33"/>
        <v>0</v>
      </c>
      <c r="BZ32" s="105">
        <f t="shared" si="34"/>
        <v>0</v>
      </c>
      <c r="CB32" s="106"/>
      <c r="CC32" s="107"/>
      <c r="CD32" s="107"/>
      <c r="CE32" s="107"/>
      <c r="CF32" s="108"/>
      <c r="CG32" s="108"/>
      <c r="CH32" s="108"/>
    </row>
    <row r="33" spans="1:86" s="104" customFormat="1" ht="14.25">
      <c r="A33" s="81">
        <v>43293</v>
      </c>
      <c r="B33" s="82" t="s">
        <v>57</v>
      </c>
      <c r="C33" s="83" t="s">
        <v>174</v>
      </c>
      <c r="D33" s="83" t="s">
        <v>117</v>
      </c>
      <c r="E33" s="109" t="s">
        <v>118</v>
      </c>
      <c r="F33" s="85" t="s">
        <v>119</v>
      </c>
      <c r="G33" s="110" t="s">
        <v>120</v>
      </c>
      <c r="H33" s="144" t="s">
        <v>70</v>
      </c>
      <c r="I33" s="87" t="s">
        <v>71</v>
      </c>
      <c r="J33" s="111">
        <v>31</v>
      </c>
      <c r="K33" s="89">
        <f t="shared" si="5"/>
        <v>43324</v>
      </c>
      <c r="L33" s="90">
        <v>215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1">
        <f t="shared" si="35"/>
        <v>215</v>
      </c>
      <c r="X33" s="92">
        <v>45600</v>
      </c>
      <c r="Y33" s="92">
        <v>46000</v>
      </c>
      <c r="Z33" s="92">
        <v>33000</v>
      </c>
      <c r="AA33" s="93">
        <f t="shared" si="6"/>
        <v>9804000</v>
      </c>
      <c r="AB33" s="93">
        <f t="shared" si="7"/>
        <v>0</v>
      </c>
      <c r="AC33" s="93">
        <f t="shared" si="8"/>
        <v>0</v>
      </c>
      <c r="AD33" s="93">
        <f t="shared" si="9"/>
        <v>0</v>
      </c>
      <c r="AE33" s="93">
        <f t="shared" si="10"/>
        <v>0</v>
      </c>
      <c r="AF33" s="93">
        <f t="shared" si="11"/>
        <v>0</v>
      </c>
      <c r="AG33" s="93">
        <f t="shared" si="12"/>
        <v>0</v>
      </c>
      <c r="AH33" s="93">
        <f t="shared" si="13"/>
        <v>0</v>
      </c>
      <c r="AI33" s="93">
        <f t="shared" si="13"/>
        <v>0</v>
      </c>
      <c r="AJ33" s="93">
        <f t="shared" si="14"/>
        <v>0</v>
      </c>
      <c r="AK33" s="93">
        <f t="shared" si="15"/>
        <v>0</v>
      </c>
      <c r="AL33" s="91">
        <f t="shared" si="36"/>
        <v>9804000</v>
      </c>
      <c r="AM33" s="91">
        <f t="shared" si="16"/>
        <v>215</v>
      </c>
      <c r="AN33" s="91">
        <f t="shared" si="17"/>
        <v>0</v>
      </c>
      <c r="AO33" s="91">
        <f t="shared" si="18"/>
        <v>129000</v>
      </c>
      <c r="AP33" s="91">
        <f t="shared" si="19"/>
        <v>0</v>
      </c>
      <c r="AQ33" s="91"/>
      <c r="AR33" s="91">
        <f t="shared" si="20"/>
        <v>0</v>
      </c>
      <c r="AS33" s="91"/>
      <c r="AT33" s="91">
        <f>T33*500</f>
        <v>0</v>
      </c>
      <c r="AU33" s="91">
        <f t="shared" si="21"/>
        <v>129000</v>
      </c>
      <c r="AV33" s="91">
        <f t="shared" si="22"/>
        <v>9675000</v>
      </c>
      <c r="AW33" s="91">
        <v>0</v>
      </c>
      <c r="AX33" s="93"/>
      <c r="AY33" s="93"/>
      <c r="AZ33" s="94">
        <f t="shared" si="23"/>
        <v>9675000</v>
      </c>
      <c r="BA33" s="95">
        <v>0</v>
      </c>
      <c r="BB33" s="96" t="s">
        <v>64</v>
      </c>
      <c r="BC33" s="96"/>
      <c r="BD33" s="97"/>
      <c r="BE33" s="98"/>
      <c r="BF33" s="99"/>
      <c r="BG33" s="98"/>
      <c r="BH33" s="99"/>
      <c r="BI33" s="98"/>
      <c r="BJ33" s="99"/>
      <c r="BK33" s="98">
        <v>120000</v>
      </c>
      <c r="BL33" s="99"/>
      <c r="BM33" s="100"/>
      <c r="BN33" s="101">
        <f t="shared" si="24"/>
        <v>-43293</v>
      </c>
      <c r="BO33" s="102" t="str">
        <f t="shared" si="25"/>
        <v>-</v>
      </c>
      <c r="BP33" s="103">
        <f t="shared" si="26"/>
        <v>9804000</v>
      </c>
      <c r="BR33" s="105">
        <f t="shared" si="27"/>
        <v>9804000</v>
      </c>
      <c r="BS33" s="105">
        <f t="shared" si="28"/>
        <v>0</v>
      </c>
      <c r="BT33" s="105">
        <f t="shared" si="29"/>
        <v>0</v>
      </c>
      <c r="BU33" s="105">
        <f t="shared" si="30"/>
        <v>0</v>
      </c>
      <c r="BW33" s="105">
        <f t="shared" si="31"/>
        <v>215</v>
      </c>
      <c r="BX33" s="105">
        <f t="shared" si="32"/>
        <v>0</v>
      </c>
      <c r="BY33" s="105">
        <f t="shared" si="33"/>
        <v>0</v>
      </c>
      <c r="BZ33" s="105">
        <f t="shared" si="34"/>
        <v>0</v>
      </c>
      <c r="CB33" s="106"/>
      <c r="CC33" s="107"/>
      <c r="CD33" s="107"/>
      <c r="CE33" s="107"/>
      <c r="CF33" s="108"/>
      <c r="CG33" s="108"/>
      <c r="CH33" s="108"/>
    </row>
    <row r="34" spans="1:86" s="104" customFormat="1" ht="15" thickBot="1">
      <c r="A34" s="81">
        <v>43293</v>
      </c>
      <c r="B34" s="82" t="s">
        <v>57</v>
      </c>
      <c r="C34" s="83" t="s">
        <v>175</v>
      </c>
      <c r="D34" s="83" t="s">
        <v>78</v>
      </c>
      <c r="E34" s="84" t="s">
        <v>79</v>
      </c>
      <c r="F34" s="85" t="s">
        <v>80</v>
      </c>
      <c r="G34" s="85" t="s">
        <v>81</v>
      </c>
      <c r="H34" s="86" t="s">
        <v>70</v>
      </c>
      <c r="I34" s="87" t="s">
        <v>71</v>
      </c>
      <c r="J34" s="88">
        <v>31</v>
      </c>
      <c r="K34" s="89">
        <f t="shared" si="5"/>
        <v>43324</v>
      </c>
      <c r="L34" s="90">
        <v>185</v>
      </c>
      <c r="M34" s="90">
        <v>10</v>
      </c>
      <c r="N34" s="90">
        <v>10</v>
      </c>
      <c r="O34" s="90">
        <v>10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136">
        <f t="shared" si="35"/>
        <v>215</v>
      </c>
      <c r="X34" s="92">
        <v>45600</v>
      </c>
      <c r="Y34" s="92">
        <v>46000</v>
      </c>
      <c r="Z34" s="92">
        <v>33000</v>
      </c>
      <c r="AA34" s="93">
        <f t="shared" si="6"/>
        <v>8436000</v>
      </c>
      <c r="AB34" s="93">
        <f t="shared" si="7"/>
        <v>456000</v>
      </c>
      <c r="AC34" s="93">
        <f t="shared" si="8"/>
        <v>456000</v>
      </c>
      <c r="AD34" s="93">
        <f t="shared" si="9"/>
        <v>456000</v>
      </c>
      <c r="AE34" s="93">
        <f t="shared" si="10"/>
        <v>0</v>
      </c>
      <c r="AF34" s="93">
        <f t="shared" si="11"/>
        <v>0</v>
      </c>
      <c r="AG34" s="93">
        <f t="shared" si="12"/>
        <v>0</v>
      </c>
      <c r="AH34" s="93">
        <f t="shared" si="13"/>
        <v>0</v>
      </c>
      <c r="AI34" s="93">
        <f t="shared" si="13"/>
        <v>0</v>
      </c>
      <c r="AJ34" s="93">
        <f t="shared" si="14"/>
        <v>0</v>
      </c>
      <c r="AK34" s="93">
        <f t="shared" si="15"/>
        <v>0</v>
      </c>
      <c r="AL34" s="136">
        <f t="shared" si="36"/>
        <v>9804000</v>
      </c>
      <c r="AM34" s="91">
        <f t="shared" si="16"/>
        <v>215</v>
      </c>
      <c r="AN34" s="91">
        <f t="shared" si="17"/>
        <v>0</v>
      </c>
      <c r="AO34" s="91">
        <f t="shared" si="18"/>
        <v>129000</v>
      </c>
      <c r="AP34" s="91">
        <f t="shared" si="19"/>
        <v>0</v>
      </c>
      <c r="AQ34" s="91"/>
      <c r="AR34" s="91">
        <f t="shared" si="20"/>
        <v>0</v>
      </c>
      <c r="AS34" s="91"/>
      <c r="AT34" s="91">
        <f>AN34*500</f>
        <v>0</v>
      </c>
      <c r="AU34" s="91">
        <f t="shared" si="21"/>
        <v>129000</v>
      </c>
      <c r="AV34" s="91">
        <f t="shared" si="22"/>
        <v>9675000</v>
      </c>
      <c r="AW34" s="91">
        <v>0</v>
      </c>
      <c r="AX34" s="93"/>
      <c r="AY34" s="93"/>
      <c r="AZ34" s="94">
        <f t="shared" si="23"/>
        <v>9675000</v>
      </c>
      <c r="BA34" s="95">
        <v>0</v>
      </c>
      <c r="BB34" s="96" t="s">
        <v>64</v>
      </c>
      <c r="BC34" s="96"/>
      <c r="BD34" s="97"/>
      <c r="BE34" s="98"/>
      <c r="BF34" s="99"/>
      <c r="BG34" s="98"/>
      <c r="BH34" s="99"/>
      <c r="BI34" s="98"/>
      <c r="BJ34" s="99"/>
      <c r="BK34" s="98"/>
      <c r="BL34" s="99"/>
      <c r="BM34" s="100"/>
      <c r="BN34" s="101">
        <f t="shared" si="24"/>
        <v>-43293</v>
      </c>
      <c r="BO34" s="102" t="str">
        <f t="shared" si="25"/>
        <v>-</v>
      </c>
      <c r="BP34" s="103">
        <f t="shared" si="26"/>
        <v>9804000</v>
      </c>
      <c r="BR34" s="105">
        <f t="shared" si="27"/>
        <v>9804000</v>
      </c>
      <c r="BS34" s="105">
        <f t="shared" si="28"/>
        <v>0</v>
      </c>
      <c r="BT34" s="105">
        <f t="shared" si="29"/>
        <v>0</v>
      </c>
      <c r="BU34" s="105">
        <f t="shared" si="30"/>
        <v>0</v>
      </c>
      <c r="BW34" s="105">
        <f t="shared" si="31"/>
        <v>215</v>
      </c>
      <c r="BX34" s="105">
        <f t="shared" si="32"/>
        <v>0</v>
      </c>
      <c r="BY34" s="105">
        <f t="shared" si="33"/>
        <v>0</v>
      </c>
      <c r="BZ34" s="105">
        <f t="shared" si="34"/>
        <v>0</v>
      </c>
      <c r="CB34" s="106"/>
      <c r="CC34" s="107"/>
      <c r="CD34" s="107"/>
      <c r="CE34" s="107"/>
      <c r="CF34" s="108"/>
      <c r="CG34" s="108"/>
      <c r="CH34" s="108"/>
    </row>
    <row r="35" spans="1:86" s="104" customFormat="1" ht="14.25">
      <c r="A35" s="112">
        <v>43294</v>
      </c>
      <c r="B35" s="113" t="s">
        <v>57</v>
      </c>
      <c r="C35" s="114" t="s">
        <v>176</v>
      </c>
      <c r="D35" s="114" t="s">
        <v>177</v>
      </c>
      <c r="E35" s="143" t="s">
        <v>178</v>
      </c>
      <c r="F35" s="116" t="s">
        <v>179</v>
      </c>
      <c r="G35" s="116" t="s">
        <v>180</v>
      </c>
      <c r="H35" s="117" t="s">
        <v>181</v>
      </c>
      <c r="I35" s="118" t="s">
        <v>71</v>
      </c>
      <c r="J35" s="140">
        <v>31</v>
      </c>
      <c r="K35" s="120">
        <f t="shared" si="5"/>
        <v>43325</v>
      </c>
      <c r="L35" s="121">
        <v>230</v>
      </c>
      <c r="M35" s="121">
        <v>30</v>
      </c>
      <c r="N35" s="121">
        <v>20</v>
      </c>
      <c r="O35" s="121">
        <v>15</v>
      </c>
      <c r="P35" s="121">
        <v>0</v>
      </c>
      <c r="Q35" s="121">
        <v>0</v>
      </c>
      <c r="R35" s="121">
        <v>0</v>
      </c>
      <c r="S35" s="121">
        <v>0</v>
      </c>
      <c r="T35" s="121">
        <v>200</v>
      </c>
      <c r="U35" s="121">
        <v>100</v>
      </c>
      <c r="V35" s="121">
        <v>0</v>
      </c>
      <c r="W35" s="91">
        <f t="shared" si="35"/>
        <v>595</v>
      </c>
      <c r="X35" s="123">
        <v>45600</v>
      </c>
      <c r="Y35" s="123">
        <v>46000</v>
      </c>
      <c r="Z35" s="123">
        <v>33000</v>
      </c>
      <c r="AA35" s="124">
        <f t="shared" si="6"/>
        <v>10488000</v>
      </c>
      <c r="AB35" s="124">
        <f t="shared" si="7"/>
        <v>1368000</v>
      </c>
      <c r="AC35" s="124">
        <f t="shared" si="8"/>
        <v>912000</v>
      </c>
      <c r="AD35" s="124">
        <f t="shared" si="9"/>
        <v>684000</v>
      </c>
      <c r="AE35" s="124">
        <f t="shared" si="10"/>
        <v>0</v>
      </c>
      <c r="AF35" s="124">
        <f t="shared" si="11"/>
        <v>0</v>
      </c>
      <c r="AG35" s="124">
        <f t="shared" si="12"/>
        <v>0</v>
      </c>
      <c r="AH35" s="124">
        <f t="shared" si="13"/>
        <v>0</v>
      </c>
      <c r="AI35" s="124">
        <f t="shared" si="13"/>
        <v>9200000</v>
      </c>
      <c r="AJ35" s="124">
        <f t="shared" si="14"/>
        <v>4600000</v>
      </c>
      <c r="AK35" s="124">
        <f t="shared" si="15"/>
        <v>0</v>
      </c>
      <c r="AL35" s="91">
        <f t="shared" si="36"/>
        <v>27252000</v>
      </c>
      <c r="AM35" s="122">
        <f t="shared" si="16"/>
        <v>295</v>
      </c>
      <c r="AN35" s="122">
        <f t="shared" si="17"/>
        <v>300</v>
      </c>
      <c r="AO35" s="122">
        <f t="shared" si="18"/>
        <v>177000</v>
      </c>
      <c r="AP35" s="122">
        <f t="shared" si="19"/>
        <v>300000</v>
      </c>
      <c r="AQ35" s="122"/>
      <c r="AR35" s="122">
        <f t="shared" si="20"/>
        <v>0</v>
      </c>
      <c r="AS35" s="122"/>
      <c r="AT35" s="122">
        <f t="shared" si="37"/>
        <v>0</v>
      </c>
      <c r="AU35" s="122">
        <f t="shared" si="21"/>
        <v>477000</v>
      </c>
      <c r="AV35" s="122">
        <f t="shared" si="22"/>
        <v>26775000</v>
      </c>
      <c r="AW35" s="122">
        <v>0</v>
      </c>
      <c r="AX35" s="124"/>
      <c r="AY35" s="124"/>
      <c r="AZ35" s="125">
        <f t="shared" si="23"/>
        <v>26775000</v>
      </c>
      <c r="BA35" s="126">
        <v>0</v>
      </c>
      <c r="BB35" s="127" t="s">
        <v>64</v>
      </c>
      <c r="BC35" s="127"/>
      <c r="BD35" s="128"/>
      <c r="BE35" s="129"/>
      <c r="BF35" s="130"/>
      <c r="BG35" s="129"/>
      <c r="BH35" s="130"/>
      <c r="BI35" s="129"/>
      <c r="BJ35" s="130"/>
      <c r="BK35" s="129"/>
      <c r="BL35" s="130"/>
      <c r="BM35" s="131"/>
      <c r="BN35" s="132">
        <f t="shared" si="24"/>
        <v>-43294</v>
      </c>
      <c r="BO35" s="133" t="str">
        <f t="shared" si="25"/>
        <v>-</v>
      </c>
      <c r="BP35" s="134">
        <f t="shared" si="26"/>
        <v>27252000</v>
      </c>
      <c r="BR35" s="105">
        <f t="shared" si="27"/>
        <v>27252000</v>
      </c>
      <c r="BS35" s="105">
        <f t="shared" si="28"/>
        <v>0</v>
      </c>
      <c r="BT35" s="105">
        <f t="shared" si="29"/>
        <v>0</v>
      </c>
      <c r="BU35" s="105">
        <f t="shared" si="30"/>
        <v>0</v>
      </c>
      <c r="BW35" s="105">
        <f t="shared" si="31"/>
        <v>595</v>
      </c>
      <c r="BX35" s="105">
        <f t="shared" si="32"/>
        <v>0</v>
      </c>
      <c r="BY35" s="105">
        <f t="shared" si="33"/>
        <v>0</v>
      </c>
      <c r="BZ35" s="105">
        <f t="shared" si="34"/>
        <v>0</v>
      </c>
      <c r="CB35" s="106"/>
      <c r="CC35" s="107"/>
      <c r="CD35" s="107"/>
      <c r="CE35" s="107"/>
      <c r="CF35" s="108"/>
      <c r="CG35" s="108"/>
      <c r="CH35" s="108"/>
    </row>
    <row r="36" spans="1:86" s="104" customFormat="1" ht="14.25">
      <c r="A36" s="81">
        <v>43294</v>
      </c>
      <c r="B36" s="82" t="s">
        <v>57</v>
      </c>
      <c r="C36" s="83" t="s">
        <v>182</v>
      </c>
      <c r="D36" s="83" t="s">
        <v>183</v>
      </c>
      <c r="E36" s="109" t="s">
        <v>184</v>
      </c>
      <c r="F36" s="85" t="s">
        <v>185</v>
      </c>
      <c r="G36" s="85" t="s">
        <v>186</v>
      </c>
      <c r="H36" s="86" t="s">
        <v>187</v>
      </c>
      <c r="I36" s="87" t="s">
        <v>71</v>
      </c>
      <c r="J36" s="111">
        <v>31</v>
      </c>
      <c r="K36" s="89">
        <f t="shared" si="5"/>
        <v>43325</v>
      </c>
      <c r="L36" s="90">
        <v>0</v>
      </c>
      <c r="M36" s="90">
        <v>80</v>
      </c>
      <c r="N36" s="90">
        <v>80</v>
      </c>
      <c r="O36" s="90">
        <v>40</v>
      </c>
      <c r="P36" s="90">
        <v>0</v>
      </c>
      <c r="Q36" s="90">
        <v>0</v>
      </c>
      <c r="R36" s="90">
        <v>0</v>
      </c>
      <c r="S36" s="90">
        <v>0</v>
      </c>
      <c r="T36" s="90">
        <v>200</v>
      </c>
      <c r="U36" s="90">
        <v>200</v>
      </c>
      <c r="V36" s="90">
        <v>0</v>
      </c>
      <c r="W36" s="91">
        <f t="shared" si="35"/>
        <v>600</v>
      </c>
      <c r="X36" s="92">
        <v>45600</v>
      </c>
      <c r="Y36" s="92">
        <v>46000</v>
      </c>
      <c r="Z36" s="92">
        <v>33000</v>
      </c>
      <c r="AA36" s="93">
        <f t="shared" si="6"/>
        <v>0</v>
      </c>
      <c r="AB36" s="93">
        <f t="shared" si="7"/>
        <v>3648000</v>
      </c>
      <c r="AC36" s="93">
        <f t="shared" si="8"/>
        <v>3648000</v>
      </c>
      <c r="AD36" s="93">
        <f t="shared" si="9"/>
        <v>1824000</v>
      </c>
      <c r="AE36" s="93">
        <f t="shared" si="10"/>
        <v>0</v>
      </c>
      <c r="AF36" s="93">
        <f t="shared" si="11"/>
        <v>0</v>
      </c>
      <c r="AG36" s="93">
        <f t="shared" si="12"/>
        <v>0</v>
      </c>
      <c r="AH36" s="93">
        <f t="shared" si="13"/>
        <v>0</v>
      </c>
      <c r="AI36" s="93">
        <f t="shared" si="13"/>
        <v>9200000</v>
      </c>
      <c r="AJ36" s="93">
        <f t="shared" si="14"/>
        <v>9200000</v>
      </c>
      <c r="AK36" s="93">
        <f t="shared" si="15"/>
        <v>0</v>
      </c>
      <c r="AL36" s="91">
        <f t="shared" si="36"/>
        <v>27520000</v>
      </c>
      <c r="AM36" s="91">
        <f t="shared" si="16"/>
        <v>200</v>
      </c>
      <c r="AN36" s="91">
        <f t="shared" si="17"/>
        <v>400</v>
      </c>
      <c r="AO36" s="91">
        <f>AM36*0</f>
        <v>0</v>
      </c>
      <c r="AP36" s="91">
        <f t="shared" si="19"/>
        <v>400000</v>
      </c>
      <c r="AQ36" s="91"/>
      <c r="AR36" s="91">
        <f t="shared" si="20"/>
        <v>0</v>
      </c>
      <c r="AS36" s="91"/>
      <c r="AT36" s="91">
        <f t="shared" si="37"/>
        <v>0</v>
      </c>
      <c r="AU36" s="91">
        <f t="shared" si="21"/>
        <v>400000</v>
      </c>
      <c r="AV36" s="91">
        <f t="shared" si="22"/>
        <v>27120000</v>
      </c>
      <c r="AW36" s="91">
        <v>0</v>
      </c>
      <c r="AX36" s="93"/>
      <c r="AY36" s="93"/>
      <c r="AZ36" s="94">
        <f t="shared" si="23"/>
        <v>27120000</v>
      </c>
      <c r="BA36" s="95">
        <v>0</v>
      </c>
      <c r="BB36" s="96" t="s">
        <v>64</v>
      </c>
      <c r="BC36" s="96"/>
      <c r="BD36" s="97"/>
      <c r="BE36" s="98"/>
      <c r="BF36" s="99"/>
      <c r="BG36" s="98"/>
      <c r="BH36" s="99"/>
      <c r="BI36" s="98"/>
      <c r="BJ36" s="99"/>
      <c r="BK36" s="98"/>
      <c r="BL36" s="99"/>
      <c r="BM36" s="100"/>
      <c r="BN36" s="101">
        <f t="shared" si="24"/>
        <v>-43294</v>
      </c>
      <c r="BO36" s="102" t="str">
        <f t="shared" si="25"/>
        <v>-</v>
      </c>
      <c r="BP36" s="103">
        <f t="shared" si="26"/>
        <v>27520000</v>
      </c>
      <c r="BR36" s="105">
        <f t="shared" si="27"/>
        <v>27520000</v>
      </c>
      <c r="BS36" s="105">
        <f t="shared" si="28"/>
        <v>0</v>
      </c>
      <c r="BT36" s="105">
        <f t="shared" si="29"/>
        <v>0</v>
      </c>
      <c r="BU36" s="105">
        <f t="shared" si="30"/>
        <v>0</v>
      </c>
      <c r="BW36" s="105">
        <f t="shared" si="31"/>
        <v>600</v>
      </c>
      <c r="BX36" s="105">
        <f t="shared" si="32"/>
        <v>0</v>
      </c>
      <c r="BY36" s="105">
        <f t="shared" si="33"/>
        <v>0</v>
      </c>
      <c r="BZ36" s="105">
        <f t="shared" si="34"/>
        <v>0</v>
      </c>
      <c r="CB36" s="106"/>
      <c r="CC36" s="107"/>
      <c r="CD36" s="107"/>
      <c r="CE36" s="107"/>
      <c r="CF36" s="108"/>
      <c r="CG36" s="108"/>
      <c r="CH36" s="108"/>
    </row>
    <row r="37" spans="1:86" s="104" customFormat="1" ht="14.25">
      <c r="A37" s="81">
        <v>43294</v>
      </c>
      <c r="B37" s="82" t="s">
        <v>57</v>
      </c>
      <c r="C37" s="83" t="s">
        <v>188</v>
      </c>
      <c r="D37" s="194" t="s">
        <v>170</v>
      </c>
      <c r="E37" s="84" t="s">
        <v>171</v>
      </c>
      <c r="F37" s="85" t="s">
        <v>172</v>
      </c>
      <c r="G37" s="85" t="s">
        <v>173</v>
      </c>
      <c r="H37" s="86" t="s">
        <v>70</v>
      </c>
      <c r="I37" s="87" t="s">
        <v>71</v>
      </c>
      <c r="J37" s="88">
        <v>31</v>
      </c>
      <c r="K37" s="89">
        <f t="shared" si="5"/>
        <v>43325</v>
      </c>
      <c r="L37" s="90">
        <v>215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1">
        <f t="shared" si="35"/>
        <v>215</v>
      </c>
      <c r="X37" s="92">
        <v>45600</v>
      </c>
      <c r="Y37" s="92">
        <v>46000</v>
      </c>
      <c r="Z37" s="92">
        <v>33000</v>
      </c>
      <c r="AA37" s="93">
        <f t="shared" si="6"/>
        <v>9804000</v>
      </c>
      <c r="AB37" s="93">
        <f t="shared" si="7"/>
        <v>0</v>
      </c>
      <c r="AC37" s="93">
        <f t="shared" si="8"/>
        <v>0</v>
      </c>
      <c r="AD37" s="93">
        <f t="shared" si="9"/>
        <v>0</v>
      </c>
      <c r="AE37" s="93">
        <f t="shared" si="10"/>
        <v>0</v>
      </c>
      <c r="AF37" s="93">
        <f t="shared" si="11"/>
        <v>0</v>
      </c>
      <c r="AG37" s="93">
        <f t="shared" si="12"/>
        <v>0</v>
      </c>
      <c r="AH37" s="93">
        <f t="shared" si="13"/>
        <v>0</v>
      </c>
      <c r="AI37" s="93">
        <f t="shared" si="13"/>
        <v>0</v>
      </c>
      <c r="AJ37" s="93">
        <f t="shared" si="14"/>
        <v>0</v>
      </c>
      <c r="AK37" s="93">
        <f t="shared" si="15"/>
        <v>0</v>
      </c>
      <c r="AL37" s="91">
        <f t="shared" si="36"/>
        <v>9804000</v>
      </c>
      <c r="AM37" s="91">
        <f t="shared" si="16"/>
        <v>215</v>
      </c>
      <c r="AN37" s="91">
        <f t="shared" si="17"/>
        <v>0</v>
      </c>
      <c r="AO37" s="91">
        <f t="shared" si="18"/>
        <v>129000</v>
      </c>
      <c r="AP37" s="91">
        <f t="shared" si="19"/>
        <v>0</v>
      </c>
      <c r="AQ37" s="91"/>
      <c r="AR37" s="91">
        <f t="shared" si="20"/>
        <v>0</v>
      </c>
      <c r="AS37" s="91"/>
      <c r="AT37" s="91">
        <f t="shared" si="37"/>
        <v>0</v>
      </c>
      <c r="AU37" s="91">
        <f t="shared" si="21"/>
        <v>129000</v>
      </c>
      <c r="AV37" s="91">
        <f t="shared" si="22"/>
        <v>9675000</v>
      </c>
      <c r="AW37" s="91">
        <v>0</v>
      </c>
      <c r="AX37" s="93"/>
      <c r="AY37" s="93"/>
      <c r="AZ37" s="94">
        <f t="shared" si="23"/>
        <v>9675000</v>
      </c>
      <c r="BA37" s="95">
        <v>0</v>
      </c>
      <c r="BB37" s="96" t="s">
        <v>64</v>
      </c>
      <c r="BC37" s="96"/>
      <c r="BD37" s="97"/>
      <c r="BE37" s="98"/>
      <c r="BF37" s="99"/>
      <c r="BG37" s="98"/>
      <c r="BH37" s="99"/>
      <c r="BI37" s="98"/>
      <c r="BJ37" s="99"/>
      <c r="BK37" s="98"/>
      <c r="BL37" s="99"/>
      <c r="BM37" s="100"/>
      <c r="BN37" s="101">
        <f t="shared" si="24"/>
        <v>-43294</v>
      </c>
      <c r="BO37" s="102" t="str">
        <f t="shared" si="25"/>
        <v>-</v>
      </c>
      <c r="BP37" s="103">
        <f t="shared" si="26"/>
        <v>9804000</v>
      </c>
      <c r="BR37" s="105">
        <f t="shared" si="27"/>
        <v>9804000</v>
      </c>
      <c r="BS37" s="105">
        <f t="shared" si="28"/>
        <v>0</v>
      </c>
      <c r="BT37" s="105">
        <f t="shared" si="29"/>
        <v>0</v>
      </c>
      <c r="BU37" s="105">
        <f t="shared" si="30"/>
        <v>0</v>
      </c>
      <c r="BW37" s="105">
        <f t="shared" si="31"/>
        <v>215</v>
      </c>
      <c r="BX37" s="105">
        <f t="shared" si="32"/>
        <v>0</v>
      </c>
      <c r="BY37" s="105">
        <f t="shared" si="33"/>
        <v>0</v>
      </c>
      <c r="BZ37" s="105">
        <f t="shared" si="34"/>
        <v>0</v>
      </c>
      <c r="CB37" s="106"/>
      <c r="CC37" s="107"/>
      <c r="CD37" s="107"/>
      <c r="CE37" s="107"/>
      <c r="CF37" s="108"/>
      <c r="CG37" s="108"/>
      <c r="CH37" s="108"/>
    </row>
    <row r="38" spans="1:86" s="104" customFormat="1" ht="14.25">
      <c r="A38" s="81">
        <v>43294</v>
      </c>
      <c r="B38" s="82" t="s">
        <v>57</v>
      </c>
      <c r="C38" s="83" t="s">
        <v>189</v>
      </c>
      <c r="D38" s="83" t="s">
        <v>78</v>
      </c>
      <c r="E38" s="84" t="s">
        <v>79</v>
      </c>
      <c r="F38" s="85" t="s">
        <v>80</v>
      </c>
      <c r="G38" s="85" t="s">
        <v>81</v>
      </c>
      <c r="H38" s="86" t="s">
        <v>70</v>
      </c>
      <c r="I38" s="87" t="s">
        <v>71</v>
      </c>
      <c r="J38" s="88">
        <v>31</v>
      </c>
      <c r="K38" s="89">
        <f t="shared" si="5"/>
        <v>43325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240</v>
      </c>
      <c r="U38" s="90">
        <v>0</v>
      </c>
      <c r="V38" s="90">
        <v>0</v>
      </c>
      <c r="W38" s="91">
        <f t="shared" si="35"/>
        <v>240</v>
      </c>
      <c r="X38" s="92">
        <v>45600</v>
      </c>
      <c r="Y38" s="92">
        <v>46000</v>
      </c>
      <c r="Z38" s="92">
        <v>33000</v>
      </c>
      <c r="AA38" s="93">
        <f t="shared" si="6"/>
        <v>0</v>
      </c>
      <c r="AB38" s="93">
        <f t="shared" si="7"/>
        <v>0</v>
      </c>
      <c r="AC38" s="93">
        <f t="shared" si="8"/>
        <v>0</v>
      </c>
      <c r="AD38" s="93">
        <f t="shared" si="9"/>
        <v>0</v>
      </c>
      <c r="AE38" s="93">
        <f t="shared" si="10"/>
        <v>0</v>
      </c>
      <c r="AF38" s="93">
        <f t="shared" si="11"/>
        <v>0</v>
      </c>
      <c r="AG38" s="93">
        <f t="shared" si="12"/>
        <v>0</v>
      </c>
      <c r="AH38" s="93">
        <f t="shared" si="13"/>
        <v>0</v>
      </c>
      <c r="AI38" s="93">
        <f t="shared" si="13"/>
        <v>11040000</v>
      </c>
      <c r="AJ38" s="93">
        <f t="shared" si="14"/>
        <v>0</v>
      </c>
      <c r="AK38" s="93">
        <f t="shared" si="15"/>
        <v>0</v>
      </c>
      <c r="AL38" s="91">
        <f t="shared" si="36"/>
        <v>11040000</v>
      </c>
      <c r="AM38" s="91">
        <f t="shared" si="16"/>
        <v>0</v>
      </c>
      <c r="AN38" s="91">
        <f t="shared" si="17"/>
        <v>240</v>
      </c>
      <c r="AO38" s="91">
        <f t="shared" si="18"/>
        <v>0</v>
      </c>
      <c r="AP38" s="91">
        <f t="shared" si="19"/>
        <v>240000</v>
      </c>
      <c r="AQ38" s="91"/>
      <c r="AR38" s="91">
        <f t="shared" si="20"/>
        <v>0</v>
      </c>
      <c r="AS38" s="91"/>
      <c r="AT38" s="91">
        <f>AN38*500</f>
        <v>120000</v>
      </c>
      <c r="AU38" s="91">
        <f t="shared" si="21"/>
        <v>360000</v>
      </c>
      <c r="AV38" s="91">
        <f t="shared" si="22"/>
        <v>10680000</v>
      </c>
      <c r="AW38" s="91">
        <v>0</v>
      </c>
      <c r="AX38" s="93"/>
      <c r="AY38" s="93"/>
      <c r="AZ38" s="94">
        <f t="shared" si="23"/>
        <v>10680000</v>
      </c>
      <c r="BA38" s="95">
        <v>0</v>
      </c>
      <c r="BB38" s="96" t="s">
        <v>64</v>
      </c>
      <c r="BC38" s="96"/>
      <c r="BD38" s="97"/>
      <c r="BE38" s="98"/>
      <c r="BF38" s="99"/>
      <c r="BG38" s="98"/>
      <c r="BH38" s="99"/>
      <c r="BI38" s="98"/>
      <c r="BJ38" s="99"/>
      <c r="BK38" s="98"/>
      <c r="BL38" s="99"/>
      <c r="BM38" s="100"/>
      <c r="BN38" s="101">
        <f t="shared" si="24"/>
        <v>-43294</v>
      </c>
      <c r="BO38" s="102" t="str">
        <f t="shared" si="25"/>
        <v>-</v>
      </c>
      <c r="BP38" s="103">
        <f t="shared" si="26"/>
        <v>11040000</v>
      </c>
      <c r="BR38" s="105">
        <f t="shared" si="27"/>
        <v>11040000</v>
      </c>
      <c r="BS38" s="105">
        <f t="shared" si="28"/>
        <v>0</v>
      </c>
      <c r="BT38" s="105">
        <f t="shared" si="29"/>
        <v>0</v>
      </c>
      <c r="BU38" s="105">
        <f t="shared" si="30"/>
        <v>0</v>
      </c>
      <c r="BW38" s="105">
        <f t="shared" si="31"/>
        <v>240</v>
      </c>
      <c r="BX38" s="105">
        <f t="shared" si="32"/>
        <v>0</v>
      </c>
      <c r="BY38" s="105">
        <f t="shared" si="33"/>
        <v>0</v>
      </c>
      <c r="BZ38" s="105">
        <f t="shared" si="34"/>
        <v>0</v>
      </c>
      <c r="CB38" s="106"/>
      <c r="CC38" s="107"/>
      <c r="CD38" s="107"/>
      <c r="CE38" s="107"/>
      <c r="CF38" s="108"/>
      <c r="CG38" s="108"/>
      <c r="CH38" s="108"/>
    </row>
    <row r="39" spans="1:86" s="104" customFormat="1" ht="15" thickBot="1">
      <c r="A39" s="145">
        <v>43294</v>
      </c>
      <c r="B39" s="146" t="s">
        <v>57</v>
      </c>
      <c r="C39" s="147" t="s">
        <v>190</v>
      </c>
      <c r="D39" s="147" t="s">
        <v>158</v>
      </c>
      <c r="E39" s="191" t="s">
        <v>159</v>
      </c>
      <c r="F39" s="150" t="s">
        <v>160</v>
      </c>
      <c r="G39" s="150" t="s">
        <v>161</v>
      </c>
      <c r="H39" s="151" t="s">
        <v>70</v>
      </c>
      <c r="I39" s="152" t="s">
        <v>71</v>
      </c>
      <c r="J39" s="153">
        <v>31</v>
      </c>
      <c r="K39" s="154">
        <f t="shared" si="5"/>
        <v>43325</v>
      </c>
      <c r="L39" s="155">
        <v>200</v>
      </c>
      <c r="M39" s="155">
        <v>0</v>
      </c>
      <c r="N39" s="155">
        <v>0</v>
      </c>
      <c r="O39" s="155">
        <v>0</v>
      </c>
      <c r="P39" s="155">
        <v>0</v>
      </c>
      <c r="Q39" s="155">
        <v>0</v>
      </c>
      <c r="R39" s="155">
        <v>0</v>
      </c>
      <c r="S39" s="155">
        <v>0</v>
      </c>
      <c r="T39" s="155">
        <v>182</v>
      </c>
      <c r="U39" s="155">
        <v>0</v>
      </c>
      <c r="V39" s="155">
        <v>0</v>
      </c>
      <c r="W39" s="91">
        <f t="shared" si="35"/>
        <v>382</v>
      </c>
      <c r="X39" s="156">
        <v>45600</v>
      </c>
      <c r="Y39" s="156">
        <v>46000</v>
      </c>
      <c r="Z39" s="156">
        <v>33000</v>
      </c>
      <c r="AA39" s="142">
        <f t="shared" si="6"/>
        <v>9120000</v>
      </c>
      <c r="AB39" s="142">
        <f t="shared" si="7"/>
        <v>0</v>
      </c>
      <c r="AC39" s="142">
        <f t="shared" si="8"/>
        <v>0</v>
      </c>
      <c r="AD39" s="142">
        <f t="shared" si="9"/>
        <v>0</v>
      </c>
      <c r="AE39" s="142">
        <f t="shared" si="10"/>
        <v>0</v>
      </c>
      <c r="AF39" s="142">
        <f t="shared" si="11"/>
        <v>0</v>
      </c>
      <c r="AG39" s="142">
        <f t="shared" si="12"/>
        <v>0</v>
      </c>
      <c r="AH39" s="142">
        <f t="shared" si="13"/>
        <v>0</v>
      </c>
      <c r="AI39" s="142">
        <f t="shared" si="13"/>
        <v>8372000</v>
      </c>
      <c r="AJ39" s="142">
        <f t="shared" si="14"/>
        <v>0</v>
      </c>
      <c r="AK39" s="142">
        <f t="shared" si="15"/>
        <v>0</v>
      </c>
      <c r="AL39" s="91">
        <f t="shared" si="36"/>
        <v>17492000</v>
      </c>
      <c r="AM39" s="136">
        <f t="shared" si="16"/>
        <v>200</v>
      </c>
      <c r="AN39" s="136">
        <f t="shared" si="17"/>
        <v>182</v>
      </c>
      <c r="AO39" s="136">
        <f t="shared" si="18"/>
        <v>120000</v>
      </c>
      <c r="AP39" s="136">
        <f t="shared" si="19"/>
        <v>182000</v>
      </c>
      <c r="AQ39" s="136"/>
      <c r="AR39" s="136">
        <f t="shared" si="20"/>
        <v>0</v>
      </c>
      <c r="AS39" s="136"/>
      <c r="AT39" s="136">
        <f>T39*500</f>
        <v>91000</v>
      </c>
      <c r="AU39" s="136">
        <f t="shared" si="21"/>
        <v>393000</v>
      </c>
      <c r="AV39" s="136">
        <f t="shared" si="22"/>
        <v>17099000</v>
      </c>
      <c r="AW39" s="136">
        <v>0</v>
      </c>
      <c r="AX39" s="142"/>
      <c r="AY39" s="142"/>
      <c r="AZ39" s="157">
        <f t="shared" si="23"/>
        <v>17099000</v>
      </c>
      <c r="BA39" s="158">
        <v>0</v>
      </c>
      <c r="BB39" s="159" t="s">
        <v>64</v>
      </c>
      <c r="BC39" s="159"/>
      <c r="BD39" s="160"/>
      <c r="BE39" s="161"/>
      <c r="BF39" s="162"/>
      <c r="BG39" s="161"/>
      <c r="BH39" s="162"/>
      <c r="BI39" s="161"/>
      <c r="BJ39" s="162"/>
      <c r="BK39" s="161"/>
      <c r="BL39" s="162"/>
      <c r="BM39" s="163"/>
      <c r="BN39" s="164">
        <f t="shared" si="24"/>
        <v>-43294</v>
      </c>
      <c r="BO39" s="165" t="str">
        <f t="shared" si="25"/>
        <v>-</v>
      </c>
      <c r="BP39" s="166">
        <f t="shared" si="26"/>
        <v>17492000</v>
      </c>
      <c r="BR39" s="105">
        <f t="shared" si="27"/>
        <v>17492000</v>
      </c>
      <c r="BS39" s="105">
        <f t="shared" si="28"/>
        <v>0</v>
      </c>
      <c r="BT39" s="105">
        <f t="shared" si="29"/>
        <v>0</v>
      </c>
      <c r="BU39" s="105">
        <f t="shared" si="30"/>
        <v>0</v>
      </c>
      <c r="BW39" s="105">
        <f t="shared" si="31"/>
        <v>382</v>
      </c>
      <c r="BX39" s="105">
        <f t="shared" si="32"/>
        <v>0</v>
      </c>
      <c r="BY39" s="105">
        <f t="shared" si="33"/>
        <v>0</v>
      </c>
      <c r="BZ39" s="105">
        <f t="shared" si="34"/>
        <v>0</v>
      </c>
      <c r="CB39" s="106"/>
      <c r="CC39" s="107"/>
      <c r="CD39" s="107"/>
      <c r="CE39" s="107"/>
      <c r="CF39" s="108"/>
      <c r="CG39" s="108"/>
      <c r="CH39" s="108"/>
    </row>
    <row r="40" spans="1:86" s="104" customFormat="1" ht="15" thickBot="1">
      <c r="A40" s="81">
        <v>43295</v>
      </c>
      <c r="B40" s="82" t="s">
        <v>57</v>
      </c>
      <c r="C40" s="83" t="s">
        <v>191</v>
      </c>
      <c r="D40" s="83" t="s">
        <v>192</v>
      </c>
      <c r="E40" s="135" t="s">
        <v>193</v>
      </c>
      <c r="F40" s="85" t="s">
        <v>194</v>
      </c>
      <c r="G40" s="85" t="s">
        <v>195</v>
      </c>
      <c r="H40" s="86" t="s">
        <v>196</v>
      </c>
      <c r="I40" s="87" t="s">
        <v>71</v>
      </c>
      <c r="J40" s="111">
        <v>31</v>
      </c>
      <c r="K40" s="89">
        <f t="shared" si="5"/>
        <v>43326</v>
      </c>
      <c r="L40" s="90">
        <v>100</v>
      </c>
      <c r="M40" s="90">
        <v>35</v>
      </c>
      <c r="N40" s="90">
        <v>30</v>
      </c>
      <c r="O40" s="90">
        <v>35</v>
      </c>
      <c r="P40" s="90">
        <v>0</v>
      </c>
      <c r="Q40" s="90">
        <v>0</v>
      </c>
      <c r="R40" s="90">
        <v>0</v>
      </c>
      <c r="S40" s="90">
        <v>0</v>
      </c>
      <c r="T40" s="90">
        <v>295</v>
      </c>
      <c r="U40" s="90">
        <v>100</v>
      </c>
      <c r="V40" s="90">
        <v>0</v>
      </c>
      <c r="W40" s="180">
        <f t="shared" si="35"/>
        <v>595</v>
      </c>
      <c r="X40" s="92">
        <v>45600</v>
      </c>
      <c r="Y40" s="92">
        <v>46000</v>
      </c>
      <c r="Z40" s="92">
        <v>33000</v>
      </c>
      <c r="AA40" s="93">
        <f t="shared" si="6"/>
        <v>4560000</v>
      </c>
      <c r="AB40" s="93">
        <f t="shared" si="7"/>
        <v>1596000</v>
      </c>
      <c r="AC40" s="93">
        <f t="shared" si="8"/>
        <v>1368000</v>
      </c>
      <c r="AD40" s="93">
        <f t="shared" si="9"/>
        <v>1596000</v>
      </c>
      <c r="AE40" s="93">
        <f t="shared" si="10"/>
        <v>0</v>
      </c>
      <c r="AF40" s="93">
        <f t="shared" si="11"/>
        <v>0</v>
      </c>
      <c r="AG40" s="93">
        <f t="shared" si="12"/>
        <v>0</v>
      </c>
      <c r="AH40" s="93">
        <f t="shared" si="13"/>
        <v>0</v>
      </c>
      <c r="AI40" s="93">
        <f t="shared" si="13"/>
        <v>13570000</v>
      </c>
      <c r="AJ40" s="93">
        <f t="shared" si="14"/>
        <v>4600000</v>
      </c>
      <c r="AK40" s="93">
        <f t="shared" si="15"/>
        <v>0</v>
      </c>
      <c r="AL40" s="180">
        <f t="shared" si="36"/>
        <v>27290000</v>
      </c>
      <c r="AM40" s="91">
        <f t="shared" si="16"/>
        <v>200</v>
      </c>
      <c r="AN40" s="91">
        <f t="shared" si="17"/>
        <v>395</v>
      </c>
      <c r="AO40" s="91">
        <f t="shared" si="18"/>
        <v>120000</v>
      </c>
      <c r="AP40" s="91">
        <f t="shared" si="19"/>
        <v>395000</v>
      </c>
      <c r="AQ40" s="91">
        <f>AM40*400+AN40*400</f>
        <v>238000</v>
      </c>
      <c r="AR40" s="91">
        <f t="shared" si="20"/>
        <v>0</v>
      </c>
      <c r="AS40" s="91"/>
      <c r="AT40" s="91">
        <f t="shared" si="37"/>
        <v>0</v>
      </c>
      <c r="AU40" s="91">
        <f t="shared" si="21"/>
        <v>753000</v>
      </c>
      <c r="AV40" s="91">
        <f t="shared" si="22"/>
        <v>26537000</v>
      </c>
      <c r="AW40" s="91">
        <v>0</v>
      </c>
      <c r="AX40" s="93"/>
      <c r="AY40" s="93"/>
      <c r="AZ40" s="94">
        <f t="shared" si="23"/>
        <v>26537000</v>
      </c>
      <c r="BA40" s="95">
        <v>0</v>
      </c>
      <c r="BB40" s="96" t="s">
        <v>64</v>
      </c>
      <c r="BC40" s="96"/>
      <c r="BD40" s="97"/>
      <c r="BE40" s="98"/>
      <c r="BF40" s="99"/>
      <c r="BG40" s="98"/>
      <c r="BH40" s="99"/>
      <c r="BI40" s="98"/>
      <c r="BJ40" s="99"/>
      <c r="BK40" s="98"/>
      <c r="BL40" s="99"/>
      <c r="BM40" s="100"/>
      <c r="BN40" s="101">
        <f t="shared" si="24"/>
        <v>-43295</v>
      </c>
      <c r="BO40" s="102" t="str">
        <f t="shared" si="25"/>
        <v>-</v>
      </c>
      <c r="BP40" s="103">
        <f t="shared" si="26"/>
        <v>27290000</v>
      </c>
      <c r="BR40" s="105">
        <f t="shared" si="27"/>
        <v>27290000</v>
      </c>
      <c r="BS40" s="105">
        <f t="shared" si="28"/>
        <v>0</v>
      </c>
      <c r="BT40" s="105">
        <f t="shared" si="29"/>
        <v>0</v>
      </c>
      <c r="BU40" s="105">
        <f t="shared" si="30"/>
        <v>0</v>
      </c>
      <c r="BW40" s="105">
        <f t="shared" si="31"/>
        <v>595</v>
      </c>
      <c r="BX40" s="105">
        <f t="shared" si="32"/>
        <v>0</v>
      </c>
      <c r="BY40" s="105">
        <f t="shared" si="33"/>
        <v>0</v>
      </c>
      <c r="BZ40" s="105">
        <f t="shared" si="34"/>
        <v>0</v>
      </c>
      <c r="CB40" s="106"/>
      <c r="CC40" s="107"/>
      <c r="CD40" s="107"/>
      <c r="CE40" s="107"/>
      <c r="CF40" s="108"/>
      <c r="CG40" s="108"/>
      <c r="CH40" s="108"/>
    </row>
    <row r="41" spans="1:86" s="104" customFormat="1" ht="14.25">
      <c r="A41" s="112">
        <v>43297</v>
      </c>
      <c r="B41" s="113" t="s">
        <v>57</v>
      </c>
      <c r="C41" s="114" t="s">
        <v>197</v>
      </c>
      <c r="D41" s="114" t="s">
        <v>198</v>
      </c>
      <c r="E41" s="115" t="s">
        <v>199</v>
      </c>
      <c r="F41" s="116" t="s">
        <v>200</v>
      </c>
      <c r="G41" s="138" t="s">
        <v>201</v>
      </c>
      <c r="H41" s="139" t="s">
        <v>202</v>
      </c>
      <c r="I41" s="118" t="s">
        <v>71</v>
      </c>
      <c r="J41" s="140">
        <v>31</v>
      </c>
      <c r="K41" s="120">
        <f t="shared" si="5"/>
        <v>43328</v>
      </c>
      <c r="L41" s="121">
        <v>405</v>
      </c>
      <c r="M41" s="121">
        <v>50</v>
      </c>
      <c r="N41" s="121">
        <v>50</v>
      </c>
      <c r="O41" s="121">
        <v>50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91">
        <f t="shared" si="35"/>
        <v>555</v>
      </c>
      <c r="X41" s="123">
        <v>45600</v>
      </c>
      <c r="Y41" s="123">
        <v>46000</v>
      </c>
      <c r="Z41" s="123">
        <v>33000</v>
      </c>
      <c r="AA41" s="124">
        <f t="shared" si="6"/>
        <v>18468000</v>
      </c>
      <c r="AB41" s="124">
        <f t="shared" si="7"/>
        <v>2280000</v>
      </c>
      <c r="AC41" s="124">
        <f t="shared" si="8"/>
        <v>2280000</v>
      </c>
      <c r="AD41" s="124">
        <f t="shared" si="9"/>
        <v>2280000</v>
      </c>
      <c r="AE41" s="124">
        <f t="shared" si="10"/>
        <v>0</v>
      </c>
      <c r="AF41" s="124">
        <f t="shared" si="11"/>
        <v>0</v>
      </c>
      <c r="AG41" s="124">
        <f t="shared" si="12"/>
        <v>0</v>
      </c>
      <c r="AH41" s="124">
        <f t="shared" si="13"/>
        <v>0</v>
      </c>
      <c r="AI41" s="124">
        <f t="shared" si="13"/>
        <v>0</v>
      </c>
      <c r="AJ41" s="124">
        <f t="shared" si="14"/>
        <v>0</v>
      </c>
      <c r="AK41" s="124">
        <f t="shared" si="15"/>
        <v>0</v>
      </c>
      <c r="AL41" s="91">
        <f t="shared" si="36"/>
        <v>25308000</v>
      </c>
      <c r="AM41" s="122">
        <f t="shared" si="16"/>
        <v>555</v>
      </c>
      <c r="AN41" s="122">
        <f t="shared" si="17"/>
        <v>0</v>
      </c>
      <c r="AO41" s="122">
        <f t="shared" si="18"/>
        <v>333000</v>
      </c>
      <c r="AP41" s="122">
        <f t="shared" si="19"/>
        <v>0</v>
      </c>
      <c r="AQ41" s="122">
        <f>AM41*400</f>
        <v>222000</v>
      </c>
      <c r="AR41" s="122">
        <f t="shared" si="20"/>
        <v>0</v>
      </c>
      <c r="AS41" s="122"/>
      <c r="AT41" s="122">
        <f t="shared" si="37"/>
        <v>0</v>
      </c>
      <c r="AU41" s="122">
        <f t="shared" si="21"/>
        <v>555000</v>
      </c>
      <c r="AV41" s="122">
        <f t="shared" si="22"/>
        <v>24753000</v>
      </c>
      <c r="AW41" s="122">
        <v>0</v>
      </c>
      <c r="AX41" s="124"/>
      <c r="AY41" s="124"/>
      <c r="AZ41" s="125">
        <f t="shared" si="23"/>
        <v>24753000</v>
      </c>
      <c r="BA41" s="126">
        <v>0</v>
      </c>
      <c r="BB41" s="127" t="s">
        <v>64</v>
      </c>
      <c r="BC41" s="127"/>
      <c r="BD41" s="128"/>
      <c r="BE41" s="129"/>
      <c r="BF41" s="130"/>
      <c r="BG41" s="129"/>
      <c r="BH41" s="130"/>
      <c r="BI41" s="129"/>
      <c r="BJ41" s="130"/>
      <c r="BK41" s="129"/>
      <c r="BL41" s="130"/>
      <c r="BM41" s="131"/>
      <c r="BN41" s="132">
        <f t="shared" si="24"/>
        <v>-43297</v>
      </c>
      <c r="BO41" s="133" t="str">
        <f t="shared" si="25"/>
        <v>-</v>
      </c>
      <c r="BP41" s="134">
        <f t="shared" si="26"/>
        <v>25308000</v>
      </c>
      <c r="BR41" s="105">
        <f t="shared" si="27"/>
        <v>25308000</v>
      </c>
      <c r="BS41" s="105">
        <f t="shared" si="28"/>
        <v>0</v>
      </c>
      <c r="BT41" s="105">
        <f t="shared" si="29"/>
        <v>0</v>
      </c>
      <c r="BU41" s="105">
        <f t="shared" si="30"/>
        <v>0</v>
      </c>
      <c r="BW41" s="105">
        <f t="shared" si="31"/>
        <v>555</v>
      </c>
      <c r="BX41" s="105">
        <f t="shared" si="32"/>
        <v>0</v>
      </c>
      <c r="BY41" s="105">
        <f t="shared" si="33"/>
        <v>0</v>
      </c>
      <c r="BZ41" s="105">
        <f t="shared" si="34"/>
        <v>0</v>
      </c>
      <c r="CB41" s="106"/>
      <c r="CC41" s="107"/>
      <c r="CD41" s="107"/>
      <c r="CE41" s="107"/>
      <c r="CF41" s="108"/>
      <c r="CG41" s="108"/>
      <c r="CH41" s="108"/>
    </row>
    <row r="42" spans="1:86" s="104" customFormat="1" ht="14.25">
      <c r="A42" s="81">
        <v>43297</v>
      </c>
      <c r="B42" s="82" t="s">
        <v>57</v>
      </c>
      <c r="C42" s="83" t="s">
        <v>203</v>
      </c>
      <c r="D42" s="83" t="s">
        <v>164</v>
      </c>
      <c r="E42" s="109" t="s">
        <v>165</v>
      </c>
      <c r="F42" s="85" t="s">
        <v>166</v>
      </c>
      <c r="G42" s="110" t="s">
        <v>167</v>
      </c>
      <c r="H42" s="86" t="s">
        <v>168</v>
      </c>
      <c r="I42" s="87" t="s">
        <v>71</v>
      </c>
      <c r="J42" s="111">
        <v>31</v>
      </c>
      <c r="K42" s="89">
        <f t="shared" si="5"/>
        <v>43328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635</v>
      </c>
      <c r="U42" s="90">
        <v>0</v>
      </c>
      <c r="V42" s="90">
        <v>0</v>
      </c>
      <c r="W42" s="91">
        <f t="shared" si="35"/>
        <v>635</v>
      </c>
      <c r="X42" s="92">
        <v>45600</v>
      </c>
      <c r="Y42" s="92">
        <v>46000</v>
      </c>
      <c r="Z42" s="92">
        <v>33000</v>
      </c>
      <c r="AA42" s="93">
        <f t="shared" si="6"/>
        <v>0</v>
      </c>
      <c r="AB42" s="93">
        <f t="shared" si="7"/>
        <v>0</v>
      </c>
      <c r="AC42" s="93">
        <f t="shared" si="8"/>
        <v>0</v>
      </c>
      <c r="AD42" s="93">
        <f t="shared" si="9"/>
        <v>0</v>
      </c>
      <c r="AE42" s="93">
        <f t="shared" si="10"/>
        <v>0</v>
      </c>
      <c r="AF42" s="93">
        <f t="shared" si="11"/>
        <v>0</v>
      </c>
      <c r="AG42" s="93">
        <f t="shared" si="12"/>
        <v>0</v>
      </c>
      <c r="AH42" s="93">
        <f t="shared" si="13"/>
        <v>0</v>
      </c>
      <c r="AI42" s="93">
        <f t="shared" si="13"/>
        <v>29210000</v>
      </c>
      <c r="AJ42" s="93">
        <f t="shared" si="14"/>
        <v>0</v>
      </c>
      <c r="AK42" s="93">
        <f t="shared" si="15"/>
        <v>0</v>
      </c>
      <c r="AL42" s="91">
        <f t="shared" si="36"/>
        <v>29210000</v>
      </c>
      <c r="AM42" s="91">
        <f t="shared" si="16"/>
        <v>0</v>
      </c>
      <c r="AN42" s="91">
        <f t="shared" si="17"/>
        <v>635</v>
      </c>
      <c r="AO42" s="91">
        <f t="shared" si="18"/>
        <v>0</v>
      </c>
      <c r="AP42" s="91">
        <f t="shared" si="19"/>
        <v>635000</v>
      </c>
      <c r="AQ42" s="91"/>
      <c r="AR42" s="91">
        <f t="shared" si="20"/>
        <v>0</v>
      </c>
      <c r="AS42" s="91"/>
      <c r="AT42" s="91">
        <f t="shared" si="37"/>
        <v>0</v>
      </c>
      <c r="AU42" s="91">
        <f t="shared" si="21"/>
        <v>635000</v>
      </c>
      <c r="AV42" s="91">
        <f t="shared" si="22"/>
        <v>28575000</v>
      </c>
      <c r="AW42" s="91">
        <v>0</v>
      </c>
      <c r="AX42" s="93"/>
      <c r="AY42" s="93"/>
      <c r="AZ42" s="94">
        <f t="shared" si="23"/>
        <v>28575000</v>
      </c>
      <c r="BA42" s="95">
        <v>0</v>
      </c>
      <c r="BB42" s="96" t="s">
        <v>64</v>
      </c>
      <c r="BC42" s="96"/>
      <c r="BD42" s="97"/>
      <c r="BE42" s="98"/>
      <c r="BF42" s="99"/>
      <c r="BG42" s="98"/>
      <c r="BH42" s="99"/>
      <c r="BI42" s="98"/>
      <c r="BJ42" s="99"/>
      <c r="BK42" s="98"/>
      <c r="BL42" s="99"/>
      <c r="BM42" s="100"/>
      <c r="BN42" s="101">
        <f t="shared" si="24"/>
        <v>-43297</v>
      </c>
      <c r="BO42" s="102" t="str">
        <f t="shared" si="25"/>
        <v>-</v>
      </c>
      <c r="BP42" s="103">
        <f t="shared" si="26"/>
        <v>29210000</v>
      </c>
      <c r="BR42" s="105">
        <f t="shared" si="27"/>
        <v>29210000</v>
      </c>
      <c r="BS42" s="105">
        <f t="shared" si="28"/>
        <v>0</v>
      </c>
      <c r="BT42" s="105">
        <f t="shared" si="29"/>
        <v>0</v>
      </c>
      <c r="BU42" s="105">
        <f t="shared" si="30"/>
        <v>0</v>
      </c>
      <c r="BW42" s="105">
        <f t="shared" si="31"/>
        <v>635</v>
      </c>
      <c r="BX42" s="105">
        <f t="shared" si="32"/>
        <v>0</v>
      </c>
      <c r="BY42" s="105">
        <f t="shared" si="33"/>
        <v>0</v>
      </c>
      <c r="BZ42" s="105">
        <f t="shared" si="34"/>
        <v>0</v>
      </c>
      <c r="CB42" s="106"/>
      <c r="CC42" s="107"/>
      <c r="CD42" s="107"/>
      <c r="CE42" s="107"/>
      <c r="CF42" s="108"/>
      <c r="CG42" s="108"/>
      <c r="CH42" s="108"/>
    </row>
    <row r="43" spans="1:86" s="104" customFormat="1" ht="14.25">
      <c r="A43" s="81">
        <v>43297</v>
      </c>
      <c r="B43" s="82" t="s">
        <v>57</v>
      </c>
      <c r="C43" s="83" t="s">
        <v>204</v>
      </c>
      <c r="D43" s="83" t="s">
        <v>133</v>
      </c>
      <c r="E43" s="109" t="s">
        <v>134</v>
      </c>
      <c r="F43" s="85" t="s">
        <v>135</v>
      </c>
      <c r="G43" s="110" t="s">
        <v>136</v>
      </c>
      <c r="H43" s="144" t="s">
        <v>137</v>
      </c>
      <c r="I43" s="87" t="s">
        <v>71</v>
      </c>
      <c r="J43" s="111">
        <v>31</v>
      </c>
      <c r="K43" s="89">
        <f t="shared" si="5"/>
        <v>43328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0</v>
      </c>
      <c r="R43" s="90">
        <v>0</v>
      </c>
      <c r="S43" s="90">
        <v>0</v>
      </c>
      <c r="T43" s="90">
        <v>250</v>
      </c>
      <c r="U43" s="90">
        <v>200</v>
      </c>
      <c r="V43" s="90">
        <v>0</v>
      </c>
      <c r="W43" s="91">
        <f t="shared" si="35"/>
        <v>450</v>
      </c>
      <c r="X43" s="92">
        <v>45600</v>
      </c>
      <c r="Y43" s="92">
        <v>46000</v>
      </c>
      <c r="Z43" s="92">
        <v>33000</v>
      </c>
      <c r="AA43" s="93">
        <f t="shared" si="6"/>
        <v>0</v>
      </c>
      <c r="AB43" s="93">
        <f t="shared" si="7"/>
        <v>0</v>
      </c>
      <c r="AC43" s="93">
        <f t="shared" si="8"/>
        <v>0</v>
      </c>
      <c r="AD43" s="93">
        <f t="shared" si="9"/>
        <v>0</v>
      </c>
      <c r="AE43" s="93">
        <f t="shared" si="10"/>
        <v>0</v>
      </c>
      <c r="AF43" s="93">
        <f t="shared" si="11"/>
        <v>0</v>
      </c>
      <c r="AG43" s="93">
        <f t="shared" si="12"/>
        <v>0</v>
      </c>
      <c r="AH43" s="93">
        <f t="shared" si="13"/>
        <v>0</v>
      </c>
      <c r="AI43" s="93">
        <f t="shared" si="13"/>
        <v>11500000</v>
      </c>
      <c r="AJ43" s="93">
        <f t="shared" si="14"/>
        <v>9200000</v>
      </c>
      <c r="AK43" s="93">
        <f t="shared" si="15"/>
        <v>0</v>
      </c>
      <c r="AL43" s="91">
        <f t="shared" si="36"/>
        <v>20700000</v>
      </c>
      <c r="AM43" s="91">
        <f t="shared" si="16"/>
        <v>0</v>
      </c>
      <c r="AN43" s="91">
        <f t="shared" si="17"/>
        <v>450</v>
      </c>
      <c r="AO43" s="91">
        <f t="shared" si="18"/>
        <v>0</v>
      </c>
      <c r="AP43" s="91">
        <f t="shared" si="19"/>
        <v>450000</v>
      </c>
      <c r="AQ43" s="91"/>
      <c r="AR43" s="91">
        <f>AN43*2000</f>
        <v>900000</v>
      </c>
      <c r="AS43" s="91"/>
      <c r="AT43" s="91">
        <f t="shared" si="37"/>
        <v>0</v>
      </c>
      <c r="AU43" s="91">
        <f t="shared" si="21"/>
        <v>1350000</v>
      </c>
      <c r="AV43" s="91">
        <f t="shared" si="22"/>
        <v>19350000</v>
      </c>
      <c r="AW43" s="91">
        <v>405000</v>
      </c>
      <c r="AX43" s="93"/>
      <c r="AY43" s="93"/>
      <c r="AZ43" s="94">
        <f t="shared" si="23"/>
        <v>18945000</v>
      </c>
      <c r="BA43" s="95">
        <v>0</v>
      </c>
      <c r="BB43" s="96" t="s">
        <v>64</v>
      </c>
      <c r="BC43" s="96" t="s">
        <v>109</v>
      </c>
      <c r="BD43" s="97"/>
      <c r="BE43" s="98"/>
      <c r="BF43" s="99"/>
      <c r="BG43" s="98"/>
      <c r="BH43" s="99"/>
      <c r="BI43" s="98"/>
      <c r="BJ43" s="99"/>
      <c r="BK43" s="98"/>
      <c r="BL43" s="99"/>
      <c r="BM43" s="100">
        <v>18945000</v>
      </c>
      <c r="BN43" s="101">
        <f t="shared" si="24"/>
        <v>-43297</v>
      </c>
      <c r="BO43" s="102" t="str">
        <f t="shared" si="25"/>
        <v>-</v>
      </c>
      <c r="BP43" s="103">
        <f t="shared" si="26"/>
        <v>20700000</v>
      </c>
      <c r="BR43" s="105">
        <f t="shared" si="27"/>
        <v>20700000</v>
      </c>
      <c r="BS43" s="105">
        <f t="shared" si="28"/>
        <v>0</v>
      </c>
      <c r="BT43" s="105">
        <f t="shared" si="29"/>
        <v>0</v>
      </c>
      <c r="BU43" s="105">
        <f t="shared" si="30"/>
        <v>0</v>
      </c>
      <c r="BW43" s="105">
        <f t="shared" si="31"/>
        <v>450</v>
      </c>
      <c r="BX43" s="105">
        <f t="shared" si="32"/>
        <v>0</v>
      </c>
      <c r="BY43" s="105">
        <f t="shared" si="33"/>
        <v>0</v>
      </c>
      <c r="BZ43" s="105">
        <f t="shared" si="34"/>
        <v>0</v>
      </c>
      <c r="CB43" s="106"/>
      <c r="CC43" s="107"/>
      <c r="CD43" s="107"/>
      <c r="CE43" s="107"/>
      <c r="CF43" s="108"/>
      <c r="CG43" s="108"/>
      <c r="CH43" s="108"/>
    </row>
    <row r="44" spans="1:86" s="104" customFormat="1" ht="14.25">
      <c r="A44" s="81">
        <v>43297</v>
      </c>
      <c r="B44" s="82" t="s">
        <v>57</v>
      </c>
      <c r="C44" s="83" t="s">
        <v>205</v>
      </c>
      <c r="D44" s="83" t="s">
        <v>78</v>
      </c>
      <c r="E44" s="84" t="s">
        <v>79</v>
      </c>
      <c r="F44" s="85" t="s">
        <v>80</v>
      </c>
      <c r="G44" s="85" t="s">
        <v>81</v>
      </c>
      <c r="H44" s="86" t="s">
        <v>70</v>
      </c>
      <c r="I44" s="87" t="s">
        <v>71</v>
      </c>
      <c r="J44" s="88">
        <v>31</v>
      </c>
      <c r="K44" s="89">
        <f t="shared" si="5"/>
        <v>43328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240</v>
      </c>
      <c r="U44" s="90">
        <v>0</v>
      </c>
      <c r="V44" s="90">
        <v>0</v>
      </c>
      <c r="W44" s="91">
        <f t="shared" si="35"/>
        <v>240</v>
      </c>
      <c r="X44" s="92">
        <v>45600</v>
      </c>
      <c r="Y44" s="92">
        <v>46000</v>
      </c>
      <c r="Z44" s="92">
        <v>33000</v>
      </c>
      <c r="AA44" s="93">
        <f t="shared" si="6"/>
        <v>0</v>
      </c>
      <c r="AB44" s="93">
        <f t="shared" si="7"/>
        <v>0</v>
      </c>
      <c r="AC44" s="93">
        <f t="shared" si="8"/>
        <v>0</v>
      </c>
      <c r="AD44" s="93">
        <f t="shared" si="9"/>
        <v>0</v>
      </c>
      <c r="AE44" s="93">
        <f t="shared" si="10"/>
        <v>0</v>
      </c>
      <c r="AF44" s="93">
        <f t="shared" si="11"/>
        <v>0</v>
      </c>
      <c r="AG44" s="93">
        <f t="shared" si="12"/>
        <v>0</v>
      </c>
      <c r="AH44" s="93">
        <f t="shared" si="13"/>
        <v>0</v>
      </c>
      <c r="AI44" s="93">
        <f t="shared" si="13"/>
        <v>11040000</v>
      </c>
      <c r="AJ44" s="93">
        <f t="shared" si="14"/>
        <v>0</v>
      </c>
      <c r="AK44" s="93">
        <f t="shared" si="15"/>
        <v>0</v>
      </c>
      <c r="AL44" s="91">
        <f t="shared" si="36"/>
        <v>11040000</v>
      </c>
      <c r="AM44" s="91">
        <f t="shared" si="16"/>
        <v>0</v>
      </c>
      <c r="AN44" s="91">
        <f t="shared" si="17"/>
        <v>240</v>
      </c>
      <c r="AO44" s="91">
        <f t="shared" si="18"/>
        <v>0</v>
      </c>
      <c r="AP44" s="91">
        <f t="shared" si="19"/>
        <v>240000</v>
      </c>
      <c r="AQ44" s="91"/>
      <c r="AR44" s="91">
        <f t="shared" si="20"/>
        <v>0</v>
      </c>
      <c r="AS44" s="91"/>
      <c r="AT44" s="91">
        <f>AN44*500</f>
        <v>120000</v>
      </c>
      <c r="AU44" s="91">
        <f t="shared" si="21"/>
        <v>360000</v>
      </c>
      <c r="AV44" s="91">
        <f t="shared" si="22"/>
        <v>10680000</v>
      </c>
      <c r="AW44" s="91">
        <v>0</v>
      </c>
      <c r="AX44" s="93"/>
      <c r="AY44" s="93"/>
      <c r="AZ44" s="94">
        <f t="shared" si="23"/>
        <v>10680000</v>
      </c>
      <c r="BA44" s="95">
        <v>0</v>
      </c>
      <c r="BB44" s="96" t="s">
        <v>64</v>
      </c>
      <c r="BC44" s="96"/>
      <c r="BD44" s="97"/>
      <c r="BE44" s="98"/>
      <c r="BF44" s="99"/>
      <c r="BG44" s="98"/>
      <c r="BH44" s="99"/>
      <c r="BI44" s="98"/>
      <c r="BJ44" s="99"/>
      <c r="BK44" s="98"/>
      <c r="BL44" s="99"/>
      <c r="BM44" s="100"/>
      <c r="BN44" s="101">
        <f t="shared" si="24"/>
        <v>-43297</v>
      </c>
      <c r="BO44" s="102" t="str">
        <f t="shared" si="25"/>
        <v>-</v>
      </c>
      <c r="BP44" s="103">
        <f t="shared" si="26"/>
        <v>11040000</v>
      </c>
      <c r="BR44" s="105">
        <f t="shared" si="27"/>
        <v>11040000</v>
      </c>
      <c r="BS44" s="105">
        <f t="shared" si="28"/>
        <v>0</v>
      </c>
      <c r="BT44" s="105">
        <f t="shared" si="29"/>
        <v>0</v>
      </c>
      <c r="BU44" s="105">
        <f t="shared" si="30"/>
        <v>0</v>
      </c>
      <c r="BW44" s="105">
        <f t="shared" si="31"/>
        <v>240</v>
      </c>
      <c r="BX44" s="105">
        <f t="shared" si="32"/>
        <v>0</v>
      </c>
      <c r="BY44" s="105">
        <f t="shared" si="33"/>
        <v>0</v>
      </c>
      <c r="BZ44" s="105">
        <f t="shared" si="34"/>
        <v>0</v>
      </c>
      <c r="CB44" s="106"/>
      <c r="CC44" s="107"/>
      <c r="CD44" s="107"/>
      <c r="CE44" s="107"/>
      <c r="CF44" s="108"/>
      <c r="CG44" s="108"/>
      <c r="CH44" s="108"/>
    </row>
    <row r="45" spans="1:86" s="104" customFormat="1" ht="15" thickBot="1">
      <c r="A45" s="145">
        <v>43297</v>
      </c>
      <c r="B45" s="146" t="s">
        <v>57</v>
      </c>
      <c r="C45" s="147" t="s">
        <v>206</v>
      </c>
      <c r="D45" s="147" t="s">
        <v>158</v>
      </c>
      <c r="E45" s="191" t="s">
        <v>159</v>
      </c>
      <c r="F45" s="150" t="s">
        <v>160</v>
      </c>
      <c r="G45" s="150" t="s">
        <v>161</v>
      </c>
      <c r="H45" s="151" t="s">
        <v>70</v>
      </c>
      <c r="I45" s="152" t="s">
        <v>71</v>
      </c>
      <c r="J45" s="153">
        <v>31</v>
      </c>
      <c r="K45" s="154">
        <f t="shared" si="5"/>
        <v>43328</v>
      </c>
      <c r="L45" s="155">
        <v>0</v>
      </c>
      <c r="M45" s="155">
        <v>0</v>
      </c>
      <c r="N45" s="155">
        <v>0</v>
      </c>
      <c r="O45" s="155">
        <v>0</v>
      </c>
      <c r="P45" s="155">
        <v>0</v>
      </c>
      <c r="Q45" s="155">
        <v>0</v>
      </c>
      <c r="R45" s="155">
        <v>0</v>
      </c>
      <c r="S45" s="155">
        <v>0</v>
      </c>
      <c r="T45" s="155">
        <v>220</v>
      </c>
      <c r="U45" s="155">
        <v>0</v>
      </c>
      <c r="V45" s="155">
        <v>0</v>
      </c>
      <c r="W45" s="91">
        <f t="shared" si="35"/>
        <v>220</v>
      </c>
      <c r="X45" s="156">
        <v>45600</v>
      </c>
      <c r="Y45" s="156">
        <v>46000</v>
      </c>
      <c r="Z45" s="156">
        <v>33000</v>
      </c>
      <c r="AA45" s="142">
        <f t="shared" si="6"/>
        <v>0</v>
      </c>
      <c r="AB45" s="142">
        <f t="shared" si="7"/>
        <v>0</v>
      </c>
      <c r="AC45" s="142">
        <f t="shared" si="8"/>
        <v>0</v>
      </c>
      <c r="AD45" s="142">
        <f t="shared" si="9"/>
        <v>0</v>
      </c>
      <c r="AE45" s="142">
        <f t="shared" si="10"/>
        <v>0</v>
      </c>
      <c r="AF45" s="142">
        <f t="shared" si="11"/>
        <v>0</v>
      </c>
      <c r="AG45" s="142">
        <f t="shared" si="12"/>
        <v>0</v>
      </c>
      <c r="AH45" s="142">
        <f t="shared" si="13"/>
        <v>0</v>
      </c>
      <c r="AI45" s="142">
        <f t="shared" si="13"/>
        <v>10120000</v>
      </c>
      <c r="AJ45" s="142">
        <f t="shared" si="14"/>
        <v>0</v>
      </c>
      <c r="AK45" s="142">
        <f t="shared" si="15"/>
        <v>0</v>
      </c>
      <c r="AL45" s="91">
        <f t="shared" si="36"/>
        <v>10120000</v>
      </c>
      <c r="AM45" s="136">
        <f t="shared" si="16"/>
        <v>0</v>
      </c>
      <c r="AN45" s="136">
        <f t="shared" si="17"/>
        <v>220</v>
      </c>
      <c r="AO45" s="136">
        <f t="shared" si="18"/>
        <v>0</v>
      </c>
      <c r="AP45" s="136">
        <f t="shared" si="19"/>
        <v>220000</v>
      </c>
      <c r="AQ45" s="136"/>
      <c r="AR45" s="136">
        <f t="shared" si="20"/>
        <v>0</v>
      </c>
      <c r="AS45" s="136"/>
      <c r="AT45" s="136">
        <f>T45*500</f>
        <v>110000</v>
      </c>
      <c r="AU45" s="136">
        <f t="shared" si="21"/>
        <v>330000</v>
      </c>
      <c r="AV45" s="136">
        <f t="shared" si="22"/>
        <v>9790000</v>
      </c>
      <c r="AW45" s="136">
        <v>0</v>
      </c>
      <c r="AX45" s="142"/>
      <c r="AY45" s="142"/>
      <c r="AZ45" s="157">
        <f t="shared" si="23"/>
        <v>9790000</v>
      </c>
      <c r="BA45" s="158">
        <v>0</v>
      </c>
      <c r="BB45" s="159" t="s">
        <v>64</v>
      </c>
      <c r="BC45" s="159"/>
      <c r="BD45" s="160"/>
      <c r="BE45" s="161"/>
      <c r="BF45" s="162"/>
      <c r="BG45" s="161"/>
      <c r="BH45" s="162"/>
      <c r="BI45" s="161"/>
      <c r="BJ45" s="162"/>
      <c r="BK45" s="161"/>
      <c r="BL45" s="162"/>
      <c r="BM45" s="163"/>
      <c r="BN45" s="164">
        <f t="shared" si="24"/>
        <v>-43297</v>
      </c>
      <c r="BO45" s="165" t="str">
        <f t="shared" si="25"/>
        <v>-</v>
      </c>
      <c r="BP45" s="166">
        <f t="shared" si="26"/>
        <v>10120000</v>
      </c>
      <c r="BR45" s="105">
        <f t="shared" si="27"/>
        <v>10120000</v>
      </c>
      <c r="BS45" s="105">
        <f t="shared" si="28"/>
        <v>0</v>
      </c>
      <c r="BT45" s="105">
        <f t="shared" si="29"/>
        <v>0</v>
      </c>
      <c r="BU45" s="105">
        <f t="shared" si="30"/>
        <v>0</v>
      </c>
      <c r="BW45" s="105">
        <f t="shared" si="31"/>
        <v>220</v>
      </c>
      <c r="BX45" s="105">
        <f t="shared" si="32"/>
        <v>0</v>
      </c>
      <c r="BY45" s="105">
        <f t="shared" si="33"/>
        <v>0</v>
      </c>
      <c r="BZ45" s="105">
        <f t="shared" si="34"/>
        <v>0</v>
      </c>
      <c r="CB45" s="106"/>
      <c r="CC45" s="107"/>
      <c r="CD45" s="107"/>
      <c r="CE45" s="107"/>
      <c r="CF45" s="108"/>
      <c r="CG45" s="108"/>
      <c r="CH45" s="108"/>
    </row>
    <row r="46" spans="1:86" s="104" customFormat="1" ht="14.25">
      <c r="A46" s="81">
        <v>43298</v>
      </c>
      <c r="B46" s="82" t="s">
        <v>57</v>
      </c>
      <c r="C46" s="83" t="s">
        <v>207</v>
      </c>
      <c r="D46" s="83" t="s">
        <v>90</v>
      </c>
      <c r="E46" s="135" t="s">
        <v>91</v>
      </c>
      <c r="F46" s="85" t="s">
        <v>92</v>
      </c>
      <c r="G46" s="85" t="s">
        <v>93</v>
      </c>
      <c r="H46" s="86" t="s">
        <v>94</v>
      </c>
      <c r="I46" s="87" t="s">
        <v>71</v>
      </c>
      <c r="J46" s="88">
        <v>31</v>
      </c>
      <c r="K46" s="89">
        <f t="shared" si="5"/>
        <v>43329</v>
      </c>
      <c r="L46" s="90">
        <v>550</v>
      </c>
      <c r="M46" s="90">
        <v>110</v>
      </c>
      <c r="N46" s="90">
        <v>70</v>
      </c>
      <c r="O46" s="90">
        <v>100</v>
      </c>
      <c r="P46" s="90">
        <v>0</v>
      </c>
      <c r="Q46" s="90">
        <v>0</v>
      </c>
      <c r="R46" s="90">
        <v>0</v>
      </c>
      <c r="S46" s="90">
        <v>0</v>
      </c>
      <c r="T46" s="90">
        <v>200</v>
      </c>
      <c r="U46" s="90">
        <v>0</v>
      </c>
      <c r="V46" s="90">
        <v>0</v>
      </c>
      <c r="W46" s="122">
        <f t="shared" si="35"/>
        <v>1030</v>
      </c>
      <c r="X46" s="92">
        <v>45600</v>
      </c>
      <c r="Y46" s="92">
        <v>46000</v>
      </c>
      <c r="Z46" s="92">
        <v>33000</v>
      </c>
      <c r="AA46" s="93">
        <f t="shared" si="6"/>
        <v>25080000</v>
      </c>
      <c r="AB46" s="93">
        <f t="shared" si="7"/>
        <v>5016000</v>
      </c>
      <c r="AC46" s="93">
        <f t="shared" si="8"/>
        <v>3192000</v>
      </c>
      <c r="AD46" s="93">
        <f t="shared" si="9"/>
        <v>4560000</v>
      </c>
      <c r="AE46" s="93">
        <f t="shared" si="10"/>
        <v>0</v>
      </c>
      <c r="AF46" s="93">
        <f t="shared" si="11"/>
        <v>0</v>
      </c>
      <c r="AG46" s="93">
        <f t="shared" si="12"/>
        <v>0</v>
      </c>
      <c r="AH46" s="93">
        <f t="shared" si="13"/>
        <v>0</v>
      </c>
      <c r="AI46" s="93">
        <f t="shared" si="13"/>
        <v>9200000</v>
      </c>
      <c r="AJ46" s="93">
        <f t="shared" si="14"/>
        <v>0</v>
      </c>
      <c r="AK46" s="93">
        <f t="shared" si="15"/>
        <v>0</v>
      </c>
      <c r="AL46" s="122">
        <f t="shared" si="36"/>
        <v>47048000</v>
      </c>
      <c r="AM46" s="91">
        <f t="shared" si="16"/>
        <v>830</v>
      </c>
      <c r="AN46" s="91">
        <f t="shared" si="17"/>
        <v>200</v>
      </c>
      <c r="AO46" s="91">
        <f t="shared" si="18"/>
        <v>498000</v>
      </c>
      <c r="AP46" s="91">
        <f t="shared" si="19"/>
        <v>200000</v>
      </c>
      <c r="AQ46" s="91"/>
      <c r="AR46" s="91">
        <f t="shared" si="20"/>
        <v>0</v>
      </c>
      <c r="AS46" s="91"/>
      <c r="AT46" s="91">
        <f t="shared" si="37"/>
        <v>0</v>
      </c>
      <c r="AU46" s="91">
        <f t="shared" si="21"/>
        <v>698000</v>
      </c>
      <c r="AV46" s="91">
        <f t="shared" si="22"/>
        <v>46350000</v>
      </c>
      <c r="AW46" s="91">
        <v>0</v>
      </c>
      <c r="AX46" s="93"/>
      <c r="AY46" s="93"/>
      <c r="AZ46" s="94">
        <f t="shared" si="23"/>
        <v>46350000</v>
      </c>
      <c r="BA46" s="95">
        <v>2600000</v>
      </c>
      <c r="BB46" s="96" t="s">
        <v>208</v>
      </c>
      <c r="BC46" s="96"/>
      <c r="BD46" s="97"/>
      <c r="BE46" s="98"/>
      <c r="BF46" s="99"/>
      <c r="BG46" s="98"/>
      <c r="BH46" s="99"/>
      <c r="BI46" s="98"/>
      <c r="BJ46" s="99"/>
      <c r="BK46" s="98"/>
      <c r="BL46" s="99"/>
      <c r="BM46" s="100"/>
      <c r="BN46" s="101">
        <f t="shared" si="24"/>
        <v>-43298</v>
      </c>
      <c r="BO46" s="102" t="str">
        <f t="shared" si="25"/>
        <v>-</v>
      </c>
      <c r="BP46" s="103">
        <f t="shared" si="26"/>
        <v>47048000</v>
      </c>
      <c r="BR46" s="105">
        <f t="shared" si="27"/>
        <v>47048000</v>
      </c>
      <c r="BS46" s="105">
        <f t="shared" si="28"/>
        <v>0</v>
      </c>
      <c r="BT46" s="105">
        <f t="shared" si="29"/>
        <v>0</v>
      </c>
      <c r="BU46" s="105">
        <f t="shared" si="30"/>
        <v>0</v>
      </c>
      <c r="BW46" s="105">
        <f t="shared" si="31"/>
        <v>1030</v>
      </c>
      <c r="BX46" s="105">
        <f t="shared" si="32"/>
        <v>0</v>
      </c>
      <c r="BY46" s="105">
        <f t="shared" si="33"/>
        <v>0</v>
      </c>
      <c r="BZ46" s="105">
        <f t="shared" si="34"/>
        <v>0</v>
      </c>
      <c r="CB46" s="106"/>
      <c r="CC46" s="107"/>
      <c r="CD46" s="107"/>
      <c r="CE46" s="107"/>
      <c r="CF46" s="108"/>
      <c r="CG46" s="108"/>
      <c r="CH46" s="108"/>
    </row>
    <row r="47" spans="1:86" s="104" customFormat="1" ht="15" thickBot="1">
      <c r="A47" s="145">
        <v>43298</v>
      </c>
      <c r="B47" s="146" t="s">
        <v>57</v>
      </c>
      <c r="C47" s="147" t="s">
        <v>209</v>
      </c>
      <c r="D47" s="147" t="s">
        <v>117</v>
      </c>
      <c r="E47" s="191" t="s">
        <v>118</v>
      </c>
      <c r="F47" s="150" t="s">
        <v>119</v>
      </c>
      <c r="G47" s="192" t="s">
        <v>120</v>
      </c>
      <c r="H47" s="193" t="s">
        <v>70</v>
      </c>
      <c r="I47" s="152" t="s">
        <v>71</v>
      </c>
      <c r="J47" s="153">
        <v>31</v>
      </c>
      <c r="K47" s="154">
        <f t="shared" si="5"/>
        <v>43329</v>
      </c>
      <c r="L47" s="155">
        <v>140</v>
      </c>
      <c r="M47" s="155">
        <v>0</v>
      </c>
      <c r="N47" s="155">
        <v>0</v>
      </c>
      <c r="O47" s="155">
        <v>0</v>
      </c>
      <c r="P47" s="155">
        <v>0</v>
      </c>
      <c r="Q47" s="155">
        <v>0</v>
      </c>
      <c r="R47" s="155">
        <v>0</v>
      </c>
      <c r="S47" s="155">
        <v>0</v>
      </c>
      <c r="T47" s="155">
        <v>0</v>
      </c>
      <c r="U47" s="155">
        <v>84</v>
      </c>
      <c r="V47" s="155">
        <v>0</v>
      </c>
      <c r="W47" s="136">
        <f t="shared" si="35"/>
        <v>224</v>
      </c>
      <c r="X47" s="156">
        <v>45600</v>
      </c>
      <c r="Y47" s="156">
        <v>46000</v>
      </c>
      <c r="Z47" s="156">
        <v>33000</v>
      </c>
      <c r="AA47" s="142">
        <f t="shared" si="6"/>
        <v>6384000</v>
      </c>
      <c r="AB47" s="142">
        <f t="shared" si="7"/>
        <v>0</v>
      </c>
      <c r="AC47" s="142">
        <f t="shared" si="8"/>
        <v>0</v>
      </c>
      <c r="AD47" s="142">
        <f t="shared" si="9"/>
        <v>0</v>
      </c>
      <c r="AE47" s="142">
        <f t="shared" si="10"/>
        <v>0</v>
      </c>
      <c r="AF47" s="93">
        <f t="shared" si="11"/>
        <v>0</v>
      </c>
      <c r="AG47" s="93">
        <f t="shared" si="12"/>
        <v>0</v>
      </c>
      <c r="AH47" s="93">
        <f t="shared" si="13"/>
        <v>0</v>
      </c>
      <c r="AI47" s="142">
        <f t="shared" si="13"/>
        <v>0</v>
      </c>
      <c r="AJ47" s="142">
        <f t="shared" si="14"/>
        <v>3864000</v>
      </c>
      <c r="AK47" s="142">
        <f t="shared" si="15"/>
        <v>0</v>
      </c>
      <c r="AL47" s="136">
        <f t="shared" si="36"/>
        <v>10248000</v>
      </c>
      <c r="AM47" s="136">
        <f t="shared" si="16"/>
        <v>140</v>
      </c>
      <c r="AN47" s="136">
        <f t="shared" si="17"/>
        <v>84</v>
      </c>
      <c r="AO47" s="136">
        <f t="shared" si="18"/>
        <v>84000</v>
      </c>
      <c r="AP47" s="136">
        <f t="shared" si="19"/>
        <v>84000</v>
      </c>
      <c r="AQ47" s="136"/>
      <c r="AR47" s="136">
        <f t="shared" si="20"/>
        <v>0</v>
      </c>
      <c r="AS47" s="136"/>
      <c r="AT47" s="136">
        <f>T47*500</f>
        <v>0</v>
      </c>
      <c r="AU47" s="136">
        <f t="shared" si="21"/>
        <v>168000</v>
      </c>
      <c r="AV47" s="136">
        <f t="shared" si="22"/>
        <v>10080000</v>
      </c>
      <c r="AW47" s="136">
        <v>0</v>
      </c>
      <c r="AX47" s="142"/>
      <c r="AY47" s="142"/>
      <c r="AZ47" s="157">
        <f t="shared" si="23"/>
        <v>10080000</v>
      </c>
      <c r="BA47" s="158">
        <v>0</v>
      </c>
      <c r="BB47" s="159" t="s">
        <v>64</v>
      </c>
      <c r="BC47" s="159"/>
      <c r="BD47" s="160"/>
      <c r="BE47" s="161"/>
      <c r="BF47" s="162"/>
      <c r="BG47" s="161"/>
      <c r="BH47" s="162"/>
      <c r="BI47" s="161"/>
      <c r="BJ47" s="162"/>
      <c r="BK47" s="161"/>
      <c r="BL47" s="162"/>
      <c r="BM47" s="163"/>
      <c r="BN47" s="164">
        <f t="shared" si="24"/>
        <v>-43298</v>
      </c>
      <c r="BO47" s="165" t="str">
        <f t="shared" si="25"/>
        <v>-</v>
      </c>
      <c r="BP47" s="166">
        <f t="shared" si="26"/>
        <v>10248000</v>
      </c>
      <c r="BR47" s="105">
        <f t="shared" si="27"/>
        <v>10248000</v>
      </c>
      <c r="BS47" s="105">
        <f t="shared" si="28"/>
        <v>0</v>
      </c>
      <c r="BT47" s="105">
        <f t="shared" si="29"/>
        <v>0</v>
      </c>
      <c r="BU47" s="105">
        <f t="shared" si="30"/>
        <v>0</v>
      </c>
      <c r="BW47" s="105">
        <f t="shared" si="31"/>
        <v>224</v>
      </c>
      <c r="BX47" s="105">
        <f t="shared" si="32"/>
        <v>0</v>
      </c>
      <c r="BY47" s="105">
        <f t="shared" si="33"/>
        <v>0</v>
      </c>
      <c r="BZ47" s="105">
        <f t="shared" si="34"/>
        <v>0</v>
      </c>
      <c r="CB47" s="106"/>
      <c r="CC47" s="107"/>
      <c r="CD47" s="107"/>
      <c r="CE47" s="107"/>
      <c r="CF47" s="108"/>
      <c r="CG47" s="108"/>
      <c r="CH47" s="108"/>
    </row>
    <row r="48" spans="1:86" s="104" customFormat="1" ht="14.25">
      <c r="A48" s="81">
        <v>43299</v>
      </c>
      <c r="B48" s="82" t="s">
        <v>57</v>
      </c>
      <c r="C48" s="83" t="s">
        <v>210</v>
      </c>
      <c r="D48" s="83" t="s">
        <v>83</v>
      </c>
      <c r="E48" s="109" t="s">
        <v>84</v>
      </c>
      <c r="F48" s="85" t="s">
        <v>85</v>
      </c>
      <c r="G48" s="85" t="s">
        <v>86</v>
      </c>
      <c r="H48" s="86" t="s">
        <v>87</v>
      </c>
      <c r="I48" s="87" t="s">
        <v>71</v>
      </c>
      <c r="J48" s="88">
        <v>31</v>
      </c>
      <c r="K48" s="89">
        <f t="shared" si="5"/>
        <v>43330</v>
      </c>
      <c r="L48" s="90">
        <v>0</v>
      </c>
      <c r="M48" s="90">
        <v>0</v>
      </c>
      <c r="N48" s="90">
        <v>0</v>
      </c>
      <c r="O48" s="90">
        <v>0</v>
      </c>
      <c r="P48" s="90">
        <v>0</v>
      </c>
      <c r="Q48" s="90">
        <v>0</v>
      </c>
      <c r="R48" s="90">
        <v>0</v>
      </c>
      <c r="S48" s="90">
        <v>0</v>
      </c>
      <c r="T48" s="90">
        <v>615</v>
      </c>
      <c r="U48" s="90">
        <v>0</v>
      </c>
      <c r="V48" s="90">
        <v>0</v>
      </c>
      <c r="W48" s="91">
        <f t="shared" si="35"/>
        <v>615</v>
      </c>
      <c r="X48" s="92">
        <v>45600</v>
      </c>
      <c r="Y48" s="92">
        <v>46000</v>
      </c>
      <c r="Z48" s="92">
        <v>33000</v>
      </c>
      <c r="AA48" s="93">
        <f t="shared" si="6"/>
        <v>0</v>
      </c>
      <c r="AB48" s="93">
        <f t="shared" si="7"/>
        <v>0</v>
      </c>
      <c r="AC48" s="93">
        <f t="shared" si="8"/>
        <v>0</v>
      </c>
      <c r="AD48" s="93">
        <f t="shared" si="9"/>
        <v>0</v>
      </c>
      <c r="AE48" s="93">
        <f t="shared" si="10"/>
        <v>0</v>
      </c>
      <c r="AF48" s="124">
        <f t="shared" si="11"/>
        <v>0</v>
      </c>
      <c r="AG48" s="124">
        <f t="shared" si="12"/>
        <v>0</v>
      </c>
      <c r="AH48" s="124">
        <f t="shared" ref="AH48:AI63" si="38">X48*S48</f>
        <v>0</v>
      </c>
      <c r="AI48" s="93">
        <f t="shared" si="38"/>
        <v>28290000</v>
      </c>
      <c r="AJ48" s="93">
        <f t="shared" si="14"/>
        <v>0</v>
      </c>
      <c r="AK48" s="93">
        <f t="shared" si="15"/>
        <v>0</v>
      </c>
      <c r="AL48" s="91">
        <f t="shared" si="36"/>
        <v>28290000</v>
      </c>
      <c r="AM48" s="91">
        <f t="shared" si="16"/>
        <v>0</v>
      </c>
      <c r="AN48" s="91">
        <f t="shared" si="17"/>
        <v>615</v>
      </c>
      <c r="AO48" s="91">
        <f t="shared" si="18"/>
        <v>0</v>
      </c>
      <c r="AP48" s="91">
        <f t="shared" si="19"/>
        <v>615000</v>
      </c>
      <c r="AQ48" s="91"/>
      <c r="AR48" s="91">
        <f t="shared" si="20"/>
        <v>0</v>
      </c>
      <c r="AS48" s="91"/>
      <c r="AT48" s="91">
        <f t="shared" ref="AT48:AT59" si="39">AN48*0</f>
        <v>0</v>
      </c>
      <c r="AU48" s="91">
        <f t="shared" si="21"/>
        <v>615000</v>
      </c>
      <c r="AV48" s="91">
        <f t="shared" si="22"/>
        <v>27675000</v>
      </c>
      <c r="AW48" s="91">
        <v>0</v>
      </c>
      <c r="AX48" s="93"/>
      <c r="AY48" s="93"/>
      <c r="AZ48" s="94">
        <f t="shared" si="23"/>
        <v>27675000</v>
      </c>
      <c r="BA48" s="95">
        <v>0</v>
      </c>
      <c r="BB48" s="96" t="s">
        <v>64</v>
      </c>
      <c r="BC48" s="96"/>
      <c r="BD48" s="97"/>
      <c r="BE48" s="98"/>
      <c r="BF48" s="99"/>
      <c r="BG48" s="98"/>
      <c r="BH48" s="99"/>
      <c r="BI48" s="98"/>
      <c r="BJ48" s="99"/>
      <c r="BK48" s="98"/>
      <c r="BL48" s="99"/>
      <c r="BM48" s="100"/>
      <c r="BN48" s="101">
        <f t="shared" si="24"/>
        <v>-43299</v>
      </c>
      <c r="BO48" s="102" t="str">
        <f t="shared" si="25"/>
        <v>-</v>
      </c>
      <c r="BP48" s="103">
        <f t="shared" si="26"/>
        <v>28290000</v>
      </c>
      <c r="BR48" s="105">
        <f t="shared" si="27"/>
        <v>28290000</v>
      </c>
      <c r="BS48" s="105">
        <f t="shared" si="28"/>
        <v>0</v>
      </c>
      <c r="BT48" s="105">
        <f t="shared" si="29"/>
        <v>0</v>
      </c>
      <c r="BU48" s="105">
        <f t="shared" si="30"/>
        <v>0</v>
      </c>
      <c r="BW48" s="105">
        <f t="shared" si="31"/>
        <v>615</v>
      </c>
      <c r="BX48" s="105">
        <f t="shared" si="32"/>
        <v>0</v>
      </c>
      <c r="BY48" s="105">
        <f t="shared" si="33"/>
        <v>0</v>
      </c>
      <c r="BZ48" s="105">
        <f t="shared" si="34"/>
        <v>0</v>
      </c>
      <c r="CB48" s="106"/>
      <c r="CC48" s="107"/>
      <c r="CD48" s="107"/>
      <c r="CE48" s="107"/>
      <c r="CF48" s="108"/>
      <c r="CG48" s="108"/>
      <c r="CH48" s="108"/>
    </row>
    <row r="49" spans="1:86" s="104" customFormat="1" ht="14.25">
      <c r="A49" s="81">
        <v>43299</v>
      </c>
      <c r="B49" s="82" t="s">
        <v>57</v>
      </c>
      <c r="C49" s="83" t="s">
        <v>211</v>
      </c>
      <c r="D49" s="194" t="s">
        <v>97</v>
      </c>
      <c r="E49" s="109" t="s">
        <v>98</v>
      </c>
      <c r="F49" s="85" t="s">
        <v>99</v>
      </c>
      <c r="G49" s="110" t="s">
        <v>100</v>
      </c>
      <c r="H49" s="144" t="s">
        <v>101</v>
      </c>
      <c r="I49" s="87" t="s">
        <v>71</v>
      </c>
      <c r="J49" s="111">
        <v>31</v>
      </c>
      <c r="K49" s="89">
        <f t="shared" si="5"/>
        <v>43330</v>
      </c>
      <c r="L49" s="90">
        <v>200</v>
      </c>
      <c r="M49" s="90">
        <v>10</v>
      </c>
      <c r="N49" s="90">
        <v>10</v>
      </c>
      <c r="O49" s="90">
        <v>10</v>
      </c>
      <c r="P49" s="90">
        <v>0</v>
      </c>
      <c r="Q49" s="90">
        <v>0</v>
      </c>
      <c r="R49" s="90">
        <v>0</v>
      </c>
      <c r="S49" s="90">
        <v>0</v>
      </c>
      <c r="T49" s="90">
        <v>300</v>
      </c>
      <c r="U49" s="90">
        <v>0</v>
      </c>
      <c r="V49" s="90">
        <v>0</v>
      </c>
      <c r="W49" s="91">
        <f t="shared" si="35"/>
        <v>530</v>
      </c>
      <c r="X49" s="92">
        <v>45600</v>
      </c>
      <c r="Y49" s="92">
        <v>46000</v>
      </c>
      <c r="Z49" s="92">
        <v>33000</v>
      </c>
      <c r="AA49" s="93">
        <f t="shared" si="6"/>
        <v>9120000</v>
      </c>
      <c r="AB49" s="93">
        <f t="shared" si="7"/>
        <v>456000</v>
      </c>
      <c r="AC49" s="93">
        <f t="shared" si="8"/>
        <v>456000</v>
      </c>
      <c r="AD49" s="93">
        <f t="shared" si="9"/>
        <v>456000</v>
      </c>
      <c r="AE49" s="93">
        <f t="shared" si="10"/>
        <v>0</v>
      </c>
      <c r="AF49" s="93">
        <f t="shared" si="11"/>
        <v>0</v>
      </c>
      <c r="AG49" s="93">
        <f t="shared" si="12"/>
        <v>0</v>
      </c>
      <c r="AH49" s="93">
        <f t="shared" si="38"/>
        <v>0</v>
      </c>
      <c r="AI49" s="93">
        <f t="shared" si="38"/>
        <v>13800000</v>
      </c>
      <c r="AJ49" s="93">
        <f t="shared" si="14"/>
        <v>0</v>
      </c>
      <c r="AK49" s="93">
        <f t="shared" si="15"/>
        <v>0</v>
      </c>
      <c r="AL49" s="91">
        <f t="shared" si="36"/>
        <v>24288000</v>
      </c>
      <c r="AM49" s="91">
        <f t="shared" si="16"/>
        <v>230</v>
      </c>
      <c r="AN49" s="91">
        <f t="shared" si="17"/>
        <v>300</v>
      </c>
      <c r="AO49" s="91">
        <f>AM49*500</f>
        <v>115000</v>
      </c>
      <c r="AP49" s="91">
        <f>AN49*500</f>
        <v>150000</v>
      </c>
      <c r="AQ49" s="91"/>
      <c r="AR49" s="91">
        <f t="shared" si="20"/>
        <v>0</v>
      </c>
      <c r="AS49" s="91"/>
      <c r="AT49" s="91">
        <f t="shared" si="39"/>
        <v>0</v>
      </c>
      <c r="AU49" s="91">
        <f t="shared" si="21"/>
        <v>265000</v>
      </c>
      <c r="AV49" s="91">
        <f t="shared" si="22"/>
        <v>24023000</v>
      </c>
      <c r="AW49" s="91">
        <f>AV49*2%</f>
        <v>480460</v>
      </c>
      <c r="AX49" s="93"/>
      <c r="AY49" s="93"/>
      <c r="AZ49" s="94">
        <f t="shared" si="23"/>
        <v>23542540</v>
      </c>
      <c r="BA49" s="95">
        <v>0</v>
      </c>
      <c r="BB49" s="96" t="s">
        <v>64</v>
      </c>
      <c r="BC49" s="96" t="s">
        <v>109</v>
      </c>
      <c r="BD49" s="97"/>
      <c r="BE49" s="98"/>
      <c r="BF49" s="99"/>
      <c r="BG49" s="98"/>
      <c r="BH49" s="99"/>
      <c r="BI49" s="98"/>
      <c r="BJ49" s="99"/>
      <c r="BK49" s="98">
        <v>23542540</v>
      </c>
      <c r="BL49" s="99"/>
      <c r="BM49" s="100"/>
      <c r="BN49" s="101">
        <f t="shared" si="24"/>
        <v>-43299</v>
      </c>
      <c r="BO49" s="102" t="str">
        <f t="shared" si="25"/>
        <v>-</v>
      </c>
      <c r="BP49" s="103">
        <f t="shared" si="26"/>
        <v>24288000</v>
      </c>
      <c r="BR49" s="105">
        <f t="shared" si="27"/>
        <v>24288000</v>
      </c>
      <c r="BS49" s="105">
        <f t="shared" si="28"/>
        <v>0</v>
      </c>
      <c r="BT49" s="105">
        <f t="shared" si="29"/>
        <v>0</v>
      </c>
      <c r="BU49" s="105">
        <f t="shared" si="30"/>
        <v>0</v>
      </c>
      <c r="BW49" s="105">
        <f t="shared" si="31"/>
        <v>530</v>
      </c>
      <c r="BX49" s="105">
        <f t="shared" si="32"/>
        <v>0</v>
      </c>
      <c r="BY49" s="105">
        <f t="shared" si="33"/>
        <v>0</v>
      </c>
      <c r="BZ49" s="105">
        <f t="shared" si="34"/>
        <v>0</v>
      </c>
      <c r="CB49" s="106"/>
      <c r="CC49" s="107"/>
      <c r="CD49" s="107"/>
      <c r="CE49" s="107"/>
      <c r="CF49" s="108"/>
      <c r="CG49" s="108"/>
      <c r="CH49" s="108"/>
    </row>
    <row r="50" spans="1:86" s="104" customFormat="1" ht="14.25">
      <c r="A50" s="81">
        <v>43299</v>
      </c>
      <c r="B50" s="82" t="s">
        <v>57</v>
      </c>
      <c r="C50" s="83" t="s">
        <v>212</v>
      </c>
      <c r="D50" s="83" t="s">
        <v>78</v>
      </c>
      <c r="E50" s="84" t="s">
        <v>79</v>
      </c>
      <c r="F50" s="85" t="s">
        <v>80</v>
      </c>
      <c r="G50" s="85" t="s">
        <v>81</v>
      </c>
      <c r="H50" s="86" t="s">
        <v>70</v>
      </c>
      <c r="I50" s="87" t="s">
        <v>71</v>
      </c>
      <c r="J50" s="88">
        <v>31</v>
      </c>
      <c r="K50" s="89">
        <f t="shared" si="5"/>
        <v>43330</v>
      </c>
      <c r="L50" s="90">
        <v>175</v>
      </c>
      <c r="M50" s="90">
        <v>15</v>
      </c>
      <c r="N50" s="90">
        <v>10</v>
      </c>
      <c r="O50" s="90">
        <v>15</v>
      </c>
      <c r="P50" s="90">
        <v>0</v>
      </c>
      <c r="Q50" s="90">
        <v>0</v>
      </c>
      <c r="R50" s="90">
        <v>0</v>
      </c>
      <c r="S50" s="90">
        <v>0</v>
      </c>
      <c r="T50" s="90">
        <v>0</v>
      </c>
      <c r="U50" s="90">
        <v>0</v>
      </c>
      <c r="V50" s="90">
        <v>0</v>
      </c>
      <c r="W50" s="91">
        <f t="shared" si="35"/>
        <v>215</v>
      </c>
      <c r="X50" s="92">
        <v>45600</v>
      </c>
      <c r="Y50" s="92">
        <v>46000</v>
      </c>
      <c r="Z50" s="92">
        <v>33000</v>
      </c>
      <c r="AA50" s="93">
        <f t="shared" si="6"/>
        <v>7980000</v>
      </c>
      <c r="AB50" s="93">
        <f t="shared" si="7"/>
        <v>684000</v>
      </c>
      <c r="AC50" s="93">
        <f t="shared" si="8"/>
        <v>456000</v>
      </c>
      <c r="AD50" s="93">
        <f t="shared" si="9"/>
        <v>684000</v>
      </c>
      <c r="AE50" s="93">
        <f t="shared" si="10"/>
        <v>0</v>
      </c>
      <c r="AF50" s="93">
        <f t="shared" si="11"/>
        <v>0</v>
      </c>
      <c r="AG50" s="93">
        <f t="shared" si="12"/>
        <v>0</v>
      </c>
      <c r="AH50" s="93">
        <f t="shared" si="38"/>
        <v>0</v>
      </c>
      <c r="AI50" s="93">
        <f t="shared" si="38"/>
        <v>0</v>
      </c>
      <c r="AJ50" s="93">
        <f t="shared" si="14"/>
        <v>0</v>
      </c>
      <c r="AK50" s="93">
        <f t="shared" si="15"/>
        <v>0</v>
      </c>
      <c r="AL50" s="91">
        <f t="shared" si="36"/>
        <v>9804000</v>
      </c>
      <c r="AM50" s="91">
        <f t="shared" si="16"/>
        <v>215</v>
      </c>
      <c r="AN50" s="91">
        <f t="shared" si="17"/>
        <v>0</v>
      </c>
      <c r="AO50" s="91">
        <f t="shared" si="18"/>
        <v>129000</v>
      </c>
      <c r="AP50" s="91">
        <f t="shared" si="19"/>
        <v>0</v>
      </c>
      <c r="AQ50" s="91"/>
      <c r="AR50" s="91">
        <f t="shared" si="20"/>
        <v>0</v>
      </c>
      <c r="AS50" s="91"/>
      <c r="AT50" s="91">
        <f>AN50*500</f>
        <v>0</v>
      </c>
      <c r="AU50" s="91">
        <f t="shared" si="21"/>
        <v>129000</v>
      </c>
      <c r="AV50" s="91">
        <f t="shared" si="22"/>
        <v>9675000</v>
      </c>
      <c r="AW50" s="91">
        <v>0</v>
      </c>
      <c r="AX50" s="93"/>
      <c r="AY50" s="93"/>
      <c r="AZ50" s="94">
        <f t="shared" si="23"/>
        <v>9675000</v>
      </c>
      <c r="BA50" s="95">
        <v>0</v>
      </c>
      <c r="BB50" s="96" t="s">
        <v>64</v>
      </c>
      <c r="BC50" s="96"/>
      <c r="BD50" s="97"/>
      <c r="BE50" s="98"/>
      <c r="BF50" s="99"/>
      <c r="BG50" s="98"/>
      <c r="BH50" s="99"/>
      <c r="BI50" s="98"/>
      <c r="BJ50" s="99"/>
      <c r="BK50" s="98"/>
      <c r="BL50" s="99"/>
      <c r="BM50" s="100"/>
      <c r="BN50" s="101">
        <f t="shared" si="24"/>
        <v>-43299</v>
      </c>
      <c r="BO50" s="102" t="str">
        <f t="shared" si="25"/>
        <v>-</v>
      </c>
      <c r="BP50" s="103">
        <f t="shared" si="26"/>
        <v>9804000</v>
      </c>
      <c r="BR50" s="105">
        <f t="shared" si="27"/>
        <v>9804000</v>
      </c>
      <c r="BS50" s="105">
        <f t="shared" si="28"/>
        <v>0</v>
      </c>
      <c r="BT50" s="105">
        <f t="shared" si="29"/>
        <v>0</v>
      </c>
      <c r="BU50" s="105">
        <f t="shared" si="30"/>
        <v>0</v>
      </c>
      <c r="BW50" s="105">
        <f t="shared" si="31"/>
        <v>215</v>
      </c>
      <c r="BX50" s="105">
        <f t="shared" si="32"/>
        <v>0</v>
      </c>
      <c r="BY50" s="105">
        <f t="shared" si="33"/>
        <v>0</v>
      </c>
      <c r="BZ50" s="105">
        <f t="shared" si="34"/>
        <v>0</v>
      </c>
      <c r="CB50" s="106"/>
      <c r="CC50" s="107"/>
      <c r="CD50" s="107"/>
      <c r="CE50" s="107"/>
      <c r="CF50" s="108"/>
      <c r="CG50" s="108"/>
      <c r="CH50" s="108"/>
    </row>
    <row r="51" spans="1:86" s="104" customFormat="1" ht="14.25">
      <c r="A51" s="81">
        <v>43299</v>
      </c>
      <c r="B51" s="82" t="s">
        <v>57</v>
      </c>
      <c r="C51" s="83" t="s">
        <v>213</v>
      </c>
      <c r="D51" s="83" t="s">
        <v>66</v>
      </c>
      <c r="E51" s="84" t="s">
        <v>67</v>
      </c>
      <c r="F51" s="85" t="s">
        <v>68</v>
      </c>
      <c r="G51" s="85" t="s">
        <v>69</v>
      </c>
      <c r="H51" s="86" t="s">
        <v>70</v>
      </c>
      <c r="I51" s="87" t="s">
        <v>71</v>
      </c>
      <c r="J51" s="88">
        <v>31</v>
      </c>
      <c r="K51" s="89">
        <f t="shared" si="5"/>
        <v>43330</v>
      </c>
      <c r="L51" s="90">
        <v>165</v>
      </c>
      <c r="M51" s="90">
        <v>50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1">
        <f t="shared" si="35"/>
        <v>215</v>
      </c>
      <c r="X51" s="92">
        <v>45600</v>
      </c>
      <c r="Y51" s="92">
        <v>46000</v>
      </c>
      <c r="Z51" s="92">
        <v>33000</v>
      </c>
      <c r="AA51" s="93">
        <f t="shared" si="6"/>
        <v>7524000</v>
      </c>
      <c r="AB51" s="93">
        <f t="shared" si="7"/>
        <v>2280000</v>
      </c>
      <c r="AC51" s="93">
        <f t="shared" si="8"/>
        <v>0</v>
      </c>
      <c r="AD51" s="93">
        <f t="shared" si="9"/>
        <v>0</v>
      </c>
      <c r="AE51" s="93">
        <f t="shared" si="10"/>
        <v>0</v>
      </c>
      <c r="AF51" s="93">
        <f t="shared" si="11"/>
        <v>0</v>
      </c>
      <c r="AG51" s="93">
        <f t="shared" si="12"/>
        <v>0</v>
      </c>
      <c r="AH51" s="93">
        <f t="shared" si="38"/>
        <v>0</v>
      </c>
      <c r="AI51" s="93">
        <f t="shared" si="38"/>
        <v>0</v>
      </c>
      <c r="AJ51" s="93">
        <f t="shared" si="14"/>
        <v>0</v>
      </c>
      <c r="AK51" s="93">
        <f t="shared" si="15"/>
        <v>0</v>
      </c>
      <c r="AL51" s="91">
        <f t="shared" si="36"/>
        <v>9804000</v>
      </c>
      <c r="AM51" s="91">
        <f t="shared" si="16"/>
        <v>215</v>
      </c>
      <c r="AN51" s="91">
        <f t="shared" si="17"/>
        <v>0</v>
      </c>
      <c r="AO51" s="91">
        <f t="shared" si="18"/>
        <v>129000</v>
      </c>
      <c r="AP51" s="91">
        <f t="shared" si="19"/>
        <v>0</v>
      </c>
      <c r="AQ51" s="91"/>
      <c r="AR51" s="91">
        <f t="shared" si="20"/>
        <v>0</v>
      </c>
      <c r="AS51" s="91"/>
      <c r="AT51" s="91">
        <f>T51*500</f>
        <v>0</v>
      </c>
      <c r="AU51" s="91">
        <f t="shared" si="21"/>
        <v>129000</v>
      </c>
      <c r="AV51" s="91">
        <f t="shared" si="22"/>
        <v>9675000</v>
      </c>
      <c r="AW51" s="91">
        <v>0</v>
      </c>
      <c r="AX51" s="93"/>
      <c r="AY51" s="93"/>
      <c r="AZ51" s="94">
        <f t="shared" si="23"/>
        <v>9675000</v>
      </c>
      <c r="BA51" s="95">
        <v>0</v>
      </c>
      <c r="BB51" s="96" t="s">
        <v>64</v>
      </c>
      <c r="BC51" s="96"/>
      <c r="BD51" s="97"/>
      <c r="BE51" s="98"/>
      <c r="BF51" s="99"/>
      <c r="BG51" s="98"/>
      <c r="BH51" s="99"/>
      <c r="BI51" s="98"/>
      <c r="BJ51" s="99"/>
      <c r="BK51" s="98"/>
      <c r="BL51" s="99"/>
      <c r="BM51" s="100"/>
      <c r="BN51" s="101">
        <f t="shared" si="24"/>
        <v>-43299</v>
      </c>
      <c r="BO51" s="102" t="str">
        <f t="shared" si="25"/>
        <v>-</v>
      </c>
      <c r="BP51" s="103">
        <f t="shared" si="26"/>
        <v>9804000</v>
      </c>
      <c r="BR51" s="105">
        <f t="shared" si="27"/>
        <v>9804000</v>
      </c>
      <c r="BS51" s="105">
        <f t="shared" si="28"/>
        <v>0</v>
      </c>
      <c r="BT51" s="105">
        <f t="shared" si="29"/>
        <v>0</v>
      </c>
      <c r="BU51" s="105">
        <f t="shared" si="30"/>
        <v>0</v>
      </c>
      <c r="BW51" s="105">
        <f t="shared" si="31"/>
        <v>215</v>
      </c>
      <c r="BX51" s="105">
        <f t="shared" si="32"/>
        <v>0</v>
      </c>
      <c r="BY51" s="105">
        <f t="shared" si="33"/>
        <v>0</v>
      </c>
      <c r="BZ51" s="105">
        <f t="shared" si="34"/>
        <v>0</v>
      </c>
      <c r="CB51" s="106"/>
      <c r="CC51" s="107"/>
      <c r="CD51" s="107"/>
      <c r="CE51" s="107"/>
      <c r="CF51" s="108"/>
      <c r="CG51" s="108"/>
      <c r="CH51" s="108"/>
    </row>
    <row r="52" spans="1:86" s="104" customFormat="1" ht="14.25">
      <c r="A52" s="81">
        <v>43299</v>
      </c>
      <c r="B52" s="82" t="s">
        <v>57</v>
      </c>
      <c r="C52" s="83" t="s">
        <v>214</v>
      </c>
      <c r="D52" s="83" t="s">
        <v>117</v>
      </c>
      <c r="E52" s="109" t="s">
        <v>118</v>
      </c>
      <c r="F52" s="85" t="s">
        <v>119</v>
      </c>
      <c r="G52" s="110" t="s">
        <v>120</v>
      </c>
      <c r="H52" s="144" t="s">
        <v>70</v>
      </c>
      <c r="I52" s="87" t="s">
        <v>71</v>
      </c>
      <c r="J52" s="111">
        <v>31</v>
      </c>
      <c r="K52" s="89">
        <f t="shared" si="5"/>
        <v>43330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240</v>
      </c>
      <c r="U52" s="90">
        <v>0</v>
      </c>
      <c r="V52" s="90">
        <v>0</v>
      </c>
      <c r="W52" s="91">
        <f t="shared" si="35"/>
        <v>240</v>
      </c>
      <c r="X52" s="92">
        <v>45600</v>
      </c>
      <c r="Y52" s="92">
        <v>46000</v>
      </c>
      <c r="Z52" s="92">
        <v>33000</v>
      </c>
      <c r="AA52" s="93">
        <f t="shared" si="6"/>
        <v>0</v>
      </c>
      <c r="AB52" s="93">
        <f t="shared" si="7"/>
        <v>0</v>
      </c>
      <c r="AC52" s="93">
        <f t="shared" si="8"/>
        <v>0</v>
      </c>
      <c r="AD52" s="93">
        <f t="shared" si="9"/>
        <v>0</v>
      </c>
      <c r="AE52" s="93">
        <f t="shared" si="10"/>
        <v>0</v>
      </c>
      <c r="AF52" s="93">
        <f t="shared" si="11"/>
        <v>0</v>
      </c>
      <c r="AG52" s="93">
        <f t="shared" si="12"/>
        <v>0</v>
      </c>
      <c r="AH52" s="93">
        <f t="shared" si="38"/>
        <v>0</v>
      </c>
      <c r="AI52" s="93">
        <f t="shared" si="38"/>
        <v>11040000</v>
      </c>
      <c r="AJ52" s="93">
        <f t="shared" si="14"/>
        <v>0</v>
      </c>
      <c r="AK52" s="93">
        <f t="shared" si="15"/>
        <v>0</v>
      </c>
      <c r="AL52" s="91">
        <f t="shared" si="36"/>
        <v>11040000</v>
      </c>
      <c r="AM52" s="91">
        <f t="shared" si="16"/>
        <v>0</v>
      </c>
      <c r="AN52" s="91">
        <f t="shared" si="17"/>
        <v>240</v>
      </c>
      <c r="AO52" s="91">
        <f t="shared" si="18"/>
        <v>0</v>
      </c>
      <c r="AP52" s="91">
        <f t="shared" si="19"/>
        <v>240000</v>
      </c>
      <c r="AQ52" s="91"/>
      <c r="AR52" s="91">
        <f t="shared" si="20"/>
        <v>0</v>
      </c>
      <c r="AS52" s="91"/>
      <c r="AT52" s="91">
        <f>T52*500</f>
        <v>120000</v>
      </c>
      <c r="AU52" s="91">
        <f t="shared" si="21"/>
        <v>360000</v>
      </c>
      <c r="AV52" s="91">
        <f t="shared" si="22"/>
        <v>10680000</v>
      </c>
      <c r="AW52" s="91">
        <v>0</v>
      </c>
      <c r="AX52" s="93"/>
      <c r="AY52" s="93"/>
      <c r="AZ52" s="94">
        <f t="shared" si="23"/>
        <v>10680000</v>
      </c>
      <c r="BA52" s="95">
        <v>0</v>
      </c>
      <c r="BB52" s="96" t="s">
        <v>64</v>
      </c>
      <c r="BC52" s="96"/>
      <c r="BD52" s="97"/>
      <c r="BE52" s="98"/>
      <c r="BF52" s="99"/>
      <c r="BG52" s="98"/>
      <c r="BH52" s="99"/>
      <c r="BI52" s="98"/>
      <c r="BJ52" s="99"/>
      <c r="BK52" s="98"/>
      <c r="BL52" s="99"/>
      <c r="BM52" s="100"/>
      <c r="BN52" s="101">
        <f t="shared" si="24"/>
        <v>-43299</v>
      </c>
      <c r="BO52" s="102" t="str">
        <f t="shared" si="25"/>
        <v>-</v>
      </c>
      <c r="BP52" s="103">
        <f t="shared" si="26"/>
        <v>11040000</v>
      </c>
      <c r="BR52" s="105">
        <f t="shared" si="27"/>
        <v>11040000</v>
      </c>
      <c r="BS52" s="105">
        <f t="shared" si="28"/>
        <v>0</v>
      </c>
      <c r="BT52" s="105">
        <f t="shared" si="29"/>
        <v>0</v>
      </c>
      <c r="BU52" s="105">
        <f t="shared" si="30"/>
        <v>0</v>
      </c>
      <c r="BW52" s="105">
        <f t="shared" si="31"/>
        <v>240</v>
      </c>
      <c r="BX52" s="105">
        <f t="shared" si="32"/>
        <v>0</v>
      </c>
      <c r="BY52" s="105">
        <f t="shared" si="33"/>
        <v>0</v>
      </c>
      <c r="BZ52" s="105">
        <f t="shared" si="34"/>
        <v>0</v>
      </c>
      <c r="CB52" s="106"/>
      <c r="CC52" s="107"/>
      <c r="CD52" s="107"/>
      <c r="CE52" s="107"/>
      <c r="CF52" s="108"/>
      <c r="CG52" s="108"/>
      <c r="CH52" s="108"/>
    </row>
    <row r="53" spans="1:86" s="104" customFormat="1" ht="15" thickBot="1">
      <c r="A53" s="145">
        <v>43299</v>
      </c>
      <c r="B53" s="146" t="s">
        <v>57</v>
      </c>
      <c r="C53" s="147" t="s">
        <v>215</v>
      </c>
      <c r="D53" s="147" t="s">
        <v>158</v>
      </c>
      <c r="E53" s="191" t="s">
        <v>159</v>
      </c>
      <c r="F53" s="150" t="s">
        <v>160</v>
      </c>
      <c r="G53" s="150" t="s">
        <v>161</v>
      </c>
      <c r="H53" s="151" t="s">
        <v>70</v>
      </c>
      <c r="I53" s="152" t="s">
        <v>71</v>
      </c>
      <c r="J53" s="153">
        <v>31</v>
      </c>
      <c r="K53" s="154">
        <f t="shared" si="5"/>
        <v>43330</v>
      </c>
      <c r="L53" s="155">
        <v>200</v>
      </c>
      <c r="M53" s="155">
        <v>0</v>
      </c>
      <c r="N53" s="155">
        <v>0</v>
      </c>
      <c r="O53" s="155">
        <v>0</v>
      </c>
      <c r="P53" s="155">
        <v>0</v>
      </c>
      <c r="Q53" s="155">
        <v>0</v>
      </c>
      <c r="R53" s="155">
        <v>0</v>
      </c>
      <c r="S53" s="155">
        <v>0</v>
      </c>
      <c r="T53" s="155">
        <v>0</v>
      </c>
      <c r="U53" s="155">
        <v>0</v>
      </c>
      <c r="V53" s="155">
        <v>0</v>
      </c>
      <c r="W53" s="91">
        <f t="shared" si="35"/>
        <v>200</v>
      </c>
      <c r="X53" s="156">
        <v>45600</v>
      </c>
      <c r="Y53" s="156">
        <v>46000</v>
      </c>
      <c r="Z53" s="156">
        <v>33000</v>
      </c>
      <c r="AA53" s="142">
        <f t="shared" si="6"/>
        <v>9120000</v>
      </c>
      <c r="AB53" s="142">
        <f t="shared" si="7"/>
        <v>0</v>
      </c>
      <c r="AC53" s="142">
        <f t="shared" si="8"/>
        <v>0</v>
      </c>
      <c r="AD53" s="142">
        <f t="shared" si="9"/>
        <v>0</v>
      </c>
      <c r="AE53" s="142">
        <f t="shared" si="10"/>
        <v>0</v>
      </c>
      <c r="AF53" s="142">
        <f t="shared" si="11"/>
        <v>0</v>
      </c>
      <c r="AG53" s="142">
        <f t="shared" si="12"/>
        <v>0</v>
      </c>
      <c r="AH53" s="142">
        <f t="shared" si="38"/>
        <v>0</v>
      </c>
      <c r="AI53" s="142">
        <f t="shared" si="38"/>
        <v>0</v>
      </c>
      <c r="AJ53" s="142">
        <f t="shared" si="14"/>
        <v>0</v>
      </c>
      <c r="AK53" s="142">
        <f t="shared" si="15"/>
        <v>0</v>
      </c>
      <c r="AL53" s="91">
        <f t="shared" si="36"/>
        <v>9120000</v>
      </c>
      <c r="AM53" s="136">
        <f t="shared" si="16"/>
        <v>200</v>
      </c>
      <c r="AN53" s="136">
        <f t="shared" si="17"/>
        <v>0</v>
      </c>
      <c r="AO53" s="136">
        <f t="shared" si="18"/>
        <v>120000</v>
      </c>
      <c r="AP53" s="136">
        <f t="shared" si="19"/>
        <v>0</v>
      </c>
      <c r="AQ53" s="136"/>
      <c r="AR53" s="136">
        <f t="shared" si="20"/>
        <v>0</v>
      </c>
      <c r="AS53" s="136"/>
      <c r="AT53" s="136">
        <f>T53*500</f>
        <v>0</v>
      </c>
      <c r="AU53" s="136">
        <f t="shared" si="21"/>
        <v>120000</v>
      </c>
      <c r="AV53" s="136">
        <f t="shared" si="22"/>
        <v>9000000</v>
      </c>
      <c r="AW53" s="136">
        <v>0</v>
      </c>
      <c r="AX53" s="142"/>
      <c r="AY53" s="142"/>
      <c r="AZ53" s="157">
        <f t="shared" si="23"/>
        <v>9000000</v>
      </c>
      <c r="BA53" s="158">
        <v>0</v>
      </c>
      <c r="BB53" s="159" t="s">
        <v>64</v>
      </c>
      <c r="BC53" s="159"/>
      <c r="BD53" s="160"/>
      <c r="BE53" s="161"/>
      <c r="BF53" s="162"/>
      <c r="BG53" s="161"/>
      <c r="BH53" s="162"/>
      <c r="BI53" s="161"/>
      <c r="BJ53" s="162"/>
      <c r="BK53" s="161"/>
      <c r="BL53" s="162"/>
      <c r="BM53" s="163"/>
      <c r="BN53" s="164">
        <f t="shared" si="24"/>
        <v>-43299</v>
      </c>
      <c r="BO53" s="165" t="str">
        <f t="shared" si="25"/>
        <v>-</v>
      </c>
      <c r="BP53" s="166">
        <f t="shared" si="26"/>
        <v>9120000</v>
      </c>
      <c r="BR53" s="105">
        <f t="shared" si="27"/>
        <v>9120000</v>
      </c>
      <c r="BS53" s="105">
        <f t="shared" si="28"/>
        <v>0</v>
      </c>
      <c r="BT53" s="105">
        <f t="shared" si="29"/>
        <v>0</v>
      </c>
      <c r="BU53" s="105">
        <f t="shared" si="30"/>
        <v>0</v>
      </c>
      <c r="BW53" s="105">
        <f t="shared" si="31"/>
        <v>200</v>
      </c>
      <c r="BX53" s="105">
        <f t="shared" si="32"/>
        <v>0</v>
      </c>
      <c r="BY53" s="105">
        <f t="shared" si="33"/>
        <v>0</v>
      </c>
      <c r="BZ53" s="105">
        <f t="shared" si="34"/>
        <v>0</v>
      </c>
      <c r="CB53" s="106"/>
      <c r="CC53" s="107"/>
      <c r="CD53" s="107"/>
      <c r="CE53" s="107"/>
      <c r="CF53" s="108"/>
      <c r="CG53" s="108"/>
      <c r="CH53" s="108"/>
    </row>
    <row r="54" spans="1:86" s="104" customFormat="1" ht="14.25">
      <c r="A54" s="81">
        <v>43300</v>
      </c>
      <c r="B54" s="82" t="s">
        <v>57</v>
      </c>
      <c r="C54" s="83" t="s">
        <v>216</v>
      </c>
      <c r="D54" s="83" t="s">
        <v>164</v>
      </c>
      <c r="E54" s="109" t="s">
        <v>165</v>
      </c>
      <c r="F54" s="85" t="s">
        <v>166</v>
      </c>
      <c r="G54" s="110" t="s">
        <v>167</v>
      </c>
      <c r="H54" s="86" t="s">
        <v>168</v>
      </c>
      <c r="I54" s="87" t="s">
        <v>71</v>
      </c>
      <c r="J54" s="111">
        <v>31</v>
      </c>
      <c r="K54" s="89">
        <f t="shared" si="5"/>
        <v>43331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635</v>
      </c>
      <c r="U54" s="90">
        <v>0</v>
      </c>
      <c r="V54" s="90">
        <v>0</v>
      </c>
      <c r="W54" s="122">
        <f t="shared" si="35"/>
        <v>635</v>
      </c>
      <c r="X54" s="92">
        <v>45600</v>
      </c>
      <c r="Y54" s="92">
        <v>46000</v>
      </c>
      <c r="Z54" s="92">
        <v>33000</v>
      </c>
      <c r="AA54" s="93">
        <f t="shared" si="6"/>
        <v>0</v>
      </c>
      <c r="AB54" s="93">
        <f t="shared" si="7"/>
        <v>0</v>
      </c>
      <c r="AC54" s="93">
        <f t="shared" si="8"/>
        <v>0</v>
      </c>
      <c r="AD54" s="93">
        <f t="shared" si="9"/>
        <v>0</v>
      </c>
      <c r="AE54" s="93">
        <f t="shared" si="10"/>
        <v>0</v>
      </c>
      <c r="AF54" s="93">
        <f t="shared" si="11"/>
        <v>0</v>
      </c>
      <c r="AG54" s="93">
        <f t="shared" si="12"/>
        <v>0</v>
      </c>
      <c r="AH54" s="93">
        <f t="shared" si="38"/>
        <v>0</v>
      </c>
      <c r="AI54" s="93">
        <f t="shared" si="38"/>
        <v>29210000</v>
      </c>
      <c r="AJ54" s="93">
        <f t="shared" si="14"/>
        <v>0</v>
      </c>
      <c r="AK54" s="93">
        <f t="shared" si="15"/>
        <v>0</v>
      </c>
      <c r="AL54" s="122">
        <f t="shared" si="36"/>
        <v>29210000</v>
      </c>
      <c r="AM54" s="91">
        <f t="shared" si="16"/>
        <v>0</v>
      </c>
      <c r="AN54" s="91">
        <f t="shared" si="17"/>
        <v>635</v>
      </c>
      <c r="AO54" s="91">
        <f t="shared" si="18"/>
        <v>0</v>
      </c>
      <c r="AP54" s="91">
        <f t="shared" si="19"/>
        <v>635000</v>
      </c>
      <c r="AQ54" s="91"/>
      <c r="AR54" s="91">
        <f t="shared" si="20"/>
        <v>0</v>
      </c>
      <c r="AS54" s="91"/>
      <c r="AT54" s="91">
        <f t="shared" si="39"/>
        <v>0</v>
      </c>
      <c r="AU54" s="91">
        <f t="shared" si="21"/>
        <v>635000</v>
      </c>
      <c r="AV54" s="91">
        <f t="shared" si="22"/>
        <v>28575000</v>
      </c>
      <c r="AW54" s="91">
        <v>0</v>
      </c>
      <c r="AX54" s="93"/>
      <c r="AY54" s="93"/>
      <c r="AZ54" s="94">
        <f t="shared" si="23"/>
        <v>28575000</v>
      </c>
      <c r="BA54" s="95">
        <v>0</v>
      </c>
      <c r="BB54" s="96" t="s">
        <v>64</v>
      </c>
      <c r="BC54" s="96"/>
      <c r="BD54" s="97"/>
      <c r="BE54" s="98"/>
      <c r="BF54" s="99"/>
      <c r="BG54" s="98"/>
      <c r="BH54" s="99"/>
      <c r="BI54" s="98"/>
      <c r="BJ54" s="99"/>
      <c r="BK54" s="98"/>
      <c r="BL54" s="99"/>
      <c r="BM54" s="100"/>
      <c r="BN54" s="101">
        <f t="shared" si="24"/>
        <v>-43300</v>
      </c>
      <c r="BO54" s="102" t="str">
        <f t="shared" si="25"/>
        <v>-</v>
      </c>
      <c r="BP54" s="103">
        <f t="shared" si="26"/>
        <v>29210000</v>
      </c>
      <c r="BR54" s="105">
        <f t="shared" si="27"/>
        <v>29210000</v>
      </c>
      <c r="BS54" s="105">
        <f t="shared" si="28"/>
        <v>0</v>
      </c>
      <c r="BT54" s="105">
        <f t="shared" si="29"/>
        <v>0</v>
      </c>
      <c r="BU54" s="105">
        <f t="shared" si="30"/>
        <v>0</v>
      </c>
      <c r="BW54" s="105">
        <f t="shared" si="31"/>
        <v>635</v>
      </c>
      <c r="BX54" s="105">
        <f t="shared" si="32"/>
        <v>0</v>
      </c>
      <c r="BY54" s="105">
        <f t="shared" si="33"/>
        <v>0</v>
      </c>
      <c r="BZ54" s="105">
        <f t="shared" si="34"/>
        <v>0</v>
      </c>
      <c r="CB54" s="106"/>
      <c r="CC54" s="107"/>
      <c r="CD54" s="107"/>
      <c r="CE54" s="107"/>
      <c r="CF54" s="108"/>
      <c r="CG54" s="108"/>
      <c r="CH54" s="108"/>
    </row>
    <row r="55" spans="1:86" s="104" customFormat="1" ht="14.25">
      <c r="A55" s="81">
        <v>43300</v>
      </c>
      <c r="B55" s="82" t="s">
        <v>57</v>
      </c>
      <c r="C55" s="83" t="s">
        <v>217</v>
      </c>
      <c r="D55" s="83" t="s">
        <v>78</v>
      </c>
      <c r="E55" s="84" t="s">
        <v>79</v>
      </c>
      <c r="F55" s="85" t="s">
        <v>80</v>
      </c>
      <c r="G55" s="85" t="s">
        <v>81</v>
      </c>
      <c r="H55" s="86" t="s">
        <v>70</v>
      </c>
      <c r="I55" s="87" t="s">
        <v>71</v>
      </c>
      <c r="J55" s="88">
        <v>31</v>
      </c>
      <c r="K55" s="89">
        <f t="shared" si="5"/>
        <v>43331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200</v>
      </c>
      <c r="U55" s="90">
        <v>0</v>
      </c>
      <c r="V55" s="90">
        <v>0</v>
      </c>
      <c r="W55" s="91">
        <f t="shared" si="35"/>
        <v>200</v>
      </c>
      <c r="X55" s="92">
        <v>45600</v>
      </c>
      <c r="Y55" s="92">
        <v>46000</v>
      </c>
      <c r="Z55" s="92">
        <v>33000</v>
      </c>
      <c r="AA55" s="93">
        <f t="shared" si="6"/>
        <v>0</v>
      </c>
      <c r="AB55" s="93">
        <f t="shared" si="7"/>
        <v>0</v>
      </c>
      <c r="AC55" s="93">
        <f t="shared" si="8"/>
        <v>0</v>
      </c>
      <c r="AD55" s="93">
        <f t="shared" si="9"/>
        <v>0</v>
      </c>
      <c r="AE55" s="93">
        <f t="shared" si="10"/>
        <v>0</v>
      </c>
      <c r="AF55" s="93">
        <f t="shared" si="11"/>
        <v>0</v>
      </c>
      <c r="AG55" s="93">
        <f t="shared" si="12"/>
        <v>0</v>
      </c>
      <c r="AH55" s="93">
        <f t="shared" si="38"/>
        <v>0</v>
      </c>
      <c r="AI55" s="93">
        <f t="shared" si="38"/>
        <v>9200000</v>
      </c>
      <c r="AJ55" s="93">
        <f t="shared" si="14"/>
        <v>0</v>
      </c>
      <c r="AK55" s="93">
        <f t="shared" si="15"/>
        <v>0</v>
      </c>
      <c r="AL55" s="91">
        <f t="shared" si="36"/>
        <v>9200000</v>
      </c>
      <c r="AM55" s="91">
        <f t="shared" si="16"/>
        <v>0</v>
      </c>
      <c r="AN55" s="91">
        <f t="shared" si="17"/>
        <v>200</v>
      </c>
      <c r="AO55" s="91">
        <f t="shared" si="18"/>
        <v>0</v>
      </c>
      <c r="AP55" s="91">
        <f t="shared" si="19"/>
        <v>200000</v>
      </c>
      <c r="AQ55" s="91"/>
      <c r="AR55" s="91">
        <f t="shared" si="20"/>
        <v>0</v>
      </c>
      <c r="AS55" s="91"/>
      <c r="AT55" s="91">
        <f>AN55*500</f>
        <v>100000</v>
      </c>
      <c r="AU55" s="91">
        <f t="shared" si="21"/>
        <v>300000</v>
      </c>
      <c r="AV55" s="91">
        <f t="shared" si="22"/>
        <v>8900000</v>
      </c>
      <c r="AW55" s="91">
        <v>0</v>
      </c>
      <c r="AX55" s="93"/>
      <c r="AY55" s="93"/>
      <c r="AZ55" s="94">
        <f t="shared" si="23"/>
        <v>8900000</v>
      </c>
      <c r="BA55" s="95">
        <v>0</v>
      </c>
      <c r="BB55" s="96" t="s">
        <v>64</v>
      </c>
      <c r="BC55" s="96"/>
      <c r="BD55" s="97"/>
      <c r="BE55" s="98"/>
      <c r="BF55" s="99"/>
      <c r="BG55" s="98"/>
      <c r="BH55" s="99"/>
      <c r="BI55" s="98"/>
      <c r="BJ55" s="99"/>
      <c r="BK55" s="98"/>
      <c r="BL55" s="99"/>
      <c r="BM55" s="100"/>
      <c r="BN55" s="101">
        <f t="shared" si="24"/>
        <v>-43300</v>
      </c>
      <c r="BO55" s="102" t="str">
        <f t="shared" si="25"/>
        <v>-</v>
      </c>
      <c r="BP55" s="103">
        <f t="shared" si="26"/>
        <v>9200000</v>
      </c>
      <c r="BR55" s="105">
        <f t="shared" si="27"/>
        <v>9200000</v>
      </c>
      <c r="BS55" s="105">
        <f t="shared" si="28"/>
        <v>0</v>
      </c>
      <c r="BT55" s="105">
        <f t="shared" si="29"/>
        <v>0</v>
      </c>
      <c r="BU55" s="105">
        <f t="shared" si="30"/>
        <v>0</v>
      </c>
      <c r="BW55" s="105">
        <f t="shared" si="31"/>
        <v>200</v>
      </c>
      <c r="BX55" s="105">
        <f t="shared" si="32"/>
        <v>0</v>
      </c>
      <c r="BY55" s="105">
        <f t="shared" si="33"/>
        <v>0</v>
      </c>
      <c r="BZ55" s="105">
        <f t="shared" si="34"/>
        <v>0</v>
      </c>
      <c r="CB55" s="106"/>
      <c r="CC55" s="107"/>
      <c r="CD55" s="107"/>
      <c r="CE55" s="107"/>
      <c r="CF55" s="108"/>
      <c r="CG55" s="108"/>
      <c r="CH55" s="108"/>
    </row>
    <row r="56" spans="1:86" s="104" customFormat="1" ht="14.25">
      <c r="A56" s="81">
        <v>43300</v>
      </c>
      <c r="B56" s="82" t="s">
        <v>57</v>
      </c>
      <c r="C56" s="83" t="s">
        <v>218</v>
      </c>
      <c r="D56" s="83" t="s">
        <v>111</v>
      </c>
      <c r="E56" s="135" t="s">
        <v>112</v>
      </c>
      <c r="F56" s="85" t="s">
        <v>113</v>
      </c>
      <c r="G56" s="85" t="s">
        <v>114</v>
      </c>
      <c r="H56" s="86" t="s">
        <v>94</v>
      </c>
      <c r="I56" s="87" t="s">
        <v>71</v>
      </c>
      <c r="J56" s="88">
        <v>31</v>
      </c>
      <c r="K56" s="89">
        <f t="shared" si="5"/>
        <v>43331</v>
      </c>
      <c r="L56" s="90">
        <v>585</v>
      </c>
      <c r="M56" s="90">
        <v>30</v>
      </c>
      <c r="N56" s="90">
        <v>60</v>
      </c>
      <c r="O56" s="90">
        <v>30</v>
      </c>
      <c r="P56" s="90">
        <v>0</v>
      </c>
      <c r="Q56" s="90">
        <v>0</v>
      </c>
      <c r="R56" s="90">
        <v>0</v>
      </c>
      <c r="S56" s="90">
        <v>0</v>
      </c>
      <c r="T56" s="90">
        <v>200</v>
      </c>
      <c r="U56" s="90">
        <v>0</v>
      </c>
      <c r="V56" s="90">
        <v>0</v>
      </c>
      <c r="W56" s="91">
        <f t="shared" si="35"/>
        <v>905</v>
      </c>
      <c r="X56" s="92">
        <v>45600</v>
      </c>
      <c r="Y56" s="92">
        <v>46000</v>
      </c>
      <c r="Z56" s="92">
        <v>33000</v>
      </c>
      <c r="AA56" s="93">
        <f t="shared" si="6"/>
        <v>26676000</v>
      </c>
      <c r="AB56" s="93">
        <f t="shared" si="7"/>
        <v>1368000</v>
      </c>
      <c r="AC56" s="93">
        <f t="shared" si="8"/>
        <v>2736000</v>
      </c>
      <c r="AD56" s="93">
        <f t="shared" si="9"/>
        <v>1368000</v>
      </c>
      <c r="AE56" s="93">
        <f t="shared" si="10"/>
        <v>0</v>
      </c>
      <c r="AF56" s="93">
        <f t="shared" si="11"/>
        <v>0</v>
      </c>
      <c r="AG56" s="93">
        <f t="shared" si="12"/>
        <v>0</v>
      </c>
      <c r="AH56" s="93">
        <f t="shared" si="38"/>
        <v>0</v>
      </c>
      <c r="AI56" s="93">
        <f t="shared" si="38"/>
        <v>9200000</v>
      </c>
      <c r="AJ56" s="93">
        <f t="shared" si="14"/>
        <v>0</v>
      </c>
      <c r="AK56" s="93">
        <f t="shared" si="15"/>
        <v>0</v>
      </c>
      <c r="AL56" s="91">
        <f t="shared" si="36"/>
        <v>41348000</v>
      </c>
      <c r="AM56" s="91">
        <f t="shared" si="16"/>
        <v>705</v>
      </c>
      <c r="AN56" s="91">
        <f t="shared" si="17"/>
        <v>200</v>
      </c>
      <c r="AO56" s="91">
        <f t="shared" si="18"/>
        <v>423000</v>
      </c>
      <c r="AP56" s="91">
        <f t="shared" si="19"/>
        <v>200000</v>
      </c>
      <c r="AQ56" s="91"/>
      <c r="AR56" s="91">
        <f t="shared" si="20"/>
        <v>0</v>
      </c>
      <c r="AS56" s="91"/>
      <c r="AT56" s="91">
        <f t="shared" si="39"/>
        <v>0</v>
      </c>
      <c r="AU56" s="91">
        <f t="shared" si="21"/>
        <v>623000</v>
      </c>
      <c r="AV56" s="91">
        <f t="shared" si="22"/>
        <v>40725000</v>
      </c>
      <c r="AW56" s="91">
        <v>0</v>
      </c>
      <c r="AX56" s="93"/>
      <c r="AY56" s="93"/>
      <c r="AZ56" s="94">
        <f t="shared" si="23"/>
        <v>40725000</v>
      </c>
      <c r="BA56" s="95">
        <v>2600000</v>
      </c>
      <c r="BB56" s="96" t="s">
        <v>219</v>
      </c>
      <c r="BC56" s="96"/>
      <c r="BD56" s="97"/>
      <c r="BE56" s="98"/>
      <c r="BF56" s="99"/>
      <c r="BG56" s="98"/>
      <c r="BH56" s="99"/>
      <c r="BI56" s="98"/>
      <c r="BJ56" s="99"/>
      <c r="BK56" s="98"/>
      <c r="BL56" s="99"/>
      <c r="BM56" s="100"/>
      <c r="BN56" s="101">
        <f t="shared" si="24"/>
        <v>-43300</v>
      </c>
      <c r="BO56" s="102" t="str">
        <f t="shared" si="25"/>
        <v>-</v>
      </c>
      <c r="BP56" s="103">
        <f t="shared" si="26"/>
        <v>41348000</v>
      </c>
      <c r="BR56" s="105">
        <f t="shared" si="27"/>
        <v>41348000</v>
      </c>
      <c r="BS56" s="105">
        <f t="shared" si="28"/>
        <v>0</v>
      </c>
      <c r="BT56" s="105">
        <f t="shared" si="29"/>
        <v>0</v>
      </c>
      <c r="BU56" s="105">
        <f t="shared" si="30"/>
        <v>0</v>
      </c>
      <c r="BW56" s="105">
        <f t="shared" si="31"/>
        <v>905</v>
      </c>
      <c r="BX56" s="105">
        <f t="shared" si="32"/>
        <v>0</v>
      </c>
      <c r="BY56" s="105">
        <f t="shared" si="33"/>
        <v>0</v>
      </c>
      <c r="BZ56" s="105">
        <f t="shared" si="34"/>
        <v>0</v>
      </c>
      <c r="CB56" s="106"/>
      <c r="CC56" s="107"/>
      <c r="CD56" s="107"/>
      <c r="CE56" s="107"/>
      <c r="CF56" s="108"/>
      <c r="CG56" s="108"/>
      <c r="CH56" s="108"/>
    </row>
    <row r="57" spans="1:86" s="104" customFormat="1" ht="15" thickBot="1">
      <c r="A57" s="145">
        <v>43300</v>
      </c>
      <c r="B57" s="146" t="s">
        <v>57</v>
      </c>
      <c r="C57" s="147" t="s">
        <v>220</v>
      </c>
      <c r="D57" s="147" t="s">
        <v>221</v>
      </c>
      <c r="E57" s="191" t="s">
        <v>222</v>
      </c>
      <c r="F57" s="150" t="s">
        <v>223</v>
      </c>
      <c r="G57" s="150" t="s">
        <v>224</v>
      </c>
      <c r="H57" s="151" t="s">
        <v>224</v>
      </c>
      <c r="I57" s="152" t="s">
        <v>71</v>
      </c>
      <c r="J57" s="195">
        <v>21</v>
      </c>
      <c r="K57" s="154">
        <f t="shared" si="5"/>
        <v>43321</v>
      </c>
      <c r="L57" s="155">
        <v>165</v>
      </c>
      <c r="M57" s="155">
        <v>10</v>
      </c>
      <c r="N57" s="155">
        <v>30</v>
      </c>
      <c r="O57" s="155">
        <v>10</v>
      </c>
      <c r="P57" s="155">
        <v>0</v>
      </c>
      <c r="Q57" s="155">
        <v>0</v>
      </c>
      <c r="R57" s="155">
        <v>0</v>
      </c>
      <c r="S57" s="155">
        <v>0</v>
      </c>
      <c r="T57" s="155">
        <v>0</v>
      </c>
      <c r="U57" s="155">
        <v>0</v>
      </c>
      <c r="V57" s="155">
        <v>0</v>
      </c>
      <c r="W57" s="136">
        <f t="shared" si="35"/>
        <v>215</v>
      </c>
      <c r="X57" s="156">
        <v>45600</v>
      </c>
      <c r="Y57" s="156">
        <v>46000</v>
      </c>
      <c r="Z57" s="156">
        <v>33000</v>
      </c>
      <c r="AA57" s="142">
        <f t="shared" si="6"/>
        <v>7524000</v>
      </c>
      <c r="AB57" s="142">
        <f t="shared" si="7"/>
        <v>456000</v>
      </c>
      <c r="AC57" s="142">
        <f t="shared" si="8"/>
        <v>1368000</v>
      </c>
      <c r="AD57" s="142">
        <f t="shared" si="9"/>
        <v>456000</v>
      </c>
      <c r="AE57" s="142">
        <f t="shared" si="10"/>
        <v>0</v>
      </c>
      <c r="AF57" s="93">
        <f t="shared" si="11"/>
        <v>0</v>
      </c>
      <c r="AG57" s="93">
        <f t="shared" si="12"/>
        <v>0</v>
      </c>
      <c r="AH57" s="93">
        <f t="shared" si="38"/>
        <v>0</v>
      </c>
      <c r="AI57" s="142">
        <f t="shared" si="38"/>
        <v>0</v>
      </c>
      <c r="AJ57" s="142">
        <f t="shared" si="14"/>
        <v>0</v>
      </c>
      <c r="AK57" s="142">
        <f t="shared" si="15"/>
        <v>0</v>
      </c>
      <c r="AL57" s="136">
        <f t="shared" si="36"/>
        <v>9804000</v>
      </c>
      <c r="AM57" s="136">
        <f t="shared" si="16"/>
        <v>215</v>
      </c>
      <c r="AN57" s="136">
        <f t="shared" si="17"/>
        <v>0</v>
      </c>
      <c r="AO57" s="136">
        <f>AM57*0</f>
        <v>0</v>
      </c>
      <c r="AP57" s="136">
        <f t="shared" si="19"/>
        <v>0</v>
      </c>
      <c r="AQ57" s="136"/>
      <c r="AR57" s="136">
        <f>AM57*1600</f>
        <v>344000</v>
      </c>
      <c r="AS57" s="136"/>
      <c r="AT57" s="136">
        <f t="shared" si="39"/>
        <v>0</v>
      </c>
      <c r="AU57" s="136">
        <f t="shared" si="21"/>
        <v>344000</v>
      </c>
      <c r="AV57" s="136">
        <f t="shared" si="22"/>
        <v>9460000</v>
      </c>
      <c r="AW57" s="136">
        <v>0</v>
      </c>
      <c r="AX57" s="142"/>
      <c r="AY57" s="142"/>
      <c r="AZ57" s="157">
        <f t="shared" si="23"/>
        <v>9460000</v>
      </c>
      <c r="BA57" s="158">
        <v>0</v>
      </c>
      <c r="BB57" s="159" t="s">
        <v>64</v>
      </c>
      <c r="BC57" s="159"/>
      <c r="BD57" s="160"/>
      <c r="BE57" s="161"/>
      <c r="BF57" s="162"/>
      <c r="BG57" s="161"/>
      <c r="BH57" s="162"/>
      <c r="BI57" s="161"/>
      <c r="BJ57" s="162"/>
      <c r="BK57" s="161"/>
      <c r="BL57" s="162"/>
      <c r="BM57" s="163"/>
      <c r="BN57" s="164">
        <f t="shared" si="24"/>
        <v>-43300</v>
      </c>
      <c r="BO57" s="165" t="str">
        <f t="shared" si="25"/>
        <v>-</v>
      </c>
      <c r="BP57" s="166">
        <f t="shared" si="26"/>
        <v>9804000</v>
      </c>
      <c r="BR57" s="105">
        <f t="shared" si="27"/>
        <v>9804000</v>
      </c>
      <c r="BS57" s="105">
        <f t="shared" si="28"/>
        <v>0</v>
      </c>
      <c r="BT57" s="105">
        <f t="shared" si="29"/>
        <v>0</v>
      </c>
      <c r="BU57" s="105">
        <f t="shared" si="30"/>
        <v>0</v>
      </c>
      <c r="BW57" s="105">
        <f t="shared" si="31"/>
        <v>215</v>
      </c>
      <c r="BX57" s="105">
        <f t="shared" si="32"/>
        <v>0</v>
      </c>
      <c r="BY57" s="105">
        <f t="shared" si="33"/>
        <v>0</v>
      </c>
      <c r="BZ57" s="105">
        <f t="shared" si="34"/>
        <v>0</v>
      </c>
      <c r="CB57" s="106"/>
      <c r="CC57" s="107"/>
      <c r="CD57" s="107"/>
      <c r="CE57" s="107"/>
      <c r="CF57" s="108"/>
      <c r="CG57" s="108"/>
      <c r="CH57" s="108"/>
    </row>
    <row r="58" spans="1:86" s="104" customFormat="1" ht="14.25">
      <c r="A58" s="81">
        <v>43301</v>
      </c>
      <c r="B58" s="82" t="s">
        <v>57</v>
      </c>
      <c r="C58" s="83" t="s">
        <v>225</v>
      </c>
      <c r="D58" s="83" t="s">
        <v>164</v>
      </c>
      <c r="E58" s="109" t="s">
        <v>165</v>
      </c>
      <c r="F58" s="85" t="s">
        <v>166</v>
      </c>
      <c r="G58" s="110" t="s">
        <v>167</v>
      </c>
      <c r="H58" s="86" t="s">
        <v>168</v>
      </c>
      <c r="I58" s="87" t="s">
        <v>71</v>
      </c>
      <c r="J58" s="111">
        <v>31</v>
      </c>
      <c r="K58" s="89">
        <f t="shared" si="5"/>
        <v>43332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635</v>
      </c>
      <c r="U58" s="90">
        <v>0</v>
      </c>
      <c r="V58" s="90">
        <v>0</v>
      </c>
      <c r="W58" s="91">
        <f t="shared" si="35"/>
        <v>635</v>
      </c>
      <c r="X58" s="92">
        <v>45600</v>
      </c>
      <c r="Y58" s="92">
        <v>46000</v>
      </c>
      <c r="Z58" s="92">
        <v>33000</v>
      </c>
      <c r="AA58" s="93">
        <f t="shared" si="6"/>
        <v>0</v>
      </c>
      <c r="AB58" s="93">
        <f t="shared" si="7"/>
        <v>0</v>
      </c>
      <c r="AC58" s="93">
        <f t="shared" si="8"/>
        <v>0</v>
      </c>
      <c r="AD58" s="93">
        <f t="shared" si="9"/>
        <v>0</v>
      </c>
      <c r="AE58" s="93">
        <f t="shared" si="10"/>
        <v>0</v>
      </c>
      <c r="AF58" s="124">
        <f t="shared" si="11"/>
        <v>0</v>
      </c>
      <c r="AG58" s="124">
        <f t="shared" si="12"/>
        <v>0</v>
      </c>
      <c r="AH58" s="124">
        <f t="shared" si="38"/>
        <v>0</v>
      </c>
      <c r="AI58" s="93">
        <f t="shared" si="38"/>
        <v>29210000</v>
      </c>
      <c r="AJ58" s="93">
        <f t="shared" si="14"/>
        <v>0</v>
      </c>
      <c r="AK58" s="93">
        <f t="shared" si="15"/>
        <v>0</v>
      </c>
      <c r="AL58" s="91">
        <f t="shared" si="36"/>
        <v>29210000</v>
      </c>
      <c r="AM58" s="91">
        <f t="shared" si="16"/>
        <v>0</v>
      </c>
      <c r="AN58" s="91">
        <f t="shared" si="17"/>
        <v>635</v>
      </c>
      <c r="AO58" s="91">
        <f t="shared" si="18"/>
        <v>0</v>
      </c>
      <c r="AP58" s="91">
        <f t="shared" si="19"/>
        <v>635000</v>
      </c>
      <c r="AQ58" s="91"/>
      <c r="AR58" s="91">
        <f t="shared" si="20"/>
        <v>0</v>
      </c>
      <c r="AS58" s="91"/>
      <c r="AT58" s="91">
        <f t="shared" si="39"/>
        <v>0</v>
      </c>
      <c r="AU58" s="91">
        <f t="shared" si="21"/>
        <v>635000</v>
      </c>
      <c r="AV58" s="91">
        <f t="shared" si="22"/>
        <v>28575000</v>
      </c>
      <c r="AW58" s="91">
        <v>0</v>
      </c>
      <c r="AX58" s="93"/>
      <c r="AY58" s="93"/>
      <c r="AZ58" s="94">
        <f t="shared" si="23"/>
        <v>28575000</v>
      </c>
      <c r="BA58" s="95">
        <v>0</v>
      </c>
      <c r="BB58" s="96" t="s">
        <v>64</v>
      </c>
      <c r="BC58" s="96"/>
      <c r="BD58" s="97"/>
      <c r="BE58" s="98"/>
      <c r="BF58" s="99"/>
      <c r="BG58" s="98"/>
      <c r="BH58" s="99"/>
      <c r="BI58" s="98"/>
      <c r="BJ58" s="99"/>
      <c r="BK58" s="98"/>
      <c r="BL58" s="99"/>
      <c r="BM58" s="100"/>
      <c r="BN58" s="101">
        <f t="shared" si="24"/>
        <v>-43301</v>
      </c>
      <c r="BO58" s="102" t="str">
        <f t="shared" si="25"/>
        <v>-</v>
      </c>
      <c r="BP58" s="103">
        <f t="shared" si="26"/>
        <v>29210000</v>
      </c>
      <c r="BR58" s="105">
        <f t="shared" si="27"/>
        <v>29210000</v>
      </c>
      <c r="BS58" s="105">
        <f t="shared" si="28"/>
        <v>0</v>
      </c>
      <c r="BT58" s="105">
        <f t="shared" si="29"/>
        <v>0</v>
      </c>
      <c r="BU58" s="105">
        <f t="shared" si="30"/>
        <v>0</v>
      </c>
      <c r="BW58" s="105">
        <f t="shared" si="31"/>
        <v>635</v>
      </c>
      <c r="BX58" s="105">
        <f t="shared" si="32"/>
        <v>0</v>
      </c>
      <c r="BY58" s="105">
        <f t="shared" si="33"/>
        <v>0</v>
      </c>
      <c r="BZ58" s="105">
        <f t="shared" si="34"/>
        <v>0</v>
      </c>
      <c r="CB58" s="106"/>
      <c r="CC58" s="107"/>
      <c r="CD58" s="107"/>
      <c r="CE58" s="107"/>
      <c r="CF58" s="108"/>
      <c r="CG58" s="108"/>
      <c r="CH58" s="108"/>
    </row>
    <row r="59" spans="1:86" s="104" customFormat="1" ht="14.25">
      <c r="A59" s="81">
        <v>43301</v>
      </c>
      <c r="B59" s="82" t="s">
        <v>57</v>
      </c>
      <c r="C59" s="83" t="s">
        <v>226</v>
      </c>
      <c r="D59" s="83" t="s">
        <v>83</v>
      </c>
      <c r="E59" s="109" t="s">
        <v>84</v>
      </c>
      <c r="F59" s="85" t="s">
        <v>85</v>
      </c>
      <c r="G59" s="85" t="s">
        <v>86</v>
      </c>
      <c r="H59" s="86" t="s">
        <v>87</v>
      </c>
      <c r="I59" s="87" t="s">
        <v>71</v>
      </c>
      <c r="J59" s="88">
        <v>31</v>
      </c>
      <c r="K59" s="89">
        <f t="shared" si="5"/>
        <v>43332</v>
      </c>
      <c r="L59" s="90">
        <v>480</v>
      </c>
      <c r="M59" s="90">
        <v>25</v>
      </c>
      <c r="N59" s="90">
        <v>25</v>
      </c>
      <c r="O59" s="90">
        <v>25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1">
        <f t="shared" si="35"/>
        <v>555</v>
      </c>
      <c r="X59" s="92">
        <v>45600</v>
      </c>
      <c r="Y59" s="92">
        <v>46000</v>
      </c>
      <c r="Z59" s="92">
        <v>33000</v>
      </c>
      <c r="AA59" s="93">
        <f t="shared" si="6"/>
        <v>21888000</v>
      </c>
      <c r="AB59" s="93">
        <f t="shared" si="7"/>
        <v>1140000</v>
      </c>
      <c r="AC59" s="93">
        <f t="shared" si="8"/>
        <v>1140000</v>
      </c>
      <c r="AD59" s="93">
        <f t="shared" si="9"/>
        <v>1140000</v>
      </c>
      <c r="AE59" s="93">
        <f t="shared" si="10"/>
        <v>0</v>
      </c>
      <c r="AF59" s="93">
        <f t="shared" si="11"/>
        <v>0</v>
      </c>
      <c r="AG59" s="93">
        <f t="shared" si="12"/>
        <v>0</v>
      </c>
      <c r="AH59" s="93">
        <f t="shared" si="38"/>
        <v>0</v>
      </c>
      <c r="AI59" s="93">
        <f t="shared" si="38"/>
        <v>0</v>
      </c>
      <c r="AJ59" s="93">
        <f t="shared" si="14"/>
        <v>0</v>
      </c>
      <c r="AK59" s="93">
        <f t="shared" si="15"/>
        <v>0</v>
      </c>
      <c r="AL59" s="91">
        <f t="shared" si="36"/>
        <v>25308000</v>
      </c>
      <c r="AM59" s="91">
        <f t="shared" si="16"/>
        <v>555</v>
      </c>
      <c r="AN59" s="91">
        <f t="shared" si="17"/>
        <v>0</v>
      </c>
      <c r="AO59" s="91">
        <f t="shared" si="18"/>
        <v>333000</v>
      </c>
      <c r="AP59" s="91">
        <f t="shared" si="19"/>
        <v>0</v>
      </c>
      <c r="AQ59" s="91">
        <f>AM59*400</f>
        <v>222000</v>
      </c>
      <c r="AR59" s="91">
        <f t="shared" si="20"/>
        <v>0</v>
      </c>
      <c r="AS59" s="91"/>
      <c r="AT59" s="91">
        <f t="shared" si="39"/>
        <v>0</v>
      </c>
      <c r="AU59" s="91">
        <f t="shared" si="21"/>
        <v>555000</v>
      </c>
      <c r="AV59" s="91">
        <f t="shared" si="22"/>
        <v>24753000</v>
      </c>
      <c r="AW59" s="91">
        <v>0</v>
      </c>
      <c r="AX59" s="93"/>
      <c r="AY59" s="93"/>
      <c r="AZ59" s="94">
        <f t="shared" si="23"/>
        <v>24753000</v>
      </c>
      <c r="BA59" s="95">
        <v>0</v>
      </c>
      <c r="BB59" s="96" t="s">
        <v>64</v>
      </c>
      <c r="BC59" s="96"/>
      <c r="BD59" s="97"/>
      <c r="BE59" s="98"/>
      <c r="BF59" s="99"/>
      <c r="BG59" s="98"/>
      <c r="BH59" s="99"/>
      <c r="BI59" s="98"/>
      <c r="BJ59" s="99"/>
      <c r="BK59" s="98"/>
      <c r="BL59" s="99"/>
      <c r="BM59" s="100"/>
      <c r="BN59" s="101">
        <f t="shared" si="24"/>
        <v>-43301</v>
      </c>
      <c r="BO59" s="102" t="str">
        <f t="shared" si="25"/>
        <v>-</v>
      </c>
      <c r="BP59" s="103">
        <f t="shared" si="26"/>
        <v>25308000</v>
      </c>
      <c r="BR59" s="105">
        <f t="shared" si="27"/>
        <v>25308000</v>
      </c>
      <c r="BS59" s="105">
        <f t="shared" si="28"/>
        <v>0</v>
      </c>
      <c r="BT59" s="105">
        <f t="shared" si="29"/>
        <v>0</v>
      </c>
      <c r="BU59" s="105">
        <f t="shared" si="30"/>
        <v>0</v>
      </c>
      <c r="BW59" s="105">
        <f t="shared" si="31"/>
        <v>555</v>
      </c>
      <c r="BX59" s="105">
        <f t="shared" si="32"/>
        <v>0</v>
      </c>
      <c r="BY59" s="105">
        <f t="shared" si="33"/>
        <v>0</v>
      </c>
      <c r="BZ59" s="105">
        <f t="shared" si="34"/>
        <v>0</v>
      </c>
      <c r="CB59" s="106"/>
      <c r="CC59" s="107"/>
      <c r="CD59" s="107"/>
      <c r="CE59" s="107"/>
      <c r="CF59" s="108"/>
      <c r="CG59" s="108"/>
      <c r="CH59" s="108"/>
    </row>
    <row r="60" spans="1:86" s="104" customFormat="1" ht="14.25">
      <c r="A60" s="81">
        <v>43301</v>
      </c>
      <c r="B60" s="82" t="s">
        <v>57</v>
      </c>
      <c r="C60" s="83" t="s">
        <v>227</v>
      </c>
      <c r="D60" s="83" t="s">
        <v>66</v>
      </c>
      <c r="E60" s="84" t="s">
        <v>67</v>
      </c>
      <c r="F60" s="85" t="s">
        <v>68</v>
      </c>
      <c r="G60" s="85" t="s">
        <v>69</v>
      </c>
      <c r="H60" s="86" t="s">
        <v>70</v>
      </c>
      <c r="I60" s="87" t="s">
        <v>71</v>
      </c>
      <c r="J60" s="88">
        <v>31</v>
      </c>
      <c r="K60" s="89">
        <f t="shared" si="5"/>
        <v>43332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200</v>
      </c>
      <c r="U60" s="90">
        <v>0</v>
      </c>
      <c r="V60" s="90">
        <v>0</v>
      </c>
      <c r="W60" s="91">
        <f t="shared" si="35"/>
        <v>200</v>
      </c>
      <c r="X60" s="92">
        <v>45600</v>
      </c>
      <c r="Y60" s="92">
        <v>46000</v>
      </c>
      <c r="Z60" s="92">
        <v>33000</v>
      </c>
      <c r="AA60" s="93">
        <f t="shared" si="6"/>
        <v>0</v>
      </c>
      <c r="AB60" s="93">
        <f t="shared" si="7"/>
        <v>0</v>
      </c>
      <c r="AC60" s="93">
        <f t="shared" si="8"/>
        <v>0</v>
      </c>
      <c r="AD60" s="93">
        <f t="shared" si="9"/>
        <v>0</v>
      </c>
      <c r="AE60" s="93">
        <f t="shared" si="10"/>
        <v>0</v>
      </c>
      <c r="AF60" s="93">
        <f t="shared" si="11"/>
        <v>0</v>
      </c>
      <c r="AG60" s="93">
        <f t="shared" si="12"/>
        <v>0</v>
      </c>
      <c r="AH60" s="93">
        <f t="shared" si="38"/>
        <v>0</v>
      </c>
      <c r="AI60" s="93">
        <f t="shared" si="38"/>
        <v>9200000</v>
      </c>
      <c r="AJ60" s="93">
        <f t="shared" si="14"/>
        <v>0</v>
      </c>
      <c r="AK60" s="93">
        <f t="shared" si="15"/>
        <v>0</v>
      </c>
      <c r="AL60" s="91">
        <f t="shared" si="36"/>
        <v>9200000</v>
      </c>
      <c r="AM60" s="91">
        <f t="shared" si="16"/>
        <v>0</v>
      </c>
      <c r="AN60" s="91">
        <f t="shared" si="17"/>
        <v>200</v>
      </c>
      <c r="AO60" s="91">
        <f t="shared" si="18"/>
        <v>0</v>
      </c>
      <c r="AP60" s="91">
        <f t="shared" si="19"/>
        <v>200000</v>
      </c>
      <c r="AQ60" s="91"/>
      <c r="AR60" s="91">
        <f t="shared" si="20"/>
        <v>0</v>
      </c>
      <c r="AS60" s="91"/>
      <c r="AT60" s="91">
        <f>T60*500</f>
        <v>100000</v>
      </c>
      <c r="AU60" s="91">
        <f t="shared" si="21"/>
        <v>300000</v>
      </c>
      <c r="AV60" s="91">
        <f t="shared" si="22"/>
        <v>8900000</v>
      </c>
      <c r="AW60" s="91">
        <v>0</v>
      </c>
      <c r="AX60" s="93"/>
      <c r="AY60" s="93"/>
      <c r="AZ60" s="94">
        <f t="shared" si="23"/>
        <v>8900000</v>
      </c>
      <c r="BA60" s="95">
        <v>0</v>
      </c>
      <c r="BB60" s="96" t="s">
        <v>64</v>
      </c>
      <c r="BC60" s="96"/>
      <c r="BD60" s="97"/>
      <c r="BE60" s="98"/>
      <c r="BF60" s="99"/>
      <c r="BG60" s="98"/>
      <c r="BH60" s="99"/>
      <c r="BI60" s="98"/>
      <c r="BJ60" s="99"/>
      <c r="BK60" s="98"/>
      <c r="BL60" s="99"/>
      <c r="BM60" s="100"/>
      <c r="BN60" s="101">
        <f t="shared" si="24"/>
        <v>-43301</v>
      </c>
      <c r="BO60" s="102" t="str">
        <f t="shared" si="25"/>
        <v>-</v>
      </c>
      <c r="BP60" s="103">
        <f t="shared" si="26"/>
        <v>9200000</v>
      </c>
      <c r="BR60" s="105">
        <f t="shared" si="27"/>
        <v>9200000</v>
      </c>
      <c r="BS60" s="105">
        <f t="shared" si="28"/>
        <v>0</v>
      </c>
      <c r="BT60" s="105">
        <f t="shared" si="29"/>
        <v>0</v>
      </c>
      <c r="BU60" s="105">
        <f t="shared" si="30"/>
        <v>0</v>
      </c>
      <c r="BW60" s="105">
        <f t="shared" si="31"/>
        <v>200</v>
      </c>
      <c r="BX60" s="105">
        <f t="shared" si="32"/>
        <v>0</v>
      </c>
      <c r="BY60" s="105">
        <f t="shared" si="33"/>
        <v>0</v>
      </c>
      <c r="BZ60" s="105">
        <f t="shared" si="34"/>
        <v>0</v>
      </c>
      <c r="CB60" s="106"/>
      <c r="CC60" s="107"/>
      <c r="CD60" s="107"/>
      <c r="CE60" s="107"/>
      <c r="CF60" s="108"/>
      <c r="CG60" s="108"/>
      <c r="CH60" s="108"/>
    </row>
    <row r="61" spans="1:86" s="104" customFormat="1" ht="14.25">
      <c r="A61" s="81">
        <v>43301</v>
      </c>
      <c r="B61" s="82" t="s">
        <v>57</v>
      </c>
      <c r="C61" s="83" t="s">
        <v>228</v>
      </c>
      <c r="D61" s="83" t="s">
        <v>152</v>
      </c>
      <c r="E61" s="84" t="s">
        <v>153</v>
      </c>
      <c r="F61" s="85" t="s">
        <v>154</v>
      </c>
      <c r="G61" s="85" t="s">
        <v>155</v>
      </c>
      <c r="H61" s="86" t="s">
        <v>70</v>
      </c>
      <c r="I61" s="87" t="s">
        <v>71</v>
      </c>
      <c r="J61" s="88">
        <v>31</v>
      </c>
      <c r="K61" s="89">
        <f t="shared" si="5"/>
        <v>43332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200</v>
      </c>
      <c r="U61" s="90">
        <v>0</v>
      </c>
      <c r="V61" s="90">
        <v>0</v>
      </c>
      <c r="W61" s="91">
        <f t="shared" si="35"/>
        <v>200</v>
      </c>
      <c r="X61" s="92">
        <v>45600</v>
      </c>
      <c r="Y61" s="92">
        <v>46000</v>
      </c>
      <c r="Z61" s="92">
        <v>33000</v>
      </c>
      <c r="AA61" s="93">
        <f t="shared" si="6"/>
        <v>0</v>
      </c>
      <c r="AB61" s="93">
        <f t="shared" si="7"/>
        <v>0</v>
      </c>
      <c r="AC61" s="93">
        <f t="shared" si="8"/>
        <v>0</v>
      </c>
      <c r="AD61" s="93">
        <f t="shared" si="9"/>
        <v>0</v>
      </c>
      <c r="AE61" s="93">
        <f t="shared" si="10"/>
        <v>0</v>
      </c>
      <c r="AF61" s="93">
        <f t="shared" si="11"/>
        <v>0</v>
      </c>
      <c r="AG61" s="93">
        <f t="shared" si="12"/>
        <v>0</v>
      </c>
      <c r="AH61" s="93">
        <f t="shared" si="38"/>
        <v>0</v>
      </c>
      <c r="AI61" s="93">
        <f t="shared" si="38"/>
        <v>9200000</v>
      </c>
      <c r="AJ61" s="93">
        <f t="shared" si="14"/>
        <v>0</v>
      </c>
      <c r="AK61" s="93">
        <f t="shared" si="15"/>
        <v>0</v>
      </c>
      <c r="AL61" s="91">
        <f t="shared" si="36"/>
        <v>9200000</v>
      </c>
      <c r="AM61" s="91">
        <f t="shared" si="16"/>
        <v>0</v>
      </c>
      <c r="AN61" s="91">
        <f t="shared" si="17"/>
        <v>200</v>
      </c>
      <c r="AO61" s="91">
        <f t="shared" si="18"/>
        <v>0</v>
      </c>
      <c r="AP61" s="91">
        <f t="shared" si="19"/>
        <v>200000</v>
      </c>
      <c r="AQ61" s="91"/>
      <c r="AR61" s="91">
        <f t="shared" si="20"/>
        <v>0</v>
      </c>
      <c r="AS61" s="91"/>
      <c r="AT61" s="91">
        <f t="shared" ref="AT61:AT66" si="40">AN61*0</f>
        <v>0</v>
      </c>
      <c r="AU61" s="91">
        <f t="shared" si="21"/>
        <v>200000</v>
      </c>
      <c r="AV61" s="91">
        <f t="shared" si="22"/>
        <v>9000000</v>
      </c>
      <c r="AW61" s="91">
        <v>0</v>
      </c>
      <c r="AX61" s="93"/>
      <c r="AY61" s="93"/>
      <c r="AZ61" s="94">
        <f t="shared" si="23"/>
        <v>9000000</v>
      </c>
      <c r="BA61" s="95">
        <v>0</v>
      </c>
      <c r="BB61" s="96" t="s">
        <v>64</v>
      </c>
      <c r="BC61" s="96"/>
      <c r="BD61" s="97"/>
      <c r="BE61" s="98"/>
      <c r="BF61" s="99"/>
      <c r="BG61" s="98"/>
      <c r="BH61" s="99"/>
      <c r="BI61" s="98"/>
      <c r="BJ61" s="99"/>
      <c r="BK61" s="98"/>
      <c r="BL61" s="99"/>
      <c r="BM61" s="100"/>
      <c r="BN61" s="101">
        <f t="shared" si="24"/>
        <v>-43301</v>
      </c>
      <c r="BO61" s="102" t="str">
        <f t="shared" si="25"/>
        <v>-</v>
      </c>
      <c r="BP61" s="103">
        <f t="shared" si="26"/>
        <v>9200000</v>
      </c>
      <c r="BR61" s="105">
        <f t="shared" si="27"/>
        <v>9200000</v>
      </c>
      <c r="BS61" s="105">
        <f t="shared" si="28"/>
        <v>0</v>
      </c>
      <c r="BT61" s="105">
        <f t="shared" si="29"/>
        <v>0</v>
      </c>
      <c r="BU61" s="105">
        <f t="shared" si="30"/>
        <v>0</v>
      </c>
      <c r="BW61" s="105">
        <f t="shared" si="31"/>
        <v>200</v>
      </c>
      <c r="BX61" s="105">
        <f t="shared" si="32"/>
        <v>0</v>
      </c>
      <c r="BY61" s="105">
        <f t="shared" si="33"/>
        <v>0</v>
      </c>
      <c r="BZ61" s="105">
        <f t="shared" si="34"/>
        <v>0</v>
      </c>
      <c r="CB61" s="106"/>
      <c r="CC61" s="107"/>
      <c r="CD61" s="107"/>
      <c r="CE61" s="107"/>
      <c r="CF61" s="108"/>
      <c r="CG61" s="108"/>
      <c r="CH61" s="108"/>
    </row>
    <row r="62" spans="1:86" s="104" customFormat="1" ht="15" thickBot="1">
      <c r="A62" s="145">
        <v>43301</v>
      </c>
      <c r="B62" s="146" t="s">
        <v>57</v>
      </c>
      <c r="C62" s="147" t="s">
        <v>229</v>
      </c>
      <c r="D62" s="147" t="s">
        <v>158</v>
      </c>
      <c r="E62" s="191" t="s">
        <v>159</v>
      </c>
      <c r="F62" s="150" t="s">
        <v>160</v>
      </c>
      <c r="G62" s="150" t="s">
        <v>161</v>
      </c>
      <c r="H62" s="151" t="s">
        <v>70</v>
      </c>
      <c r="I62" s="152" t="s">
        <v>71</v>
      </c>
      <c r="J62" s="153">
        <v>31</v>
      </c>
      <c r="K62" s="154">
        <f t="shared" si="5"/>
        <v>43332</v>
      </c>
      <c r="L62" s="155">
        <v>0</v>
      </c>
      <c r="M62" s="155">
        <v>0</v>
      </c>
      <c r="N62" s="155">
        <v>0</v>
      </c>
      <c r="O62" s="155">
        <v>0</v>
      </c>
      <c r="P62" s="155">
        <v>0</v>
      </c>
      <c r="Q62" s="155">
        <v>0</v>
      </c>
      <c r="R62" s="155">
        <v>0</v>
      </c>
      <c r="S62" s="155">
        <v>0</v>
      </c>
      <c r="T62" s="155">
        <v>200</v>
      </c>
      <c r="U62" s="155">
        <v>0</v>
      </c>
      <c r="V62" s="155">
        <v>0</v>
      </c>
      <c r="W62" s="91">
        <f t="shared" si="35"/>
        <v>200</v>
      </c>
      <c r="X62" s="156">
        <v>45600</v>
      </c>
      <c r="Y62" s="156">
        <v>46000</v>
      </c>
      <c r="Z62" s="156">
        <v>33000</v>
      </c>
      <c r="AA62" s="142">
        <f t="shared" si="6"/>
        <v>0</v>
      </c>
      <c r="AB62" s="142">
        <f t="shared" si="7"/>
        <v>0</v>
      </c>
      <c r="AC62" s="142">
        <f t="shared" si="8"/>
        <v>0</v>
      </c>
      <c r="AD62" s="142">
        <f t="shared" si="9"/>
        <v>0</v>
      </c>
      <c r="AE62" s="142">
        <f t="shared" si="10"/>
        <v>0</v>
      </c>
      <c r="AF62" s="142">
        <f t="shared" si="11"/>
        <v>0</v>
      </c>
      <c r="AG62" s="142">
        <f t="shared" si="12"/>
        <v>0</v>
      </c>
      <c r="AH62" s="142">
        <f t="shared" si="38"/>
        <v>0</v>
      </c>
      <c r="AI62" s="142">
        <f t="shared" si="38"/>
        <v>9200000</v>
      </c>
      <c r="AJ62" s="142">
        <f t="shared" si="14"/>
        <v>0</v>
      </c>
      <c r="AK62" s="142">
        <f t="shared" si="15"/>
        <v>0</v>
      </c>
      <c r="AL62" s="91">
        <f t="shared" si="36"/>
        <v>9200000</v>
      </c>
      <c r="AM62" s="136">
        <f t="shared" si="16"/>
        <v>0</v>
      </c>
      <c r="AN62" s="136">
        <f t="shared" si="17"/>
        <v>200</v>
      </c>
      <c r="AO62" s="136">
        <f t="shared" si="18"/>
        <v>0</v>
      </c>
      <c r="AP62" s="136">
        <f t="shared" si="19"/>
        <v>200000</v>
      </c>
      <c r="AQ62" s="136"/>
      <c r="AR62" s="136">
        <f t="shared" si="20"/>
        <v>0</v>
      </c>
      <c r="AS62" s="136"/>
      <c r="AT62" s="136">
        <f>T62*500</f>
        <v>100000</v>
      </c>
      <c r="AU62" s="136">
        <f t="shared" si="21"/>
        <v>300000</v>
      </c>
      <c r="AV62" s="136">
        <f t="shared" si="22"/>
        <v>8900000</v>
      </c>
      <c r="AW62" s="136">
        <v>0</v>
      </c>
      <c r="AX62" s="142"/>
      <c r="AY62" s="142"/>
      <c r="AZ62" s="157">
        <f t="shared" si="23"/>
        <v>8900000</v>
      </c>
      <c r="BA62" s="158">
        <v>0</v>
      </c>
      <c r="BB62" s="159" t="s">
        <v>64</v>
      </c>
      <c r="BC62" s="159"/>
      <c r="BD62" s="160"/>
      <c r="BE62" s="161"/>
      <c r="BF62" s="162"/>
      <c r="BG62" s="161"/>
      <c r="BH62" s="162"/>
      <c r="BI62" s="161"/>
      <c r="BJ62" s="162"/>
      <c r="BK62" s="161"/>
      <c r="BL62" s="162"/>
      <c r="BM62" s="163"/>
      <c r="BN62" s="164">
        <f t="shared" si="24"/>
        <v>-43301</v>
      </c>
      <c r="BO62" s="165" t="str">
        <f t="shared" si="25"/>
        <v>-</v>
      </c>
      <c r="BP62" s="166">
        <f t="shared" si="26"/>
        <v>9200000</v>
      </c>
      <c r="BR62" s="105">
        <f t="shared" si="27"/>
        <v>9200000</v>
      </c>
      <c r="BS62" s="105">
        <f t="shared" si="28"/>
        <v>0</v>
      </c>
      <c r="BT62" s="105">
        <f t="shared" si="29"/>
        <v>0</v>
      </c>
      <c r="BU62" s="105">
        <f t="shared" si="30"/>
        <v>0</v>
      </c>
      <c r="BW62" s="105">
        <f t="shared" si="31"/>
        <v>200</v>
      </c>
      <c r="BX62" s="105">
        <f t="shared" si="32"/>
        <v>0</v>
      </c>
      <c r="BY62" s="105">
        <f t="shared" si="33"/>
        <v>0</v>
      </c>
      <c r="BZ62" s="105">
        <f t="shared" si="34"/>
        <v>0</v>
      </c>
      <c r="CB62" s="106"/>
      <c r="CC62" s="107"/>
      <c r="CD62" s="107"/>
      <c r="CE62" s="107"/>
      <c r="CF62" s="108"/>
      <c r="CG62" s="108"/>
      <c r="CH62" s="108"/>
    </row>
    <row r="63" spans="1:86" s="104" customFormat="1" ht="14.25">
      <c r="A63" s="81">
        <v>43302</v>
      </c>
      <c r="B63" s="82" t="s">
        <v>57</v>
      </c>
      <c r="C63" s="83" t="s">
        <v>230</v>
      </c>
      <c r="D63" s="83" t="s">
        <v>117</v>
      </c>
      <c r="E63" s="109" t="s">
        <v>118</v>
      </c>
      <c r="F63" s="85" t="s">
        <v>119</v>
      </c>
      <c r="G63" s="110" t="s">
        <v>120</v>
      </c>
      <c r="H63" s="144" t="s">
        <v>70</v>
      </c>
      <c r="I63" s="87" t="s">
        <v>71</v>
      </c>
      <c r="J63" s="111">
        <v>31</v>
      </c>
      <c r="K63" s="89">
        <f t="shared" si="5"/>
        <v>43333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200</v>
      </c>
      <c r="U63" s="90">
        <v>0</v>
      </c>
      <c r="V63" s="90">
        <v>0</v>
      </c>
      <c r="W63" s="122">
        <f t="shared" si="35"/>
        <v>200</v>
      </c>
      <c r="X63" s="92">
        <v>45600</v>
      </c>
      <c r="Y63" s="92">
        <v>46000</v>
      </c>
      <c r="Z63" s="92">
        <v>33000</v>
      </c>
      <c r="AA63" s="93">
        <f t="shared" si="6"/>
        <v>0</v>
      </c>
      <c r="AB63" s="93">
        <f t="shared" si="7"/>
        <v>0</v>
      </c>
      <c r="AC63" s="93">
        <f t="shared" si="8"/>
        <v>0</v>
      </c>
      <c r="AD63" s="93">
        <f t="shared" si="9"/>
        <v>0</v>
      </c>
      <c r="AE63" s="93">
        <f t="shared" si="10"/>
        <v>0</v>
      </c>
      <c r="AF63" s="93">
        <f t="shared" si="11"/>
        <v>0</v>
      </c>
      <c r="AG63" s="93">
        <f t="shared" si="12"/>
        <v>0</v>
      </c>
      <c r="AH63" s="93">
        <f t="shared" si="38"/>
        <v>0</v>
      </c>
      <c r="AI63" s="93">
        <f t="shared" si="38"/>
        <v>9200000</v>
      </c>
      <c r="AJ63" s="93">
        <f t="shared" si="14"/>
        <v>0</v>
      </c>
      <c r="AK63" s="93">
        <f t="shared" si="15"/>
        <v>0</v>
      </c>
      <c r="AL63" s="122">
        <f t="shared" si="36"/>
        <v>9200000</v>
      </c>
      <c r="AM63" s="91">
        <f t="shared" si="16"/>
        <v>0</v>
      </c>
      <c r="AN63" s="91">
        <f t="shared" si="17"/>
        <v>200</v>
      </c>
      <c r="AO63" s="91">
        <f t="shared" si="18"/>
        <v>0</v>
      </c>
      <c r="AP63" s="91">
        <f t="shared" si="19"/>
        <v>200000</v>
      </c>
      <c r="AQ63" s="91"/>
      <c r="AR63" s="91">
        <f t="shared" si="20"/>
        <v>0</v>
      </c>
      <c r="AS63" s="91"/>
      <c r="AT63" s="91">
        <f>T63*500</f>
        <v>100000</v>
      </c>
      <c r="AU63" s="91">
        <f t="shared" si="21"/>
        <v>300000</v>
      </c>
      <c r="AV63" s="91">
        <f t="shared" si="22"/>
        <v>8900000</v>
      </c>
      <c r="AW63" s="91">
        <v>0</v>
      </c>
      <c r="AX63" s="93"/>
      <c r="AY63" s="93"/>
      <c r="AZ63" s="94">
        <f t="shared" si="23"/>
        <v>8900000</v>
      </c>
      <c r="BA63" s="95">
        <v>0</v>
      </c>
      <c r="BB63" s="96" t="s">
        <v>64</v>
      </c>
      <c r="BC63" s="96"/>
      <c r="BD63" s="97"/>
      <c r="BE63" s="98"/>
      <c r="BF63" s="99"/>
      <c r="BG63" s="98"/>
      <c r="BH63" s="99"/>
      <c r="BI63" s="98"/>
      <c r="BJ63" s="99"/>
      <c r="BK63" s="98"/>
      <c r="BL63" s="99"/>
      <c r="BM63" s="100"/>
      <c r="BN63" s="101">
        <f t="shared" si="24"/>
        <v>-43302</v>
      </c>
      <c r="BO63" s="102" t="str">
        <f t="shared" si="25"/>
        <v>-</v>
      </c>
      <c r="BP63" s="103">
        <f t="shared" si="26"/>
        <v>9200000</v>
      </c>
      <c r="BR63" s="105">
        <f t="shared" si="27"/>
        <v>9200000</v>
      </c>
      <c r="BS63" s="105">
        <f t="shared" si="28"/>
        <v>0</v>
      </c>
      <c r="BT63" s="105">
        <f t="shared" si="29"/>
        <v>0</v>
      </c>
      <c r="BU63" s="105">
        <f t="shared" si="30"/>
        <v>0</v>
      </c>
      <c r="BW63" s="105">
        <f t="shared" si="31"/>
        <v>200</v>
      </c>
      <c r="BX63" s="105">
        <f t="shared" si="32"/>
        <v>0</v>
      </c>
      <c r="BY63" s="105">
        <f t="shared" si="33"/>
        <v>0</v>
      </c>
      <c r="BZ63" s="105">
        <f t="shared" si="34"/>
        <v>0</v>
      </c>
      <c r="CB63" s="106"/>
      <c r="CC63" s="107"/>
      <c r="CD63" s="107"/>
      <c r="CE63" s="107"/>
      <c r="CF63" s="108"/>
      <c r="CG63" s="108"/>
      <c r="CH63" s="108"/>
    </row>
    <row r="64" spans="1:86" s="104" customFormat="1" ht="15" thickBot="1">
      <c r="A64" s="145">
        <v>43302</v>
      </c>
      <c r="B64" s="146" t="s">
        <v>57</v>
      </c>
      <c r="C64" s="147" t="s">
        <v>231</v>
      </c>
      <c r="D64" s="147" t="s">
        <v>66</v>
      </c>
      <c r="E64" s="196" t="s">
        <v>67</v>
      </c>
      <c r="F64" s="150" t="s">
        <v>68</v>
      </c>
      <c r="G64" s="150" t="s">
        <v>69</v>
      </c>
      <c r="H64" s="151" t="s">
        <v>70</v>
      </c>
      <c r="I64" s="152" t="s">
        <v>71</v>
      </c>
      <c r="J64" s="195">
        <v>31</v>
      </c>
      <c r="K64" s="154">
        <f t="shared" si="5"/>
        <v>43333</v>
      </c>
      <c r="L64" s="155">
        <v>0</v>
      </c>
      <c r="M64" s="155">
        <v>0</v>
      </c>
      <c r="N64" s="155">
        <v>0</v>
      </c>
      <c r="O64" s="155">
        <v>0</v>
      </c>
      <c r="P64" s="155">
        <v>0</v>
      </c>
      <c r="Q64" s="155">
        <v>0</v>
      </c>
      <c r="R64" s="155">
        <v>0</v>
      </c>
      <c r="S64" s="155">
        <v>0</v>
      </c>
      <c r="T64" s="155">
        <v>200</v>
      </c>
      <c r="U64" s="155">
        <v>0</v>
      </c>
      <c r="V64" s="155">
        <v>0</v>
      </c>
      <c r="W64" s="136">
        <f t="shared" si="35"/>
        <v>200</v>
      </c>
      <c r="X64" s="156">
        <v>45600</v>
      </c>
      <c r="Y64" s="156">
        <v>46000</v>
      </c>
      <c r="Z64" s="156">
        <v>33000</v>
      </c>
      <c r="AA64" s="142">
        <f t="shared" si="6"/>
        <v>0</v>
      </c>
      <c r="AB64" s="142">
        <f t="shared" si="7"/>
        <v>0</v>
      </c>
      <c r="AC64" s="142">
        <f t="shared" si="8"/>
        <v>0</v>
      </c>
      <c r="AD64" s="142">
        <f t="shared" si="9"/>
        <v>0</v>
      </c>
      <c r="AE64" s="142">
        <f t="shared" si="10"/>
        <v>0</v>
      </c>
      <c r="AF64" s="93">
        <f t="shared" si="11"/>
        <v>0</v>
      </c>
      <c r="AG64" s="93">
        <f t="shared" si="12"/>
        <v>0</v>
      </c>
      <c r="AH64" s="93">
        <f t="shared" ref="AH64:AI79" si="41">X64*S64</f>
        <v>0</v>
      </c>
      <c r="AI64" s="142">
        <f t="shared" si="41"/>
        <v>9200000</v>
      </c>
      <c r="AJ64" s="142">
        <f t="shared" si="14"/>
        <v>0</v>
      </c>
      <c r="AK64" s="142">
        <f t="shared" si="15"/>
        <v>0</v>
      </c>
      <c r="AL64" s="136">
        <f t="shared" si="36"/>
        <v>9200000</v>
      </c>
      <c r="AM64" s="136">
        <f t="shared" si="16"/>
        <v>0</v>
      </c>
      <c r="AN64" s="136">
        <f t="shared" si="17"/>
        <v>200</v>
      </c>
      <c r="AO64" s="136">
        <f t="shared" si="18"/>
        <v>0</v>
      </c>
      <c r="AP64" s="136">
        <f t="shared" si="19"/>
        <v>200000</v>
      </c>
      <c r="AQ64" s="136"/>
      <c r="AR64" s="136">
        <f t="shared" si="20"/>
        <v>0</v>
      </c>
      <c r="AS64" s="136"/>
      <c r="AT64" s="136">
        <f>T64*500</f>
        <v>100000</v>
      </c>
      <c r="AU64" s="136">
        <f t="shared" si="21"/>
        <v>300000</v>
      </c>
      <c r="AV64" s="136">
        <f t="shared" si="22"/>
        <v>8900000</v>
      </c>
      <c r="AW64" s="136">
        <v>0</v>
      </c>
      <c r="AX64" s="142"/>
      <c r="AY64" s="142"/>
      <c r="AZ64" s="157">
        <f t="shared" si="23"/>
        <v>8900000</v>
      </c>
      <c r="BA64" s="158">
        <v>0</v>
      </c>
      <c r="BB64" s="159" t="s">
        <v>64</v>
      </c>
      <c r="BC64" s="159"/>
      <c r="BD64" s="160"/>
      <c r="BE64" s="161"/>
      <c r="BF64" s="162"/>
      <c r="BG64" s="161"/>
      <c r="BH64" s="162"/>
      <c r="BI64" s="161"/>
      <c r="BJ64" s="162"/>
      <c r="BK64" s="161"/>
      <c r="BL64" s="162"/>
      <c r="BM64" s="163"/>
      <c r="BN64" s="164">
        <f t="shared" si="24"/>
        <v>-43302</v>
      </c>
      <c r="BO64" s="165" t="str">
        <f t="shared" si="25"/>
        <v>-</v>
      </c>
      <c r="BP64" s="166">
        <f t="shared" si="26"/>
        <v>9200000</v>
      </c>
      <c r="BR64" s="105">
        <f t="shared" si="27"/>
        <v>9200000</v>
      </c>
      <c r="BS64" s="105">
        <f t="shared" si="28"/>
        <v>0</v>
      </c>
      <c r="BT64" s="105">
        <f t="shared" si="29"/>
        <v>0</v>
      </c>
      <c r="BU64" s="105">
        <f t="shared" si="30"/>
        <v>0</v>
      </c>
      <c r="BW64" s="105">
        <f t="shared" si="31"/>
        <v>200</v>
      </c>
      <c r="BX64" s="105">
        <f t="shared" si="32"/>
        <v>0</v>
      </c>
      <c r="BY64" s="105">
        <f t="shared" si="33"/>
        <v>0</v>
      </c>
      <c r="BZ64" s="105">
        <f t="shared" si="34"/>
        <v>0</v>
      </c>
      <c r="CB64" s="106"/>
      <c r="CC64" s="107"/>
      <c r="CD64" s="107"/>
      <c r="CE64" s="107"/>
      <c r="CF64" s="108"/>
      <c r="CG64" s="108"/>
      <c r="CH64" s="108"/>
    </row>
    <row r="65" spans="1:86" s="104" customFormat="1" ht="15" thickBot="1">
      <c r="A65" s="167">
        <v>43304</v>
      </c>
      <c r="B65" s="168" t="s">
        <v>57</v>
      </c>
      <c r="C65" s="169" t="s">
        <v>232</v>
      </c>
      <c r="D65" s="169" t="s">
        <v>111</v>
      </c>
      <c r="E65" s="197" t="s">
        <v>112</v>
      </c>
      <c r="F65" s="171" t="s">
        <v>113</v>
      </c>
      <c r="G65" s="171" t="s">
        <v>114</v>
      </c>
      <c r="H65" s="173" t="s">
        <v>94</v>
      </c>
      <c r="I65" s="174" t="s">
        <v>71</v>
      </c>
      <c r="J65" s="198">
        <v>31</v>
      </c>
      <c r="K65" s="176">
        <f t="shared" si="5"/>
        <v>43335</v>
      </c>
      <c r="L65" s="177">
        <v>570</v>
      </c>
      <c r="M65" s="177">
        <v>0</v>
      </c>
      <c r="N65" s="177">
        <v>0</v>
      </c>
      <c r="O65" s="177">
        <v>0</v>
      </c>
      <c r="P65" s="177">
        <v>0</v>
      </c>
      <c r="Q65" s="177">
        <v>0</v>
      </c>
      <c r="R65" s="177">
        <v>0</v>
      </c>
      <c r="S65" s="177">
        <v>0</v>
      </c>
      <c r="T65" s="177">
        <v>0</v>
      </c>
      <c r="U65" s="177">
        <v>0</v>
      </c>
      <c r="V65" s="177">
        <v>0</v>
      </c>
      <c r="W65" s="91">
        <f t="shared" si="35"/>
        <v>570</v>
      </c>
      <c r="X65" s="178">
        <v>45600</v>
      </c>
      <c r="Y65" s="178">
        <v>46000</v>
      </c>
      <c r="Z65" s="178">
        <v>33000</v>
      </c>
      <c r="AA65" s="179">
        <f t="shared" si="6"/>
        <v>25992000</v>
      </c>
      <c r="AB65" s="179">
        <f t="shared" si="7"/>
        <v>0</v>
      </c>
      <c r="AC65" s="179">
        <f t="shared" si="8"/>
        <v>0</v>
      </c>
      <c r="AD65" s="179">
        <f t="shared" si="9"/>
        <v>0</v>
      </c>
      <c r="AE65" s="179">
        <f t="shared" si="10"/>
        <v>0</v>
      </c>
      <c r="AF65" s="179">
        <f t="shared" si="11"/>
        <v>0</v>
      </c>
      <c r="AG65" s="179">
        <f t="shared" si="12"/>
        <v>0</v>
      </c>
      <c r="AH65" s="179">
        <f t="shared" si="41"/>
        <v>0</v>
      </c>
      <c r="AI65" s="179">
        <f t="shared" si="41"/>
        <v>0</v>
      </c>
      <c r="AJ65" s="179">
        <f t="shared" si="14"/>
        <v>0</v>
      </c>
      <c r="AK65" s="179">
        <f t="shared" si="15"/>
        <v>0</v>
      </c>
      <c r="AL65" s="91">
        <f t="shared" si="36"/>
        <v>25992000</v>
      </c>
      <c r="AM65" s="180">
        <f t="shared" si="16"/>
        <v>570</v>
      </c>
      <c r="AN65" s="180">
        <f t="shared" si="17"/>
        <v>0</v>
      </c>
      <c r="AO65" s="180">
        <f t="shared" si="18"/>
        <v>342000</v>
      </c>
      <c r="AP65" s="180">
        <f t="shared" si="19"/>
        <v>0</v>
      </c>
      <c r="AQ65" s="180"/>
      <c r="AR65" s="180">
        <f t="shared" si="20"/>
        <v>0</v>
      </c>
      <c r="AS65" s="180"/>
      <c r="AT65" s="180">
        <f t="shared" si="40"/>
        <v>0</v>
      </c>
      <c r="AU65" s="180">
        <f t="shared" si="21"/>
        <v>342000</v>
      </c>
      <c r="AV65" s="180">
        <f t="shared" si="22"/>
        <v>25650000</v>
      </c>
      <c r="AW65" s="180">
        <v>0</v>
      </c>
      <c r="AX65" s="179"/>
      <c r="AY65" s="179"/>
      <c r="AZ65" s="181">
        <f t="shared" si="23"/>
        <v>25650000</v>
      </c>
      <c r="BA65" s="182">
        <v>0</v>
      </c>
      <c r="BB65" s="183" t="s">
        <v>64</v>
      </c>
      <c r="BC65" s="183"/>
      <c r="BD65" s="184"/>
      <c r="BE65" s="185"/>
      <c r="BF65" s="186"/>
      <c r="BG65" s="185"/>
      <c r="BH65" s="186"/>
      <c r="BI65" s="185"/>
      <c r="BJ65" s="186"/>
      <c r="BK65" s="185"/>
      <c r="BL65" s="186"/>
      <c r="BM65" s="187"/>
      <c r="BN65" s="188">
        <f t="shared" si="24"/>
        <v>-43304</v>
      </c>
      <c r="BO65" s="189" t="str">
        <f t="shared" si="25"/>
        <v>-</v>
      </c>
      <c r="BP65" s="190">
        <f t="shared" si="26"/>
        <v>25992000</v>
      </c>
      <c r="BR65" s="105">
        <f t="shared" si="27"/>
        <v>25992000</v>
      </c>
      <c r="BS65" s="105">
        <f t="shared" si="28"/>
        <v>0</v>
      </c>
      <c r="BT65" s="105">
        <f t="shared" si="29"/>
        <v>0</v>
      </c>
      <c r="BU65" s="105">
        <f t="shared" si="30"/>
        <v>0</v>
      </c>
      <c r="BW65" s="105">
        <f t="shared" si="31"/>
        <v>570</v>
      </c>
      <c r="BX65" s="105">
        <f t="shared" si="32"/>
        <v>0</v>
      </c>
      <c r="BY65" s="105">
        <f t="shared" si="33"/>
        <v>0</v>
      </c>
      <c r="BZ65" s="105">
        <f t="shared" si="34"/>
        <v>0</v>
      </c>
      <c r="CB65" s="106"/>
      <c r="CC65" s="107"/>
      <c r="CD65" s="107"/>
      <c r="CE65" s="107"/>
      <c r="CF65" s="108"/>
      <c r="CG65" s="108"/>
      <c r="CH65" s="108"/>
    </row>
    <row r="66" spans="1:86" s="104" customFormat="1" ht="14.25">
      <c r="A66" s="81">
        <v>43305</v>
      </c>
      <c r="B66" s="82" t="s">
        <v>57</v>
      </c>
      <c r="C66" s="83" t="s">
        <v>233</v>
      </c>
      <c r="D66" s="83" t="s">
        <v>146</v>
      </c>
      <c r="E66" s="135" t="s">
        <v>147</v>
      </c>
      <c r="F66" s="85" t="s">
        <v>148</v>
      </c>
      <c r="G66" s="85" t="s">
        <v>149</v>
      </c>
      <c r="H66" s="86" t="s">
        <v>150</v>
      </c>
      <c r="I66" s="87" t="s">
        <v>71</v>
      </c>
      <c r="J66" s="111">
        <v>31</v>
      </c>
      <c r="K66" s="89">
        <f t="shared" si="5"/>
        <v>43336</v>
      </c>
      <c r="L66" s="90">
        <v>360</v>
      </c>
      <c r="M66" s="90">
        <v>50</v>
      </c>
      <c r="N66" s="90">
        <v>50</v>
      </c>
      <c r="O66" s="90">
        <v>70</v>
      </c>
      <c r="P66" s="90">
        <v>0</v>
      </c>
      <c r="Q66" s="90">
        <v>50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122">
        <f t="shared" si="35"/>
        <v>580</v>
      </c>
      <c r="X66" s="92">
        <v>45600</v>
      </c>
      <c r="Y66" s="92">
        <v>46000</v>
      </c>
      <c r="Z66" s="92">
        <v>33000</v>
      </c>
      <c r="AA66" s="93">
        <f t="shared" si="6"/>
        <v>16416000</v>
      </c>
      <c r="AB66" s="93">
        <f t="shared" si="7"/>
        <v>2280000</v>
      </c>
      <c r="AC66" s="93">
        <f t="shared" si="8"/>
        <v>2280000</v>
      </c>
      <c r="AD66" s="93">
        <f t="shared" si="9"/>
        <v>3192000</v>
      </c>
      <c r="AE66" s="93">
        <f t="shared" si="10"/>
        <v>0</v>
      </c>
      <c r="AF66" s="93">
        <f t="shared" si="11"/>
        <v>2280000</v>
      </c>
      <c r="AG66" s="93">
        <f t="shared" si="12"/>
        <v>0</v>
      </c>
      <c r="AH66" s="93">
        <f t="shared" si="41"/>
        <v>0</v>
      </c>
      <c r="AI66" s="93">
        <f t="shared" si="41"/>
        <v>0</v>
      </c>
      <c r="AJ66" s="93">
        <f t="shared" si="14"/>
        <v>0</v>
      </c>
      <c r="AK66" s="93">
        <f t="shared" si="15"/>
        <v>0</v>
      </c>
      <c r="AL66" s="122">
        <f t="shared" si="36"/>
        <v>26448000</v>
      </c>
      <c r="AM66" s="91">
        <f t="shared" si="16"/>
        <v>580</v>
      </c>
      <c r="AN66" s="91">
        <f t="shared" si="17"/>
        <v>0</v>
      </c>
      <c r="AO66" s="91">
        <f t="shared" si="18"/>
        <v>348000</v>
      </c>
      <c r="AP66" s="91">
        <f t="shared" si="19"/>
        <v>0</v>
      </c>
      <c r="AQ66" s="91"/>
      <c r="AR66" s="91">
        <f t="shared" si="20"/>
        <v>0</v>
      </c>
      <c r="AS66" s="91"/>
      <c r="AT66" s="91">
        <f t="shared" si="40"/>
        <v>0</v>
      </c>
      <c r="AU66" s="91">
        <f t="shared" si="21"/>
        <v>348000</v>
      </c>
      <c r="AV66" s="91">
        <f t="shared" si="22"/>
        <v>26100000</v>
      </c>
      <c r="AW66" s="91">
        <v>0</v>
      </c>
      <c r="AX66" s="93"/>
      <c r="AY66" s="93"/>
      <c r="AZ66" s="94">
        <f t="shared" si="23"/>
        <v>26100000</v>
      </c>
      <c r="BA66" s="95">
        <v>0</v>
      </c>
      <c r="BB66" s="96" t="s">
        <v>64</v>
      </c>
      <c r="BC66" s="96"/>
      <c r="BD66" s="97"/>
      <c r="BE66" s="98"/>
      <c r="BF66" s="99"/>
      <c r="BG66" s="98"/>
      <c r="BH66" s="99"/>
      <c r="BI66" s="98"/>
      <c r="BJ66" s="99"/>
      <c r="BK66" s="98"/>
      <c r="BL66" s="99"/>
      <c r="BM66" s="100"/>
      <c r="BN66" s="101">
        <f t="shared" si="24"/>
        <v>-43305</v>
      </c>
      <c r="BO66" s="102" t="str">
        <f t="shared" si="25"/>
        <v>-</v>
      </c>
      <c r="BP66" s="103">
        <f t="shared" si="26"/>
        <v>26448000</v>
      </c>
      <c r="BR66" s="105">
        <f t="shared" si="27"/>
        <v>26448000</v>
      </c>
      <c r="BS66" s="105">
        <f t="shared" si="28"/>
        <v>0</v>
      </c>
      <c r="BT66" s="105">
        <f t="shared" si="29"/>
        <v>0</v>
      </c>
      <c r="BU66" s="105">
        <f t="shared" si="30"/>
        <v>0</v>
      </c>
      <c r="BW66" s="105">
        <f t="shared" si="31"/>
        <v>580</v>
      </c>
      <c r="BX66" s="105">
        <f t="shared" si="32"/>
        <v>0</v>
      </c>
      <c r="BY66" s="105">
        <f t="shared" si="33"/>
        <v>0</v>
      </c>
      <c r="BZ66" s="105">
        <f t="shared" si="34"/>
        <v>0</v>
      </c>
      <c r="CB66" s="106"/>
      <c r="CC66" s="107"/>
      <c r="CD66" s="107"/>
      <c r="CE66" s="107"/>
      <c r="CF66" s="108"/>
      <c r="CG66" s="108"/>
      <c r="CH66" s="108"/>
    </row>
    <row r="67" spans="1:86" s="104" customFormat="1" ht="14.25">
      <c r="A67" s="81">
        <v>43305</v>
      </c>
      <c r="B67" s="82" t="s">
        <v>57</v>
      </c>
      <c r="C67" s="83" t="s">
        <v>234</v>
      </c>
      <c r="D67" s="83" t="s">
        <v>117</v>
      </c>
      <c r="E67" s="109" t="s">
        <v>118</v>
      </c>
      <c r="F67" s="85" t="s">
        <v>119</v>
      </c>
      <c r="G67" s="110" t="s">
        <v>120</v>
      </c>
      <c r="H67" s="144" t="s">
        <v>121</v>
      </c>
      <c r="I67" s="87" t="s">
        <v>71</v>
      </c>
      <c r="J67" s="111">
        <v>31</v>
      </c>
      <c r="K67" s="89">
        <f t="shared" si="5"/>
        <v>43336</v>
      </c>
      <c r="L67" s="90">
        <v>155</v>
      </c>
      <c r="M67" s="90">
        <v>60</v>
      </c>
      <c r="N67" s="90">
        <v>60</v>
      </c>
      <c r="O67" s="90">
        <v>60</v>
      </c>
      <c r="P67" s="90">
        <v>0</v>
      </c>
      <c r="Q67" s="90">
        <v>50</v>
      </c>
      <c r="R67" s="90">
        <v>0</v>
      </c>
      <c r="S67" s="90">
        <v>0</v>
      </c>
      <c r="T67" s="90">
        <v>200</v>
      </c>
      <c r="U67" s="90">
        <v>0</v>
      </c>
      <c r="V67" s="90">
        <v>0</v>
      </c>
      <c r="W67" s="91">
        <f t="shared" si="35"/>
        <v>585</v>
      </c>
      <c r="X67" s="92">
        <v>45600</v>
      </c>
      <c r="Y67" s="92">
        <v>46000</v>
      </c>
      <c r="Z67" s="92">
        <v>33000</v>
      </c>
      <c r="AA67" s="93">
        <f t="shared" si="6"/>
        <v>7068000</v>
      </c>
      <c r="AB67" s="93">
        <f t="shared" si="7"/>
        <v>2736000</v>
      </c>
      <c r="AC67" s="93">
        <f t="shared" si="8"/>
        <v>2736000</v>
      </c>
      <c r="AD67" s="93">
        <f t="shared" si="9"/>
        <v>2736000</v>
      </c>
      <c r="AE67" s="93">
        <f t="shared" si="10"/>
        <v>0</v>
      </c>
      <c r="AF67" s="93">
        <f t="shared" si="11"/>
        <v>2280000</v>
      </c>
      <c r="AG67" s="93">
        <f t="shared" si="12"/>
        <v>0</v>
      </c>
      <c r="AH67" s="93">
        <f t="shared" si="41"/>
        <v>0</v>
      </c>
      <c r="AI67" s="93">
        <f t="shared" si="41"/>
        <v>9200000</v>
      </c>
      <c r="AJ67" s="93">
        <f t="shared" si="14"/>
        <v>0</v>
      </c>
      <c r="AK67" s="93">
        <f t="shared" si="15"/>
        <v>0</v>
      </c>
      <c r="AL67" s="91">
        <f t="shared" si="36"/>
        <v>26756000</v>
      </c>
      <c r="AM67" s="91">
        <f t="shared" si="16"/>
        <v>385</v>
      </c>
      <c r="AN67" s="91">
        <f t="shared" si="17"/>
        <v>200</v>
      </c>
      <c r="AO67" s="91">
        <f t="shared" si="18"/>
        <v>231000</v>
      </c>
      <c r="AP67" s="91">
        <f t="shared" si="19"/>
        <v>200000</v>
      </c>
      <c r="AQ67" s="91"/>
      <c r="AR67" s="91">
        <f t="shared" si="20"/>
        <v>0</v>
      </c>
      <c r="AS67" s="91"/>
      <c r="AT67" s="91">
        <f>T67*500</f>
        <v>100000</v>
      </c>
      <c r="AU67" s="91">
        <f t="shared" si="21"/>
        <v>531000</v>
      </c>
      <c r="AV67" s="91">
        <f t="shared" si="22"/>
        <v>26225000</v>
      </c>
      <c r="AW67" s="91">
        <v>0</v>
      </c>
      <c r="AX67" s="93"/>
      <c r="AY67" s="93"/>
      <c r="AZ67" s="94">
        <f t="shared" si="23"/>
        <v>26225000</v>
      </c>
      <c r="BA67" s="95">
        <v>0</v>
      </c>
      <c r="BB67" s="96" t="s">
        <v>64</v>
      </c>
      <c r="BC67" s="96"/>
      <c r="BD67" s="97"/>
      <c r="BE67" s="98"/>
      <c r="BF67" s="99"/>
      <c r="BG67" s="98"/>
      <c r="BH67" s="99"/>
      <c r="BI67" s="98"/>
      <c r="BJ67" s="99"/>
      <c r="BK67" s="98"/>
      <c r="BL67" s="99"/>
      <c r="BM67" s="100"/>
      <c r="BN67" s="101">
        <f t="shared" si="24"/>
        <v>-43305</v>
      </c>
      <c r="BO67" s="102" t="str">
        <f t="shared" si="25"/>
        <v>-</v>
      </c>
      <c r="BP67" s="103">
        <f t="shared" si="26"/>
        <v>26756000</v>
      </c>
      <c r="BR67" s="105">
        <f t="shared" si="27"/>
        <v>26756000</v>
      </c>
      <c r="BS67" s="105">
        <f t="shared" si="28"/>
        <v>0</v>
      </c>
      <c r="BT67" s="105">
        <f t="shared" si="29"/>
        <v>0</v>
      </c>
      <c r="BU67" s="105">
        <f t="shared" si="30"/>
        <v>0</v>
      </c>
      <c r="BW67" s="105">
        <f t="shared" si="31"/>
        <v>585</v>
      </c>
      <c r="BX67" s="105">
        <f t="shared" si="32"/>
        <v>0</v>
      </c>
      <c r="BY67" s="105">
        <f t="shared" si="33"/>
        <v>0</v>
      </c>
      <c r="BZ67" s="105">
        <f t="shared" si="34"/>
        <v>0</v>
      </c>
      <c r="CB67" s="106"/>
      <c r="CC67" s="107"/>
      <c r="CD67" s="107"/>
      <c r="CE67" s="107"/>
      <c r="CF67" s="108"/>
      <c r="CG67" s="108"/>
      <c r="CH67" s="108"/>
    </row>
    <row r="68" spans="1:86" s="104" customFormat="1" ht="14.25">
      <c r="A68" s="81">
        <v>43305</v>
      </c>
      <c r="B68" s="82" t="s">
        <v>57</v>
      </c>
      <c r="C68" s="83" t="s">
        <v>235</v>
      </c>
      <c r="D68" s="83" t="s">
        <v>158</v>
      </c>
      <c r="E68" s="109" t="s">
        <v>159</v>
      </c>
      <c r="F68" s="85" t="s">
        <v>160</v>
      </c>
      <c r="G68" s="85" t="s">
        <v>161</v>
      </c>
      <c r="H68" s="86" t="s">
        <v>70</v>
      </c>
      <c r="I68" s="87" t="s">
        <v>71</v>
      </c>
      <c r="J68" s="111">
        <v>31</v>
      </c>
      <c r="K68" s="89">
        <f t="shared" si="5"/>
        <v>43336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200</v>
      </c>
      <c r="U68" s="90">
        <v>0</v>
      </c>
      <c r="V68" s="90">
        <v>0</v>
      </c>
      <c r="W68" s="91">
        <f t="shared" si="35"/>
        <v>200</v>
      </c>
      <c r="X68" s="92">
        <v>45600</v>
      </c>
      <c r="Y68" s="92">
        <v>46000</v>
      </c>
      <c r="Z68" s="92">
        <v>33000</v>
      </c>
      <c r="AA68" s="93">
        <f t="shared" si="6"/>
        <v>0</v>
      </c>
      <c r="AB68" s="93">
        <f t="shared" si="7"/>
        <v>0</v>
      </c>
      <c r="AC68" s="93">
        <f t="shared" si="8"/>
        <v>0</v>
      </c>
      <c r="AD68" s="93">
        <f t="shared" si="9"/>
        <v>0</v>
      </c>
      <c r="AE68" s="93">
        <f t="shared" si="10"/>
        <v>0</v>
      </c>
      <c r="AF68" s="93">
        <f t="shared" si="11"/>
        <v>0</v>
      </c>
      <c r="AG68" s="93">
        <f t="shared" si="12"/>
        <v>0</v>
      </c>
      <c r="AH68" s="93">
        <f t="shared" si="41"/>
        <v>0</v>
      </c>
      <c r="AI68" s="93">
        <f t="shared" si="41"/>
        <v>9200000</v>
      </c>
      <c r="AJ68" s="93">
        <f t="shared" si="14"/>
        <v>0</v>
      </c>
      <c r="AK68" s="93">
        <f t="shared" si="15"/>
        <v>0</v>
      </c>
      <c r="AL68" s="91">
        <f t="shared" si="36"/>
        <v>9200000</v>
      </c>
      <c r="AM68" s="91">
        <f t="shared" si="16"/>
        <v>0</v>
      </c>
      <c r="AN68" s="91">
        <f t="shared" si="17"/>
        <v>200</v>
      </c>
      <c r="AO68" s="91">
        <f t="shared" si="18"/>
        <v>0</v>
      </c>
      <c r="AP68" s="91">
        <f t="shared" si="19"/>
        <v>200000</v>
      </c>
      <c r="AQ68" s="91"/>
      <c r="AR68" s="91">
        <f t="shared" si="20"/>
        <v>0</v>
      </c>
      <c r="AS68" s="91"/>
      <c r="AT68" s="91">
        <f>T68*500</f>
        <v>100000</v>
      </c>
      <c r="AU68" s="91">
        <f t="shared" si="21"/>
        <v>300000</v>
      </c>
      <c r="AV68" s="91">
        <f t="shared" si="22"/>
        <v>8900000</v>
      </c>
      <c r="AW68" s="91">
        <v>0</v>
      </c>
      <c r="AX68" s="93"/>
      <c r="AY68" s="93"/>
      <c r="AZ68" s="94">
        <f t="shared" si="23"/>
        <v>8900000</v>
      </c>
      <c r="BA68" s="95">
        <v>0</v>
      </c>
      <c r="BB68" s="96" t="s">
        <v>64</v>
      </c>
      <c r="BC68" s="96"/>
      <c r="BD68" s="97"/>
      <c r="BE68" s="98"/>
      <c r="BF68" s="99"/>
      <c r="BG68" s="98"/>
      <c r="BH68" s="99"/>
      <c r="BI68" s="98"/>
      <c r="BJ68" s="99"/>
      <c r="BK68" s="98"/>
      <c r="BL68" s="99"/>
      <c r="BM68" s="100"/>
      <c r="BN68" s="101">
        <f t="shared" si="24"/>
        <v>-43305</v>
      </c>
      <c r="BO68" s="102" t="str">
        <f t="shared" si="25"/>
        <v>-</v>
      </c>
      <c r="BP68" s="103">
        <f t="shared" si="26"/>
        <v>9200000</v>
      </c>
      <c r="BR68" s="105">
        <f t="shared" si="27"/>
        <v>9200000</v>
      </c>
      <c r="BS68" s="105">
        <f t="shared" si="28"/>
        <v>0</v>
      </c>
      <c r="BT68" s="105">
        <f t="shared" si="29"/>
        <v>0</v>
      </c>
      <c r="BU68" s="105">
        <f t="shared" si="30"/>
        <v>0</v>
      </c>
      <c r="BW68" s="105">
        <f t="shared" si="31"/>
        <v>200</v>
      </c>
      <c r="BX68" s="105">
        <f t="shared" si="32"/>
        <v>0</v>
      </c>
      <c r="BY68" s="105">
        <f t="shared" si="33"/>
        <v>0</v>
      </c>
      <c r="BZ68" s="105">
        <f t="shared" si="34"/>
        <v>0</v>
      </c>
      <c r="CB68" s="106"/>
      <c r="CC68" s="107"/>
      <c r="CD68" s="107"/>
      <c r="CE68" s="107"/>
      <c r="CF68" s="108"/>
      <c r="CG68" s="108"/>
      <c r="CH68" s="108"/>
    </row>
    <row r="69" spans="1:86" s="104" customFormat="1" ht="14.25">
      <c r="A69" s="81">
        <v>43305</v>
      </c>
      <c r="B69" s="82" t="s">
        <v>57</v>
      </c>
      <c r="C69" s="83" t="s">
        <v>236</v>
      </c>
      <c r="D69" s="83" t="s">
        <v>117</v>
      </c>
      <c r="E69" s="109" t="s">
        <v>118</v>
      </c>
      <c r="F69" s="85" t="s">
        <v>119</v>
      </c>
      <c r="G69" s="110" t="s">
        <v>120</v>
      </c>
      <c r="H69" s="144" t="s">
        <v>70</v>
      </c>
      <c r="I69" s="87" t="s">
        <v>71</v>
      </c>
      <c r="J69" s="111">
        <v>31</v>
      </c>
      <c r="K69" s="89">
        <f t="shared" si="5"/>
        <v>43336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200</v>
      </c>
      <c r="U69" s="90">
        <v>0</v>
      </c>
      <c r="V69" s="90">
        <v>0</v>
      </c>
      <c r="W69" s="91">
        <f t="shared" si="35"/>
        <v>200</v>
      </c>
      <c r="X69" s="92">
        <v>45600</v>
      </c>
      <c r="Y69" s="92">
        <v>46000</v>
      </c>
      <c r="Z69" s="92">
        <v>33000</v>
      </c>
      <c r="AA69" s="93">
        <f t="shared" si="6"/>
        <v>0</v>
      </c>
      <c r="AB69" s="93">
        <f t="shared" si="7"/>
        <v>0</v>
      </c>
      <c r="AC69" s="93">
        <f t="shared" si="8"/>
        <v>0</v>
      </c>
      <c r="AD69" s="93">
        <f t="shared" si="9"/>
        <v>0</v>
      </c>
      <c r="AE69" s="93">
        <f t="shared" si="10"/>
        <v>0</v>
      </c>
      <c r="AF69" s="93">
        <f t="shared" si="11"/>
        <v>0</v>
      </c>
      <c r="AG69" s="93">
        <f t="shared" si="12"/>
        <v>0</v>
      </c>
      <c r="AH69" s="93">
        <f t="shared" si="41"/>
        <v>0</v>
      </c>
      <c r="AI69" s="93">
        <f t="shared" si="41"/>
        <v>9200000</v>
      </c>
      <c r="AJ69" s="93">
        <f t="shared" si="14"/>
        <v>0</v>
      </c>
      <c r="AK69" s="93">
        <f t="shared" si="15"/>
        <v>0</v>
      </c>
      <c r="AL69" s="91">
        <f t="shared" si="36"/>
        <v>9200000</v>
      </c>
      <c r="AM69" s="91">
        <f t="shared" si="16"/>
        <v>0</v>
      </c>
      <c r="AN69" s="91">
        <f t="shared" si="17"/>
        <v>200</v>
      </c>
      <c r="AO69" s="91">
        <f t="shared" si="18"/>
        <v>0</v>
      </c>
      <c r="AP69" s="91">
        <f t="shared" si="19"/>
        <v>200000</v>
      </c>
      <c r="AQ69" s="91"/>
      <c r="AR69" s="91">
        <f t="shared" si="20"/>
        <v>0</v>
      </c>
      <c r="AS69" s="91"/>
      <c r="AT69" s="91">
        <f>T69*500</f>
        <v>100000</v>
      </c>
      <c r="AU69" s="91">
        <f t="shared" si="21"/>
        <v>300000</v>
      </c>
      <c r="AV69" s="91">
        <f t="shared" si="22"/>
        <v>8900000</v>
      </c>
      <c r="AW69" s="91">
        <v>0</v>
      </c>
      <c r="AX69" s="93"/>
      <c r="AY69" s="93"/>
      <c r="AZ69" s="94">
        <f t="shared" si="23"/>
        <v>8900000</v>
      </c>
      <c r="BA69" s="95">
        <v>0</v>
      </c>
      <c r="BB69" s="96" t="s">
        <v>64</v>
      </c>
      <c r="BC69" s="96"/>
      <c r="BD69" s="97"/>
      <c r="BE69" s="98"/>
      <c r="BF69" s="99"/>
      <c r="BG69" s="98"/>
      <c r="BH69" s="99"/>
      <c r="BI69" s="98"/>
      <c r="BJ69" s="99"/>
      <c r="BK69" s="98"/>
      <c r="BL69" s="99"/>
      <c r="BM69" s="100"/>
      <c r="BN69" s="101">
        <f t="shared" si="24"/>
        <v>-43305</v>
      </c>
      <c r="BO69" s="102" t="str">
        <f t="shared" si="25"/>
        <v>-</v>
      </c>
      <c r="BP69" s="103">
        <f t="shared" si="26"/>
        <v>9200000</v>
      </c>
      <c r="BR69" s="105">
        <f t="shared" si="27"/>
        <v>9200000</v>
      </c>
      <c r="BS69" s="105">
        <f t="shared" si="28"/>
        <v>0</v>
      </c>
      <c r="BT69" s="105">
        <f t="shared" si="29"/>
        <v>0</v>
      </c>
      <c r="BU69" s="105">
        <f t="shared" si="30"/>
        <v>0</v>
      </c>
      <c r="BW69" s="105">
        <f t="shared" si="31"/>
        <v>200</v>
      </c>
      <c r="BX69" s="105">
        <f t="shared" si="32"/>
        <v>0</v>
      </c>
      <c r="BY69" s="105">
        <f t="shared" si="33"/>
        <v>0</v>
      </c>
      <c r="BZ69" s="105">
        <f t="shared" si="34"/>
        <v>0</v>
      </c>
      <c r="CB69" s="106"/>
      <c r="CC69" s="107"/>
      <c r="CD69" s="107"/>
      <c r="CE69" s="107"/>
      <c r="CF69" s="108"/>
      <c r="CG69" s="108"/>
      <c r="CH69" s="108"/>
    </row>
    <row r="70" spans="1:86" s="104" customFormat="1" ht="14.25">
      <c r="A70" s="81">
        <v>43305</v>
      </c>
      <c r="B70" s="82" t="s">
        <v>57</v>
      </c>
      <c r="C70" s="83" t="s">
        <v>237</v>
      </c>
      <c r="D70" s="83" t="s">
        <v>78</v>
      </c>
      <c r="E70" s="84" t="s">
        <v>79</v>
      </c>
      <c r="F70" s="85" t="s">
        <v>80</v>
      </c>
      <c r="G70" s="85" t="s">
        <v>81</v>
      </c>
      <c r="H70" s="86" t="s">
        <v>70</v>
      </c>
      <c r="I70" s="87" t="s">
        <v>71</v>
      </c>
      <c r="J70" s="88">
        <v>31</v>
      </c>
      <c r="K70" s="89">
        <f t="shared" ref="K70:K92" si="42">A70+J70</f>
        <v>43336</v>
      </c>
      <c r="L70" s="90">
        <v>160</v>
      </c>
      <c r="M70" s="90">
        <v>15</v>
      </c>
      <c r="N70" s="90">
        <v>10</v>
      </c>
      <c r="O70" s="90">
        <v>15</v>
      </c>
      <c r="P70" s="90">
        <v>0</v>
      </c>
      <c r="Q70" s="90">
        <v>15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1">
        <f t="shared" si="35"/>
        <v>215</v>
      </c>
      <c r="X70" s="92">
        <v>45600</v>
      </c>
      <c r="Y70" s="92">
        <v>46000</v>
      </c>
      <c r="Z70" s="92">
        <v>33000</v>
      </c>
      <c r="AA70" s="93">
        <f t="shared" ref="AA70:AA92" si="43">L70*X70</f>
        <v>7296000</v>
      </c>
      <c r="AB70" s="93">
        <f t="shared" ref="AB70:AB92" si="44">M70*X70</f>
        <v>684000</v>
      </c>
      <c r="AC70" s="93">
        <f t="shared" ref="AC70:AC92" si="45">N70*X70</f>
        <v>456000</v>
      </c>
      <c r="AD70" s="93">
        <f t="shared" ref="AD70:AD92" si="46">O70*X70</f>
        <v>684000</v>
      </c>
      <c r="AE70" s="93">
        <f t="shared" ref="AE70:AE92" si="47">P70*X70</f>
        <v>0</v>
      </c>
      <c r="AF70" s="93">
        <f t="shared" ref="AF70:AF92" si="48">Q70*X70</f>
        <v>684000</v>
      </c>
      <c r="AG70" s="93">
        <f t="shared" ref="AG70:AG92" si="49">X70*R70</f>
        <v>0</v>
      </c>
      <c r="AH70" s="93">
        <f t="shared" si="41"/>
        <v>0</v>
      </c>
      <c r="AI70" s="93">
        <f t="shared" si="41"/>
        <v>0</v>
      </c>
      <c r="AJ70" s="93">
        <f t="shared" ref="AJ70:AJ92" si="50">U70*Y70</f>
        <v>0</v>
      </c>
      <c r="AK70" s="93">
        <f t="shared" ref="AK70:AK92" si="51">Z70*V70</f>
        <v>0</v>
      </c>
      <c r="AL70" s="91">
        <f t="shared" si="36"/>
        <v>9804000</v>
      </c>
      <c r="AM70" s="91">
        <f t="shared" ref="AM70:AM92" si="52">L70+M70+N70+O70+P70+Q70+S70</f>
        <v>215</v>
      </c>
      <c r="AN70" s="91">
        <f t="shared" ref="AN70:AN92" si="53">T70+U70</f>
        <v>0</v>
      </c>
      <c r="AO70" s="91">
        <f t="shared" ref="AO70:AO83" si="54">AM70*600</f>
        <v>129000</v>
      </c>
      <c r="AP70" s="91">
        <f t="shared" ref="AP70:AP92" si="55">AN70*1000</f>
        <v>0</v>
      </c>
      <c r="AQ70" s="91"/>
      <c r="AR70" s="91">
        <f t="shared" ref="AR70:AR82" si="56">0*AN70+AM70*0</f>
        <v>0</v>
      </c>
      <c r="AS70" s="91"/>
      <c r="AT70" s="91">
        <f t="shared" ref="AT70:AT92" si="57">AN70*0</f>
        <v>0</v>
      </c>
      <c r="AU70" s="91">
        <f t="shared" ref="AU70:AU92" si="58">AO70+AP70+AQ70+AR70+AT70+AS70</f>
        <v>129000</v>
      </c>
      <c r="AV70" s="91">
        <f t="shared" ref="AV70:AV92" si="59">AL70-AU70</f>
        <v>9675000</v>
      </c>
      <c r="AW70" s="91">
        <v>0</v>
      </c>
      <c r="AX70" s="93"/>
      <c r="AY70" s="93"/>
      <c r="AZ70" s="94">
        <f t="shared" ref="AZ70:AZ92" si="60">AV70-AW70-AX70-AY70</f>
        <v>9675000</v>
      </c>
      <c r="BA70" s="95">
        <v>0</v>
      </c>
      <c r="BB70" s="96" t="s">
        <v>64</v>
      </c>
      <c r="BC70" s="96"/>
      <c r="BD70" s="97"/>
      <c r="BE70" s="98"/>
      <c r="BF70" s="99"/>
      <c r="BG70" s="98"/>
      <c r="BH70" s="99"/>
      <c r="BI70" s="98"/>
      <c r="BJ70" s="99"/>
      <c r="BK70" s="98"/>
      <c r="BL70" s="99"/>
      <c r="BM70" s="100"/>
      <c r="BN70" s="101">
        <f t="shared" ref="BN70:BN92" si="61">BL70-A70</f>
        <v>-43305</v>
      </c>
      <c r="BO70" s="102" t="str">
        <f t="shared" ref="BO70:BO92" si="62">IF(BN70=0,AL70,"-")</f>
        <v>-</v>
      </c>
      <c r="BP70" s="103">
        <f t="shared" ref="BP70:BP92" si="63">IF(BN70&gt;0,AL70,IF(BN70&lt;0,AL70)*1)</f>
        <v>9804000</v>
      </c>
      <c r="BR70" s="105">
        <f t="shared" ref="BR70:BR92" si="64">IF(B70="Kantor",AL70,0)</f>
        <v>9804000</v>
      </c>
      <c r="BS70" s="105">
        <f t="shared" ref="BS70:BS92" si="65">IF(B70="RUSLAN",AL70,0)</f>
        <v>0</v>
      </c>
      <c r="BT70" s="105">
        <f t="shared" ref="BT70:BT92" si="66">IF(B70="Bony",AL70,0)</f>
        <v>0</v>
      </c>
      <c r="BU70" s="105">
        <f t="shared" ref="BU70:BU92" si="67">IF(B70="Adi",AL70,0)</f>
        <v>0</v>
      </c>
      <c r="BW70" s="105">
        <f t="shared" ref="BW70:BW92" si="68">IF(B70="Kantor",W70,0)</f>
        <v>215</v>
      </c>
      <c r="BX70" s="105">
        <f t="shared" ref="BX70:BX92" si="69">IF(B70="Rony",W70,0)</f>
        <v>0</v>
      </c>
      <c r="BY70" s="105">
        <f t="shared" ref="BY70:BY92" si="70">IF(B70="Bony",W70,0)</f>
        <v>0</v>
      </c>
      <c r="BZ70" s="105">
        <f t="shared" ref="BZ70:BZ92" si="71">IF(B70="Adi",W70,0)</f>
        <v>0</v>
      </c>
      <c r="CB70" s="106"/>
      <c r="CC70" s="107"/>
      <c r="CD70" s="107"/>
      <c r="CE70" s="107"/>
      <c r="CF70" s="108"/>
      <c r="CG70" s="108"/>
      <c r="CH70" s="108"/>
    </row>
    <row r="71" spans="1:86" s="104" customFormat="1" ht="15" thickBot="1">
      <c r="A71" s="145">
        <v>43305</v>
      </c>
      <c r="B71" s="146" t="s">
        <v>57</v>
      </c>
      <c r="C71" s="147" t="s">
        <v>238</v>
      </c>
      <c r="D71" s="147" t="s">
        <v>66</v>
      </c>
      <c r="E71" s="196" t="s">
        <v>67</v>
      </c>
      <c r="F71" s="150" t="s">
        <v>68</v>
      </c>
      <c r="G71" s="150" t="s">
        <v>69</v>
      </c>
      <c r="H71" s="151" t="s">
        <v>70</v>
      </c>
      <c r="I71" s="152" t="s">
        <v>71</v>
      </c>
      <c r="J71" s="195">
        <v>31</v>
      </c>
      <c r="K71" s="154">
        <f t="shared" si="42"/>
        <v>43336</v>
      </c>
      <c r="L71" s="155">
        <v>0</v>
      </c>
      <c r="M71" s="155">
        <v>0</v>
      </c>
      <c r="N71" s="155">
        <v>0</v>
      </c>
      <c r="O71" s="155">
        <v>0</v>
      </c>
      <c r="P71" s="155">
        <v>0</v>
      </c>
      <c r="Q71" s="155">
        <v>0</v>
      </c>
      <c r="R71" s="155">
        <v>0</v>
      </c>
      <c r="S71" s="155">
        <v>0</v>
      </c>
      <c r="T71" s="155">
        <v>200</v>
      </c>
      <c r="U71" s="155">
        <v>0</v>
      </c>
      <c r="V71" s="155">
        <v>0</v>
      </c>
      <c r="W71" s="136">
        <f t="shared" ref="W71:W92" si="72">L71+M71+N71+O71+P71+Q71+R71+S71+T71+U71+V71</f>
        <v>200</v>
      </c>
      <c r="X71" s="156">
        <v>45600</v>
      </c>
      <c r="Y71" s="156">
        <v>46000</v>
      </c>
      <c r="Z71" s="156">
        <v>33000</v>
      </c>
      <c r="AA71" s="142">
        <f t="shared" si="43"/>
        <v>0</v>
      </c>
      <c r="AB71" s="142">
        <f t="shared" si="44"/>
        <v>0</v>
      </c>
      <c r="AC71" s="142">
        <f t="shared" si="45"/>
        <v>0</v>
      </c>
      <c r="AD71" s="142">
        <f t="shared" si="46"/>
        <v>0</v>
      </c>
      <c r="AE71" s="142">
        <f t="shared" si="47"/>
        <v>0</v>
      </c>
      <c r="AF71" s="93">
        <f t="shared" si="48"/>
        <v>0</v>
      </c>
      <c r="AG71" s="93">
        <f t="shared" si="49"/>
        <v>0</v>
      </c>
      <c r="AH71" s="93">
        <f t="shared" si="41"/>
        <v>0</v>
      </c>
      <c r="AI71" s="142">
        <f t="shared" si="41"/>
        <v>9200000</v>
      </c>
      <c r="AJ71" s="142">
        <f t="shared" si="50"/>
        <v>0</v>
      </c>
      <c r="AK71" s="142">
        <f t="shared" si="51"/>
        <v>0</v>
      </c>
      <c r="AL71" s="136">
        <f t="shared" ref="AL71:AL92" si="73">AA71+AB71+AC71+AD71+AE71+AF71+AG71+AH71+AI71+AJ71+AK71</f>
        <v>9200000</v>
      </c>
      <c r="AM71" s="136">
        <f t="shared" si="52"/>
        <v>0</v>
      </c>
      <c r="AN71" s="136">
        <f t="shared" si="53"/>
        <v>200</v>
      </c>
      <c r="AO71" s="136">
        <f t="shared" si="54"/>
        <v>0</v>
      </c>
      <c r="AP71" s="136">
        <f t="shared" si="55"/>
        <v>200000</v>
      </c>
      <c r="AQ71" s="136"/>
      <c r="AR71" s="136">
        <f t="shared" si="56"/>
        <v>0</v>
      </c>
      <c r="AS71" s="136"/>
      <c r="AT71" s="136">
        <f>T71*500</f>
        <v>100000</v>
      </c>
      <c r="AU71" s="136">
        <f t="shared" si="58"/>
        <v>300000</v>
      </c>
      <c r="AV71" s="136">
        <f t="shared" si="59"/>
        <v>8900000</v>
      </c>
      <c r="AW71" s="136">
        <v>0</v>
      </c>
      <c r="AX71" s="142"/>
      <c r="AY71" s="142"/>
      <c r="AZ71" s="157">
        <f t="shared" si="60"/>
        <v>8900000</v>
      </c>
      <c r="BA71" s="158">
        <v>0</v>
      </c>
      <c r="BB71" s="159" t="s">
        <v>64</v>
      </c>
      <c r="BC71" s="159"/>
      <c r="BD71" s="160"/>
      <c r="BE71" s="161"/>
      <c r="BF71" s="162"/>
      <c r="BG71" s="161"/>
      <c r="BH71" s="162"/>
      <c r="BI71" s="161"/>
      <c r="BJ71" s="162"/>
      <c r="BK71" s="161"/>
      <c r="BL71" s="162"/>
      <c r="BM71" s="163"/>
      <c r="BN71" s="164">
        <f t="shared" si="61"/>
        <v>-43305</v>
      </c>
      <c r="BO71" s="165" t="str">
        <f t="shared" si="62"/>
        <v>-</v>
      </c>
      <c r="BP71" s="166">
        <f t="shared" si="63"/>
        <v>9200000</v>
      </c>
      <c r="BR71" s="105">
        <f t="shared" si="64"/>
        <v>9200000</v>
      </c>
      <c r="BS71" s="105">
        <f t="shared" si="65"/>
        <v>0</v>
      </c>
      <c r="BT71" s="105">
        <f t="shared" si="66"/>
        <v>0</v>
      </c>
      <c r="BU71" s="105">
        <f t="shared" si="67"/>
        <v>0</v>
      </c>
      <c r="BW71" s="105">
        <f t="shared" si="68"/>
        <v>200</v>
      </c>
      <c r="BX71" s="105">
        <f t="shared" si="69"/>
        <v>0</v>
      </c>
      <c r="BY71" s="105">
        <f t="shared" si="70"/>
        <v>0</v>
      </c>
      <c r="BZ71" s="105">
        <f t="shared" si="71"/>
        <v>0</v>
      </c>
      <c r="CB71" s="106"/>
      <c r="CC71" s="107"/>
      <c r="CD71" s="107"/>
      <c r="CE71" s="107"/>
      <c r="CF71" s="108"/>
      <c r="CG71" s="108"/>
      <c r="CH71" s="108"/>
    </row>
    <row r="72" spans="1:86" s="104" customFormat="1" ht="14.25">
      <c r="A72" s="81">
        <v>43306</v>
      </c>
      <c r="B72" s="82" t="s">
        <v>57</v>
      </c>
      <c r="C72" s="83" t="s">
        <v>239</v>
      </c>
      <c r="D72" s="83" t="s">
        <v>90</v>
      </c>
      <c r="E72" s="135" t="s">
        <v>91</v>
      </c>
      <c r="F72" s="85" t="s">
        <v>92</v>
      </c>
      <c r="G72" s="85" t="s">
        <v>93</v>
      </c>
      <c r="H72" s="86" t="s">
        <v>94</v>
      </c>
      <c r="I72" s="87" t="s">
        <v>71</v>
      </c>
      <c r="J72" s="88">
        <v>31</v>
      </c>
      <c r="K72" s="89">
        <f t="shared" si="42"/>
        <v>43337</v>
      </c>
      <c r="L72" s="90">
        <v>591</v>
      </c>
      <c r="M72" s="90">
        <v>100</v>
      </c>
      <c r="N72" s="90">
        <v>100</v>
      </c>
      <c r="O72" s="90">
        <v>100</v>
      </c>
      <c r="P72" s="90">
        <v>0</v>
      </c>
      <c r="Q72" s="90">
        <v>100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1">
        <f t="shared" si="72"/>
        <v>991</v>
      </c>
      <c r="X72" s="92">
        <v>45600</v>
      </c>
      <c r="Y72" s="92">
        <v>46000</v>
      </c>
      <c r="Z72" s="92">
        <v>33000</v>
      </c>
      <c r="AA72" s="93">
        <f t="shared" si="43"/>
        <v>26949600</v>
      </c>
      <c r="AB72" s="93">
        <f t="shared" si="44"/>
        <v>4560000</v>
      </c>
      <c r="AC72" s="93">
        <f t="shared" si="45"/>
        <v>4560000</v>
      </c>
      <c r="AD72" s="93">
        <f t="shared" si="46"/>
        <v>4560000</v>
      </c>
      <c r="AE72" s="93">
        <f t="shared" si="47"/>
        <v>0</v>
      </c>
      <c r="AF72" s="124">
        <f t="shared" si="48"/>
        <v>4560000</v>
      </c>
      <c r="AG72" s="124">
        <f t="shared" si="49"/>
        <v>0</v>
      </c>
      <c r="AH72" s="124">
        <f t="shared" si="41"/>
        <v>0</v>
      </c>
      <c r="AI72" s="93">
        <f t="shared" si="41"/>
        <v>0</v>
      </c>
      <c r="AJ72" s="93">
        <f t="shared" si="50"/>
        <v>0</v>
      </c>
      <c r="AK72" s="93">
        <f t="shared" si="51"/>
        <v>0</v>
      </c>
      <c r="AL72" s="91">
        <f t="shared" si="73"/>
        <v>45189600</v>
      </c>
      <c r="AM72" s="91">
        <f t="shared" si="52"/>
        <v>991</v>
      </c>
      <c r="AN72" s="91">
        <f t="shared" si="53"/>
        <v>0</v>
      </c>
      <c r="AO72" s="91">
        <f t="shared" si="54"/>
        <v>594600</v>
      </c>
      <c r="AP72" s="91">
        <f t="shared" si="55"/>
        <v>0</v>
      </c>
      <c r="AQ72" s="91"/>
      <c r="AR72" s="91">
        <f t="shared" si="56"/>
        <v>0</v>
      </c>
      <c r="AS72" s="91"/>
      <c r="AT72" s="91">
        <f t="shared" si="57"/>
        <v>0</v>
      </c>
      <c r="AU72" s="91">
        <f t="shared" si="58"/>
        <v>594600</v>
      </c>
      <c r="AV72" s="91">
        <f t="shared" si="59"/>
        <v>44595000</v>
      </c>
      <c r="AW72" s="91">
        <v>0</v>
      </c>
      <c r="AX72" s="93"/>
      <c r="AY72" s="93"/>
      <c r="AZ72" s="94">
        <f t="shared" si="60"/>
        <v>44595000</v>
      </c>
      <c r="BA72" s="95">
        <v>0</v>
      </c>
      <c r="BB72" s="96" t="s">
        <v>64</v>
      </c>
      <c r="BC72" s="96"/>
      <c r="BD72" s="97"/>
      <c r="BE72" s="98"/>
      <c r="BF72" s="99"/>
      <c r="BG72" s="98"/>
      <c r="BH72" s="99"/>
      <c r="BI72" s="98"/>
      <c r="BJ72" s="99"/>
      <c r="BK72" s="98"/>
      <c r="BL72" s="99"/>
      <c r="BM72" s="100"/>
      <c r="BN72" s="101">
        <f t="shared" si="61"/>
        <v>-43306</v>
      </c>
      <c r="BO72" s="102" t="str">
        <f t="shared" si="62"/>
        <v>-</v>
      </c>
      <c r="BP72" s="103">
        <f t="shared" si="63"/>
        <v>45189600</v>
      </c>
      <c r="BR72" s="105">
        <f t="shared" si="64"/>
        <v>45189600</v>
      </c>
      <c r="BS72" s="105">
        <f t="shared" si="65"/>
        <v>0</v>
      </c>
      <c r="BT72" s="105">
        <f t="shared" si="66"/>
        <v>0</v>
      </c>
      <c r="BU72" s="105">
        <f t="shared" si="67"/>
        <v>0</v>
      </c>
      <c r="BW72" s="105">
        <f t="shared" si="68"/>
        <v>991</v>
      </c>
      <c r="BX72" s="105">
        <f t="shared" si="69"/>
        <v>0</v>
      </c>
      <c r="BY72" s="105">
        <f t="shared" si="70"/>
        <v>0</v>
      </c>
      <c r="BZ72" s="105">
        <f t="shared" si="71"/>
        <v>0</v>
      </c>
      <c r="CB72" s="106"/>
      <c r="CC72" s="107"/>
      <c r="CD72" s="107"/>
      <c r="CE72" s="107"/>
      <c r="CF72" s="108"/>
      <c r="CG72" s="108"/>
      <c r="CH72" s="108"/>
    </row>
    <row r="73" spans="1:86" s="104" customFormat="1" ht="15" thickBot="1">
      <c r="A73" s="81">
        <v>43306</v>
      </c>
      <c r="B73" s="82" t="s">
        <v>57</v>
      </c>
      <c r="C73" s="83" t="s">
        <v>240</v>
      </c>
      <c r="D73" s="83" t="s">
        <v>117</v>
      </c>
      <c r="E73" s="109" t="s">
        <v>118</v>
      </c>
      <c r="F73" s="85" t="s">
        <v>119</v>
      </c>
      <c r="G73" s="110" t="s">
        <v>120</v>
      </c>
      <c r="H73" s="144" t="s">
        <v>70</v>
      </c>
      <c r="I73" s="87" t="s">
        <v>71</v>
      </c>
      <c r="J73" s="111">
        <v>31</v>
      </c>
      <c r="K73" s="89">
        <f t="shared" si="42"/>
        <v>43337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200</v>
      </c>
      <c r="U73" s="90">
        <v>0</v>
      </c>
      <c r="V73" s="90">
        <v>0</v>
      </c>
      <c r="W73" s="91">
        <f t="shared" si="72"/>
        <v>200</v>
      </c>
      <c r="X73" s="92">
        <v>45600</v>
      </c>
      <c r="Y73" s="92">
        <v>46000</v>
      </c>
      <c r="Z73" s="92">
        <v>33000</v>
      </c>
      <c r="AA73" s="93">
        <f t="shared" si="43"/>
        <v>0</v>
      </c>
      <c r="AB73" s="93">
        <f t="shared" si="44"/>
        <v>0</v>
      </c>
      <c r="AC73" s="93">
        <f t="shared" si="45"/>
        <v>0</v>
      </c>
      <c r="AD73" s="93">
        <f t="shared" si="46"/>
        <v>0</v>
      </c>
      <c r="AE73" s="93">
        <f t="shared" si="47"/>
        <v>0</v>
      </c>
      <c r="AF73" s="142">
        <f t="shared" si="48"/>
        <v>0</v>
      </c>
      <c r="AG73" s="142">
        <f t="shared" si="49"/>
        <v>0</v>
      </c>
      <c r="AH73" s="142">
        <f t="shared" si="41"/>
        <v>0</v>
      </c>
      <c r="AI73" s="93">
        <f t="shared" si="41"/>
        <v>9200000</v>
      </c>
      <c r="AJ73" s="93">
        <f t="shared" si="50"/>
        <v>0</v>
      </c>
      <c r="AK73" s="93">
        <f t="shared" si="51"/>
        <v>0</v>
      </c>
      <c r="AL73" s="91">
        <f t="shared" si="73"/>
        <v>9200000</v>
      </c>
      <c r="AM73" s="91">
        <f t="shared" si="52"/>
        <v>0</v>
      </c>
      <c r="AN73" s="91">
        <f t="shared" si="53"/>
        <v>200</v>
      </c>
      <c r="AO73" s="91">
        <f t="shared" si="54"/>
        <v>0</v>
      </c>
      <c r="AP73" s="91">
        <f t="shared" si="55"/>
        <v>200000</v>
      </c>
      <c r="AQ73" s="91"/>
      <c r="AR73" s="91">
        <f t="shared" si="56"/>
        <v>0</v>
      </c>
      <c r="AS73" s="91"/>
      <c r="AT73" s="91">
        <f>T73*500</f>
        <v>100000</v>
      </c>
      <c r="AU73" s="91">
        <f t="shared" si="58"/>
        <v>300000</v>
      </c>
      <c r="AV73" s="91">
        <f t="shared" si="59"/>
        <v>8900000</v>
      </c>
      <c r="AW73" s="91">
        <v>0</v>
      </c>
      <c r="AX73" s="93"/>
      <c r="AY73" s="93"/>
      <c r="AZ73" s="94">
        <f t="shared" si="60"/>
        <v>8900000</v>
      </c>
      <c r="BA73" s="95">
        <v>0</v>
      </c>
      <c r="BB73" s="96" t="s">
        <v>64</v>
      </c>
      <c r="BC73" s="96"/>
      <c r="BD73" s="97"/>
      <c r="BE73" s="98"/>
      <c r="BF73" s="99"/>
      <c r="BG73" s="98"/>
      <c r="BH73" s="99"/>
      <c r="BI73" s="98"/>
      <c r="BJ73" s="99"/>
      <c r="BK73" s="98"/>
      <c r="BL73" s="99"/>
      <c r="BM73" s="100"/>
      <c r="BN73" s="101">
        <f t="shared" si="61"/>
        <v>-43306</v>
      </c>
      <c r="BO73" s="102" t="str">
        <f t="shared" si="62"/>
        <v>-</v>
      </c>
      <c r="BP73" s="103">
        <f t="shared" si="63"/>
        <v>9200000</v>
      </c>
      <c r="BR73" s="105">
        <f t="shared" si="64"/>
        <v>9200000</v>
      </c>
      <c r="BS73" s="105">
        <f t="shared" si="65"/>
        <v>0</v>
      </c>
      <c r="BT73" s="105">
        <f t="shared" si="66"/>
        <v>0</v>
      </c>
      <c r="BU73" s="105">
        <f t="shared" si="67"/>
        <v>0</v>
      </c>
      <c r="BW73" s="105">
        <f t="shared" si="68"/>
        <v>200</v>
      </c>
      <c r="BX73" s="105">
        <f t="shared" si="69"/>
        <v>0</v>
      </c>
      <c r="BY73" s="105">
        <f t="shared" si="70"/>
        <v>0</v>
      </c>
      <c r="BZ73" s="105">
        <f t="shared" si="71"/>
        <v>0</v>
      </c>
      <c r="CB73" s="106"/>
      <c r="CC73" s="107"/>
      <c r="CD73" s="107"/>
      <c r="CE73" s="107"/>
      <c r="CF73" s="108"/>
      <c r="CG73" s="108"/>
      <c r="CH73" s="108"/>
    </row>
    <row r="74" spans="1:86" s="104" customFormat="1" ht="14.25">
      <c r="A74" s="112">
        <v>43307</v>
      </c>
      <c r="B74" s="113" t="s">
        <v>57</v>
      </c>
      <c r="C74" s="114" t="s">
        <v>241</v>
      </c>
      <c r="D74" s="114" t="s">
        <v>158</v>
      </c>
      <c r="E74" s="115" t="s">
        <v>159</v>
      </c>
      <c r="F74" s="116" t="s">
        <v>160</v>
      </c>
      <c r="G74" s="116" t="s">
        <v>161</v>
      </c>
      <c r="H74" s="117" t="s">
        <v>70</v>
      </c>
      <c r="I74" s="118" t="s">
        <v>71</v>
      </c>
      <c r="J74" s="140">
        <v>31</v>
      </c>
      <c r="K74" s="120">
        <f t="shared" si="42"/>
        <v>43338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243</v>
      </c>
      <c r="U74" s="121">
        <v>200</v>
      </c>
      <c r="V74" s="121">
        <v>0</v>
      </c>
      <c r="W74" s="122">
        <f t="shared" si="72"/>
        <v>443</v>
      </c>
      <c r="X74" s="123">
        <v>45600</v>
      </c>
      <c r="Y74" s="123">
        <v>46000</v>
      </c>
      <c r="Z74" s="123">
        <v>33000</v>
      </c>
      <c r="AA74" s="124">
        <f t="shared" si="43"/>
        <v>0</v>
      </c>
      <c r="AB74" s="124">
        <f t="shared" si="44"/>
        <v>0</v>
      </c>
      <c r="AC74" s="124">
        <f t="shared" si="45"/>
        <v>0</v>
      </c>
      <c r="AD74" s="124">
        <f t="shared" si="46"/>
        <v>0</v>
      </c>
      <c r="AE74" s="124">
        <f t="shared" si="47"/>
        <v>0</v>
      </c>
      <c r="AF74" s="93">
        <f t="shared" si="48"/>
        <v>0</v>
      </c>
      <c r="AG74" s="93">
        <f t="shared" si="49"/>
        <v>0</v>
      </c>
      <c r="AH74" s="93">
        <f t="shared" si="41"/>
        <v>0</v>
      </c>
      <c r="AI74" s="124">
        <f t="shared" si="41"/>
        <v>11178000</v>
      </c>
      <c r="AJ74" s="124">
        <f t="shared" si="50"/>
        <v>9200000</v>
      </c>
      <c r="AK74" s="124">
        <f t="shared" si="51"/>
        <v>0</v>
      </c>
      <c r="AL74" s="122">
        <f t="shared" si="73"/>
        <v>20378000</v>
      </c>
      <c r="AM74" s="122">
        <f t="shared" si="52"/>
        <v>0</v>
      </c>
      <c r="AN74" s="122">
        <f t="shared" si="53"/>
        <v>443</v>
      </c>
      <c r="AO74" s="122">
        <f t="shared" si="54"/>
        <v>0</v>
      </c>
      <c r="AP74" s="122">
        <f t="shared" si="55"/>
        <v>443000</v>
      </c>
      <c r="AQ74" s="122"/>
      <c r="AR74" s="122">
        <f t="shared" si="56"/>
        <v>0</v>
      </c>
      <c r="AS74" s="122"/>
      <c r="AT74" s="122">
        <f>T74*500</f>
        <v>121500</v>
      </c>
      <c r="AU74" s="122">
        <f t="shared" si="58"/>
        <v>564500</v>
      </c>
      <c r="AV74" s="122">
        <f t="shared" si="59"/>
        <v>19813500</v>
      </c>
      <c r="AW74" s="122">
        <v>0</v>
      </c>
      <c r="AX74" s="124"/>
      <c r="AY74" s="124"/>
      <c r="AZ74" s="125">
        <f t="shared" si="60"/>
        <v>19813500</v>
      </c>
      <c r="BA74" s="126">
        <v>0</v>
      </c>
      <c r="BB74" s="127" t="s">
        <v>64</v>
      </c>
      <c r="BC74" s="127"/>
      <c r="BD74" s="128"/>
      <c r="BE74" s="129"/>
      <c r="BF74" s="130"/>
      <c r="BG74" s="129"/>
      <c r="BH74" s="130"/>
      <c r="BI74" s="129"/>
      <c r="BJ74" s="130"/>
      <c r="BK74" s="129"/>
      <c r="BL74" s="130"/>
      <c r="BM74" s="131"/>
      <c r="BN74" s="132">
        <f t="shared" si="61"/>
        <v>-43307</v>
      </c>
      <c r="BO74" s="133" t="str">
        <f t="shared" si="62"/>
        <v>-</v>
      </c>
      <c r="BP74" s="134">
        <f t="shared" si="63"/>
        <v>20378000</v>
      </c>
      <c r="BR74" s="105">
        <f t="shared" si="64"/>
        <v>20378000</v>
      </c>
      <c r="BS74" s="105">
        <f t="shared" si="65"/>
        <v>0</v>
      </c>
      <c r="BT74" s="105">
        <f t="shared" si="66"/>
        <v>0</v>
      </c>
      <c r="BU74" s="105">
        <f t="shared" si="67"/>
        <v>0</v>
      </c>
      <c r="BW74" s="105">
        <f t="shared" si="68"/>
        <v>443</v>
      </c>
      <c r="BX74" s="105">
        <f t="shared" si="69"/>
        <v>0</v>
      </c>
      <c r="BY74" s="105">
        <f t="shared" si="70"/>
        <v>0</v>
      </c>
      <c r="BZ74" s="105">
        <f t="shared" si="71"/>
        <v>0</v>
      </c>
      <c r="CB74" s="106"/>
      <c r="CC74" s="107"/>
      <c r="CD74" s="107"/>
      <c r="CE74" s="107"/>
      <c r="CF74" s="108"/>
      <c r="CG74" s="108"/>
      <c r="CH74" s="108"/>
    </row>
    <row r="75" spans="1:86" s="104" customFormat="1" ht="15" thickBot="1">
      <c r="A75" s="145">
        <v>43307</v>
      </c>
      <c r="B75" s="146" t="s">
        <v>57</v>
      </c>
      <c r="C75" s="147" t="s">
        <v>242</v>
      </c>
      <c r="D75" s="147" t="s">
        <v>117</v>
      </c>
      <c r="E75" s="191" t="s">
        <v>118</v>
      </c>
      <c r="F75" s="150" t="s">
        <v>119</v>
      </c>
      <c r="G75" s="192" t="s">
        <v>120</v>
      </c>
      <c r="H75" s="193" t="s">
        <v>70</v>
      </c>
      <c r="I75" s="152" t="s">
        <v>71</v>
      </c>
      <c r="J75" s="153">
        <v>31</v>
      </c>
      <c r="K75" s="154">
        <f t="shared" si="42"/>
        <v>43338</v>
      </c>
      <c r="L75" s="155">
        <v>125</v>
      </c>
      <c r="M75" s="155">
        <v>0</v>
      </c>
      <c r="N75" s="155">
        <v>0</v>
      </c>
      <c r="O75" s="155">
        <v>0</v>
      </c>
      <c r="P75" s="155">
        <v>0</v>
      </c>
      <c r="Q75" s="155">
        <v>0</v>
      </c>
      <c r="R75" s="155">
        <v>0</v>
      </c>
      <c r="S75" s="155">
        <v>0</v>
      </c>
      <c r="T75" s="155">
        <v>0</v>
      </c>
      <c r="U75" s="155">
        <v>100</v>
      </c>
      <c r="V75" s="155">
        <v>0</v>
      </c>
      <c r="W75" s="136">
        <f t="shared" si="72"/>
        <v>225</v>
      </c>
      <c r="X75" s="156">
        <v>45600</v>
      </c>
      <c r="Y75" s="156">
        <v>46000</v>
      </c>
      <c r="Z75" s="156">
        <v>33000</v>
      </c>
      <c r="AA75" s="142">
        <f t="shared" si="43"/>
        <v>5700000</v>
      </c>
      <c r="AB75" s="142">
        <f t="shared" si="44"/>
        <v>0</v>
      </c>
      <c r="AC75" s="142">
        <f t="shared" si="45"/>
        <v>0</v>
      </c>
      <c r="AD75" s="142">
        <f t="shared" si="46"/>
        <v>0</v>
      </c>
      <c r="AE75" s="142">
        <f t="shared" si="47"/>
        <v>0</v>
      </c>
      <c r="AF75" s="93">
        <f t="shared" si="48"/>
        <v>0</v>
      </c>
      <c r="AG75" s="93">
        <f t="shared" si="49"/>
        <v>0</v>
      </c>
      <c r="AH75" s="93">
        <f t="shared" si="41"/>
        <v>0</v>
      </c>
      <c r="AI75" s="142">
        <f t="shared" si="41"/>
        <v>0</v>
      </c>
      <c r="AJ75" s="142">
        <f t="shared" si="50"/>
        <v>4600000</v>
      </c>
      <c r="AK75" s="142">
        <f t="shared" si="51"/>
        <v>0</v>
      </c>
      <c r="AL75" s="136">
        <f t="shared" si="73"/>
        <v>10300000</v>
      </c>
      <c r="AM75" s="136">
        <f t="shared" si="52"/>
        <v>125</v>
      </c>
      <c r="AN75" s="136">
        <f t="shared" si="53"/>
        <v>100</v>
      </c>
      <c r="AO75" s="136">
        <f t="shared" si="54"/>
        <v>75000</v>
      </c>
      <c r="AP75" s="136">
        <f t="shared" si="55"/>
        <v>100000</v>
      </c>
      <c r="AQ75" s="136"/>
      <c r="AR75" s="136">
        <f t="shared" si="56"/>
        <v>0</v>
      </c>
      <c r="AS75" s="136"/>
      <c r="AT75" s="136">
        <f>T75*500</f>
        <v>0</v>
      </c>
      <c r="AU75" s="136">
        <f t="shared" si="58"/>
        <v>175000</v>
      </c>
      <c r="AV75" s="136">
        <f t="shared" si="59"/>
        <v>10125000</v>
      </c>
      <c r="AW75" s="136">
        <v>0</v>
      </c>
      <c r="AX75" s="142"/>
      <c r="AY75" s="142"/>
      <c r="AZ75" s="157">
        <f t="shared" si="60"/>
        <v>10125000</v>
      </c>
      <c r="BA75" s="158">
        <v>0</v>
      </c>
      <c r="BB75" s="159" t="s">
        <v>64</v>
      </c>
      <c r="BC75" s="159"/>
      <c r="BD75" s="160"/>
      <c r="BE75" s="161"/>
      <c r="BF75" s="162"/>
      <c r="BG75" s="161"/>
      <c r="BH75" s="162"/>
      <c r="BI75" s="161"/>
      <c r="BJ75" s="162"/>
      <c r="BK75" s="161"/>
      <c r="BL75" s="162"/>
      <c r="BM75" s="163"/>
      <c r="BN75" s="164">
        <f t="shared" si="61"/>
        <v>-43307</v>
      </c>
      <c r="BO75" s="165" t="str">
        <f t="shared" si="62"/>
        <v>-</v>
      </c>
      <c r="BP75" s="166">
        <f t="shared" si="63"/>
        <v>10300000</v>
      </c>
      <c r="BR75" s="105">
        <f t="shared" si="64"/>
        <v>10300000</v>
      </c>
      <c r="BS75" s="105">
        <f t="shared" si="65"/>
        <v>0</v>
      </c>
      <c r="BT75" s="105">
        <f t="shared" si="66"/>
        <v>0</v>
      </c>
      <c r="BU75" s="105">
        <f t="shared" si="67"/>
        <v>0</v>
      </c>
      <c r="BW75" s="105">
        <f t="shared" si="68"/>
        <v>225</v>
      </c>
      <c r="BX75" s="105">
        <f t="shared" si="69"/>
        <v>0</v>
      </c>
      <c r="BY75" s="105">
        <f t="shared" si="70"/>
        <v>0</v>
      </c>
      <c r="BZ75" s="105">
        <f t="shared" si="71"/>
        <v>0</v>
      </c>
      <c r="CB75" s="106"/>
      <c r="CC75" s="107"/>
      <c r="CD75" s="107"/>
      <c r="CE75" s="107"/>
      <c r="CF75" s="108"/>
      <c r="CG75" s="108"/>
      <c r="CH75" s="108"/>
    </row>
    <row r="76" spans="1:86" s="104" customFormat="1" ht="14.25">
      <c r="A76" s="81">
        <v>43308</v>
      </c>
      <c r="B76" s="82" t="s">
        <v>57</v>
      </c>
      <c r="C76" s="83" t="s">
        <v>243</v>
      </c>
      <c r="D76" s="83" t="s">
        <v>192</v>
      </c>
      <c r="E76" s="135" t="s">
        <v>193</v>
      </c>
      <c r="F76" s="85" t="s">
        <v>194</v>
      </c>
      <c r="G76" s="85" t="s">
        <v>195</v>
      </c>
      <c r="H76" s="86" t="s">
        <v>196</v>
      </c>
      <c r="I76" s="87" t="s">
        <v>71</v>
      </c>
      <c r="J76" s="111">
        <v>31</v>
      </c>
      <c r="K76" s="89">
        <f t="shared" si="42"/>
        <v>43339</v>
      </c>
      <c r="L76" s="90">
        <v>150</v>
      </c>
      <c r="M76" s="90">
        <v>25</v>
      </c>
      <c r="N76" s="90">
        <v>25</v>
      </c>
      <c r="O76" s="90">
        <v>25</v>
      </c>
      <c r="P76" s="90">
        <v>0</v>
      </c>
      <c r="Q76" s="90">
        <v>150</v>
      </c>
      <c r="R76" s="90">
        <v>0</v>
      </c>
      <c r="S76" s="90">
        <v>0</v>
      </c>
      <c r="T76" s="90">
        <v>0</v>
      </c>
      <c r="U76" s="90">
        <v>200</v>
      </c>
      <c r="V76" s="90">
        <v>0</v>
      </c>
      <c r="W76" s="91">
        <f t="shared" si="72"/>
        <v>575</v>
      </c>
      <c r="X76" s="92">
        <v>45600</v>
      </c>
      <c r="Y76" s="92">
        <v>46000</v>
      </c>
      <c r="Z76" s="92">
        <v>33000</v>
      </c>
      <c r="AA76" s="93">
        <f t="shared" si="43"/>
        <v>6840000</v>
      </c>
      <c r="AB76" s="93">
        <f t="shared" si="44"/>
        <v>1140000</v>
      </c>
      <c r="AC76" s="93">
        <f t="shared" si="45"/>
        <v>1140000</v>
      </c>
      <c r="AD76" s="93">
        <f t="shared" si="46"/>
        <v>1140000</v>
      </c>
      <c r="AE76" s="93">
        <f t="shared" si="47"/>
        <v>0</v>
      </c>
      <c r="AF76" s="124">
        <f t="shared" si="48"/>
        <v>6840000</v>
      </c>
      <c r="AG76" s="124">
        <f t="shared" si="49"/>
        <v>0</v>
      </c>
      <c r="AH76" s="124">
        <f t="shared" si="41"/>
        <v>0</v>
      </c>
      <c r="AI76" s="93">
        <f t="shared" si="41"/>
        <v>0</v>
      </c>
      <c r="AJ76" s="93">
        <f t="shared" si="50"/>
        <v>9200000</v>
      </c>
      <c r="AK76" s="93">
        <f t="shared" si="51"/>
        <v>0</v>
      </c>
      <c r="AL76" s="91">
        <f t="shared" si="73"/>
        <v>26300000</v>
      </c>
      <c r="AM76" s="91">
        <f t="shared" si="52"/>
        <v>375</v>
      </c>
      <c r="AN76" s="91">
        <f t="shared" si="53"/>
        <v>200</v>
      </c>
      <c r="AO76" s="91">
        <f t="shared" si="54"/>
        <v>225000</v>
      </c>
      <c r="AP76" s="91">
        <f t="shared" si="55"/>
        <v>200000</v>
      </c>
      <c r="AQ76" s="91">
        <f>AM76*400+AN76*400</f>
        <v>230000</v>
      </c>
      <c r="AR76" s="91">
        <f t="shared" si="56"/>
        <v>0</v>
      </c>
      <c r="AS76" s="91"/>
      <c r="AT76" s="91">
        <f t="shared" si="57"/>
        <v>0</v>
      </c>
      <c r="AU76" s="91">
        <f t="shared" si="58"/>
        <v>655000</v>
      </c>
      <c r="AV76" s="91">
        <f t="shared" si="59"/>
        <v>25645000</v>
      </c>
      <c r="AW76" s="91">
        <v>0</v>
      </c>
      <c r="AX76" s="93"/>
      <c r="AY76" s="93"/>
      <c r="AZ76" s="94">
        <f t="shared" si="60"/>
        <v>25645000</v>
      </c>
      <c r="BA76" s="95">
        <v>0</v>
      </c>
      <c r="BB76" s="96" t="s">
        <v>64</v>
      </c>
      <c r="BC76" s="96"/>
      <c r="BD76" s="97"/>
      <c r="BE76" s="98"/>
      <c r="BF76" s="99"/>
      <c r="BG76" s="98"/>
      <c r="BH76" s="99"/>
      <c r="BI76" s="98"/>
      <c r="BJ76" s="99"/>
      <c r="BK76" s="98"/>
      <c r="BL76" s="99"/>
      <c r="BM76" s="100"/>
      <c r="BN76" s="101">
        <f t="shared" si="61"/>
        <v>-43308</v>
      </c>
      <c r="BO76" s="102" t="str">
        <f t="shared" si="62"/>
        <v>-</v>
      </c>
      <c r="BP76" s="103">
        <f t="shared" si="63"/>
        <v>26300000</v>
      </c>
      <c r="BR76" s="105">
        <f t="shared" si="64"/>
        <v>26300000</v>
      </c>
      <c r="BS76" s="105">
        <f t="shared" si="65"/>
        <v>0</v>
      </c>
      <c r="BT76" s="105">
        <f t="shared" si="66"/>
        <v>0</v>
      </c>
      <c r="BU76" s="105">
        <f t="shared" si="67"/>
        <v>0</v>
      </c>
      <c r="BW76" s="105">
        <f t="shared" si="68"/>
        <v>575</v>
      </c>
      <c r="BX76" s="105">
        <f t="shared" si="69"/>
        <v>0</v>
      </c>
      <c r="BY76" s="105">
        <f t="shared" si="70"/>
        <v>0</v>
      </c>
      <c r="BZ76" s="105">
        <f t="shared" si="71"/>
        <v>0</v>
      </c>
      <c r="CB76" s="106"/>
      <c r="CC76" s="107"/>
      <c r="CD76" s="107"/>
      <c r="CE76" s="107"/>
      <c r="CF76" s="108"/>
      <c r="CG76" s="108"/>
      <c r="CH76" s="108"/>
    </row>
    <row r="77" spans="1:86" s="104" customFormat="1" ht="15" thickBot="1">
      <c r="A77" s="145">
        <v>43308</v>
      </c>
      <c r="B77" s="146" t="s">
        <v>57</v>
      </c>
      <c r="C77" s="147" t="s">
        <v>244</v>
      </c>
      <c r="D77" s="147" t="s">
        <v>117</v>
      </c>
      <c r="E77" s="191" t="s">
        <v>118</v>
      </c>
      <c r="F77" s="150" t="s">
        <v>119</v>
      </c>
      <c r="G77" s="192" t="s">
        <v>120</v>
      </c>
      <c r="H77" s="193" t="s">
        <v>70</v>
      </c>
      <c r="I77" s="152" t="s">
        <v>71</v>
      </c>
      <c r="J77" s="153">
        <v>31</v>
      </c>
      <c r="K77" s="154">
        <f t="shared" si="42"/>
        <v>43339</v>
      </c>
      <c r="L77" s="155">
        <v>115</v>
      </c>
      <c r="M77" s="155">
        <v>0</v>
      </c>
      <c r="N77" s="155">
        <v>0</v>
      </c>
      <c r="O77" s="155">
        <v>0</v>
      </c>
      <c r="P77" s="155">
        <v>0</v>
      </c>
      <c r="Q77" s="155">
        <v>100</v>
      </c>
      <c r="R77" s="155">
        <v>0</v>
      </c>
      <c r="S77" s="155">
        <v>0</v>
      </c>
      <c r="T77" s="155">
        <v>0</v>
      </c>
      <c r="U77" s="155">
        <v>0</v>
      </c>
      <c r="V77" s="155">
        <v>0</v>
      </c>
      <c r="W77" s="91">
        <f t="shared" si="72"/>
        <v>215</v>
      </c>
      <c r="X77" s="156">
        <v>45600</v>
      </c>
      <c r="Y77" s="156">
        <v>46000</v>
      </c>
      <c r="Z77" s="156">
        <v>33000</v>
      </c>
      <c r="AA77" s="142">
        <f t="shared" si="43"/>
        <v>5244000</v>
      </c>
      <c r="AB77" s="142">
        <f t="shared" si="44"/>
        <v>0</v>
      </c>
      <c r="AC77" s="142">
        <f t="shared" si="45"/>
        <v>0</v>
      </c>
      <c r="AD77" s="142">
        <f t="shared" si="46"/>
        <v>0</v>
      </c>
      <c r="AE77" s="142">
        <f t="shared" si="47"/>
        <v>0</v>
      </c>
      <c r="AF77" s="142">
        <f t="shared" si="48"/>
        <v>4560000</v>
      </c>
      <c r="AG77" s="142">
        <f t="shared" si="49"/>
        <v>0</v>
      </c>
      <c r="AH77" s="142">
        <f t="shared" si="41"/>
        <v>0</v>
      </c>
      <c r="AI77" s="142">
        <f t="shared" si="41"/>
        <v>0</v>
      </c>
      <c r="AJ77" s="142">
        <f t="shared" si="50"/>
        <v>0</v>
      </c>
      <c r="AK77" s="142">
        <f t="shared" si="51"/>
        <v>0</v>
      </c>
      <c r="AL77" s="91">
        <f t="shared" si="73"/>
        <v>9804000</v>
      </c>
      <c r="AM77" s="136">
        <f t="shared" si="52"/>
        <v>215</v>
      </c>
      <c r="AN77" s="136">
        <f t="shared" si="53"/>
        <v>0</v>
      </c>
      <c r="AO77" s="136">
        <f t="shared" si="54"/>
        <v>129000</v>
      </c>
      <c r="AP77" s="136">
        <f t="shared" si="55"/>
        <v>0</v>
      </c>
      <c r="AQ77" s="136"/>
      <c r="AR77" s="136">
        <f t="shared" si="56"/>
        <v>0</v>
      </c>
      <c r="AS77" s="136"/>
      <c r="AT77" s="136">
        <f>T77*500</f>
        <v>0</v>
      </c>
      <c r="AU77" s="136">
        <f t="shared" si="58"/>
        <v>129000</v>
      </c>
      <c r="AV77" s="136">
        <f t="shared" si="59"/>
        <v>9675000</v>
      </c>
      <c r="AW77" s="136">
        <v>0</v>
      </c>
      <c r="AX77" s="142"/>
      <c r="AY77" s="142"/>
      <c r="AZ77" s="157">
        <f t="shared" si="60"/>
        <v>9675000</v>
      </c>
      <c r="BA77" s="158">
        <v>0</v>
      </c>
      <c r="BB77" s="159" t="s">
        <v>64</v>
      </c>
      <c r="BC77" s="159"/>
      <c r="BD77" s="160"/>
      <c r="BE77" s="161"/>
      <c r="BF77" s="162"/>
      <c r="BG77" s="161"/>
      <c r="BH77" s="162"/>
      <c r="BI77" s="161"/>
      <c r="BJ77" s="162"/>
      <c r="BK77" s="161"/>
      <c r="BL77" s="162"/>
      <c r="BM77" s="163"/>
      <c r="BN77" s="164">
        <f t="shared" si="61"/>
        <v>-43308</v>
      </c>
      <c r="BO77" s="165" t="str">
        <f t="shared" si="62"/>
        <v>-</v>
      </c>
      <c r="BP77" s="166">
        <f t="shared" si="63"/>
        <v>9804000</v>
      </c>
      <c r="BR77" s="105">
        <f t="shared" si="64"/>
        <v>9804000</v>
      </c>
      <c r="BS77" s="105">
        <f t="shared" si="65"/>
        <v>0</v>
      </c>
      <c r="BT77" s="105">
        <f t="shared" si="66"/>
        <v>0</v>
      </c>
      <c r="BU77" s="105">
        <f t="shared" si="67"/>
        <v>0</v>
      </c>
      <c r="BW77" s="105">
        <f t="shared" si="68"/>
        <v>215</v>
      </c>
      <c r="BX77" s="105">
        <f t="shared" si="69"/>
        <v>0</v>
      </c>
      <c r="BY77" s="105">
        <f t="shared" si="70"/>
        <v>0</v>
      </c>
      <c r="BZ77" s="105">
        <f t="shared" si="71"/>
        <v>0</v>
      </c>
      <c r="CB77" s="106"/>
      <c r="CC77" s="107"/>
      <c r="CD77" s="107"/>
      <c r="CE77" s="107"/>
      <c r="CF77" s="108"/>
      <c r="CG77" s="108"/>
      <c r="CH77" s="108"/>
    </row>
    <row r="78" spans="1:86" s="104" customFormat="1" ht="14.25">
      <c r="A78" s="81">
        <v>43309</v>
      </c>
      <c r="B78" s="82" t="s">
        <v>57</v>
      </c>
      <c r="C78" s="83" t="s">
        <v>245</v>
      </c>
      <c r="D78" s="83" t="s">
        <v>246</v>
      </c>
      <c r="E78" s="135" t="s">
        <v>247</v>
      </c>
      <c r="F78" s="85" t="s">
        <v>248</v>
      </c>
      <c r="G78" s="85" t="s">
        <v>249</v>
      </c>
      <c r="H78" s="86" t="s">
        <v>250</v>
      </c>
      <c r="I78" s="87" t="s">
        <v>71</v>
      </c>
      <c r="J78" s="88">
        <v>31</v>
      </c>
      <c r="K78" s="89">
        <f t="shared" si="42"/>
        <v>43340</v>
      </c>
      <c r="L78" s="90">
        <v>185</v>
      </c>
      <c r="M78" s="90">
        <v>75</v>
      </c>
      <c r="N78" s="90">
        <v>65</v>
      </c>
      <c r="O78" s="90">
        <v>100</v>
      </c>
      <c r="P78" s="90">
        <v>0</v>
      </c>
      <c r="Q78" s="90">
        <v>100</v>
      </c>
      <c r="R78" s="90">
        <v>0</v>
      </c>
      <c r="S78" s="90">
        <v>0</v>
      </c>
      <c r="T78" s="90">
        <v>0</v>
      </c>
      <c r="U78" s="90">
        <v>30</v>
      </c>
      <c r="V78" s="90">
        <v>0</v>
      </c>
      <c r="W78" s="122">
        <f t="shared" si="72"/>
        <v>555</v>
      </c>
      <c r="X78" s="92">
        <v>45600</v>
      </c>
      <c r="Y78" s="92">
        <v>46000</v>
      </c>
      <c r="Z78" s="92">
        <v>33000</v>
      </c>
      <c r="AA78" s="93">
        <f t="shared" si="43"/>
        <v>8436000</v>
      </c>
      <c r="AB78" s="93">
        <f t="shared" si="44"/>
        <v>3420000</v>
      </c>
      <c r="AC78" s="93">
        <f t="shared" si="45"/>
        <v>2964000</v>
      </c>
      <c r="AD78" s="93">
        <f t="shared" si="46"/>
        <v>4560000</v>
      </c>
      <c r="AE78" s="93">
        <f t="shared" si="47"/>
        <v>0</v>
      </c>
      <c r="AF78" s="93">
        <f t="shared" si="48"/>
        <v>4560000</v>
      </c>
      <c r="AG78" s="93">
        <f t="shared" si="49"/>
        <v>0</v>
      </c>
      <c r="AH78" s="93">
        <f t="shared" si="41"/>
        <v>0</v>
      </c>
      <c r="AI78" s="93">
        <f t="shared" si="41"/>
        <v>0</v>
      </c>
      <c r="AJ78" s="93">
        <f t="shared" si="50"/>
        <v>1380000</v>
      </c>
      <c r="AK78" s="93">
        <f t="shared" si="51"/>
        <v>0</v>
      </c>
      <c r="AL78" s="122">
        <f t="shared" si="73"/>
        <v>25320000</v>
      </c>
      <c r="AM78" s="91">
        <f t="shared" si="52"/>
        <v>525</v>
      </c>
      <c r="AN78" s="91">
        <f t="shared" si="53"/>
        <v>30</v>
      </c>
      <c r="AO78" s="91">
        <f t="shared" si="54"/>
        <v>315000</v>
      </c>
      <c r="AP78" s="91">
        <f>AN78*0</f>
        <v>0</v>
      </c>
      <c r="AQ78" s="91"/>
      <c r="AR78" s="91">
        <f t="shared" si="56"/>
        <v>0</v>
      </c>
      <c r="AS78" s="91"/>
      <c r="AT78" s="91">
        <f t="shared" si="57"/>
        <v>0</v>
      </c>
      <c r="AU78" s="91">
        <f t="shared" si="58"/>
        <v>315000</v>
      </c>
      <c r="AV78" s="91">
        <f t="shared" si="59"/>
        <v>25005000</v>
      </c>
      <c r="AW78" s="91">
        <v>0</v>
      </c>
      <c r="AX78" s="93"/>
      <c r="AY78" s="93"/>
      <c r="AZ78" s="94">
        <f t="shared" si="60"/>
        <v>25005000</v>
      </c>
      <c r="BA78" s="95">
        <v>0</v>
      </c>
      <c r="BB78" s="96" t="s">
        <v>64</v>
      </c>
      <c r="BC78" s="96"/>
      <c r="BD78" s="97"/>
      <c r="BE78" s="98"/>
      <c r="BF78" s="99"/>
      <c r="BG78" s="98"/>
      <c r="BH78" s="99"/>
      <c r="BI78" s="98"/>
      <c r="BJ78" s="99"/>
      <c r="BK78" s="98"/>
      <c r="BL78" s="99"/>
      <c r="BM78" s="100"/>
      <c r="BN78" s="101">
        <f t="shared" si="61"/>
        <v>-43309</v>
      </c>
      <c r="BO78" s="102" t="str">
        <f t="shared" si="62"/>
        <v>-</v>
      </c>
      <c r="BP78" s="103">
        <f t="shared" si="63"/>
        <v>25320000</v>
      </c>
      <c r="BR78" s="105">
        <f t="shared" si="64"/>
        <v>25320000</v>
      </c>
      <c r="BS78" s="105">
        <f t="shared" si="65"/>
        <v>0</v>
      </c>
      <c r="BT78" s="105">
        <f t="shared" si="66"/>
        <v>0</v>
      </c>
      <c r="BU78" s="105">
        <f t="shared" si="67"/>
        <v>0</v>
      </c>
      <c r="BW78" s="105">
        <f t="shared" si="68"/>
        <v>555</v>
      </c>
      <c r="BX78" s="105">
        <f t="shared" si="69"/>
        <v>0</v>
      </c>
      <c r="BY78" s="105">
        <f t="shared" si="70"/>
        <v>0</v>
      </c>
      <c r="BZ78" s="105">
        <f t="shared" si="71"/>
        <v>0</v>
      </c>
      <c r="CB78" s="106"/>
      <c r="CC78" s="107"/>
      <c r="CD78" s="107"/>
      <c r="CE78" s="107"/>
      <c r="CF78" s="108"/>
      <c r="CG78" s="108"/>
      <c r="CH78" s="108"/>
    </row>
    <row r="79" spans="1:86" s="104" customFormat="1" ht="14.25">
      <c r="A79" s="81">
        <v>43309</v>
      </c>
      <c r="B79" s="82" t="s">
        <v>57</v>
      </c>
      <c r="C79" s="83" t="s">
        <v>251</v>
      </c>
      <c r="D79" s="83" t="s">
        <v>133</v>
      </c>
      <c r="E79" s="109" t="s">
        <v>134</v>
      </c>
      <c r="F79" s="85" t="s">
        <v>135</v>
      </c>
      <c r="G79" s="110" t="s">
        <v>136</v>
      </c>
      <c r="H79" s="144" t="s">
        <v>137</v>
      </c>
      <c r="I79" s="87" t="s">
        <v>71</v>
      </c>
      <c r="J79" s="111">
        <v>31</v>
      </c>
      <c r="K79" s="89">
        <f t="shared" si="42"/>
        <v>43340</v>
      </c>
      <c r="L79" s="90">
        <v>150</v>
      </c>
      <c r="M79" s="90">
        <v>0</v>
      </c>
      <c r="N79" s="90">
        <v>0</v>
      </c>
      <c r="O79" s="90">
        <v>50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1">
        <f t="shared" si="72"/>
        <v>200</v>
      </c>
      <c r="X79" s="92">
        <v>45600</v>
      </c>
      <c r="Y79" s="92">
        <v>46000</v>
      </c>
      <c r="Z79" s="92">
        <v>33000</v>
      </c>
      <c r="AA79" s="93">
        <f t="shared" si="43"/>
        <v>6840000</v>
      </c>
      <c r="AB79" s="93">
        <f t="shared" si="44"/>
        <v>0</v>
      </c>
      <c r="AC79" s="93">
        <f t="shared" si="45"/>
        <v>0</v>
      </c>
      <c r="AD79" s="93">
        <f t="shared" si="46"/>
        <v>2280000</v>
      </c>
      <c r="AE79" s="93">
        <f t="shared" si="47"/>
        <v>0</v>
      </c>
      <c r="AF79" s="93">
        <f t="shared" si="48"/>
        <v>0</v>
      </c>
      <c r="AG79" s="93">
        <f t="shared" si="49"/>
        <v>0</v>
      </c>
      <c r="AH79" s="93">
        <f t="shared" si="41"/>
        <v>0</v>
      </c>
      <c r="AI79" s="93">
        <f t="shared" si="41"/>
        <v>0</v>
      </c>
      <c r="AJ79" s="93">
        <f t="shared" si="50"/>
        <v>0</v>
      </c>
      <c r="AK79" s="93">
        <f t="shared" si="51"/>
        <v>0</v>
      </c>
      <c r="AL79" s="91">
        <f t="shared" si="73"/>
        <v>9120000</v>
      </c>
      <c r="AM79" s="91">
        <f t="shared" si="52"/>
        <v>200</v>
      </c>
      <c r="AN79" s="91">
        <f t="shared" si="53"/>
        <v>0</v>
      </c>
      <c r="AO79" s="91">
        <f t="shared" si="54"/>
        <v>120000</v>
      </c>
      <c r="AP79" s="91">
        <f t="shared" si="55"/>
        <v>0</v>
      </c>
      <c r="AQ79" s="91"/>
      <c r="AR79" s="91">
        <f>AM79*2000</f>
        <v>400000</v>
      </c>
      <c r="AS79" s="91"/>
      <c r="AT79" s="91">
        <f t="shared" si="57"/>
        <v>0</v>
      </c>
      <c r="AU79" s="91">
        <f t="shared" si="58"/>
        <v>520000</v>
      </c>
      <c r="AV79" s="91">
        <f t="shared" si="59"/>
        <v>8600000</v>
      </c>
      <c r="AW79" s="91">
        <v>180000</v>
      </c>
      <c r="AX79" s="93"/>
      <c r="AY79" s="93"/>
      <c r="AZ79" s="94">
        <f t="shared" si="60"/>
        <v>8420000</v>
      </c>
      <c r="BA79" s="95">
        <v>0</v>
      </c>
      <c r="BB79" s="96" t="s">
        <v>64</v>
      </c>
      <c r="BC79" s="96"/>
      <c r="BD79" s="97"/>
      <c r="BE79" s="98"/>
      <c r="BF79" s="99"/>
      <c r="BG79" s="98"/>
      <c r="BH79" s="99"/>
      <c r="BI79" s="98"/>
      <c r="BJ79" s="99"/>
      <c r="BK79" s="98"/>
      <c r="BL79" s="99"/>
      <c r="BM79" s="100"/>
      <c r="BN79" s="101">
        <f t="shared" si="61"/>
        <v>-43309</v>
      </c>
      <c r="BO79" s="102" t="str">
        <f t="shared" si="62"/>
        <v>-</v>
      </c>
      <c r="BP79" s="103">
        <f t="shared" si="63"/>
        <v>9120000</v>
      </c>
      <c r="BR79" s="105">
        <f t="shared" si="64"/>
        <v>9120000</v>
      </c>
      <c r="BS79" s="105">
        <f t="shared" si="65"/>
        <v>0</v>
      </c>
      <c r="BT79" s="105">
        <f t="shared" si="66"/>
        <v>0</v>
      </c>
      <c r="BU79" s="105">
        <f t="shared" si="67"/>
        <v>0</v>
      </c>
      <c r="BW79" s="105">
        <f t="shared" si="68"/>
        <v>200</v>
      </c>
      <c r="BX79" s="105">
        <f t="shared" si="69"/>
        <v>0</v>
      </c>
      <c r="BY79" s="105">
        <f t="shared" si="70"/>
        <v>0</v>
      </c>
      <c r="BZ79" s="105">
        <f t="shared" si="71"/>
        <v>0</v>
      </c>
      <c r="CB79" s="106"/>
      <c r="CC79" s="107"/>
      <c r="CD79" s="107"/>
      <c r="CE79" s="107"/>
      <c r="CF79" s="108"/>
      <c r="CG79" s="108"/>
      <c r="CH79" s="108"/>
    </row>
    <row r="80" spans="1:86" s="104" customFormat="1" ht="14.25">
      <c r="A80" s="81">
        <v>43309</v>
      </c>
      <c r="B80" s="82" t="s">
        <v>57</v>
      </c>
      <c r="C80" s="83" t="s">
        <v>252</v>
      </c>
      <c r="D80" s="83" t="s">
        <v>78</v>
      </c>
      <c r="E80" s="84" t="s">
        <v>79</v>
      </c>
      <c r="F80" s="85" t="s">
        <v>80</v>
      </c>
      <c r="G80" s="85" t="s">
        <v>81</v>
      </c>
      <c r="H80" s="86" t="s">
        <v>70</v>
      </c>
      <c r="I80" s="87" t="s">
        <v>71</v>
      </c>
      <c r="J80" s="88">
        <v>31</v>
      </c>
      <c r="K80" s="89">
        <f t="shared" si="42"/>
        <v>43340</v>
      </c>
      <c r="L80" s="90">
        <v>185</v>
      </c>
      <c r="M80" s="90">
        <v>15</v>
      </c>
      <c r="N80" s="90">
        <v>0</v>
      </c>
      <c r="O80" s="90">
        <v>15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1">
        <f t="shared" si="72"/>
        <v>215</v>
      </c>
      <c r="X80" s="92">
        <v>45600</v>
      </c>
      <c r="Y80" s="92">
        <v>46000</v>
      </c>
      <c r="Z80" s="92">
        <v>33000</v>
      </c>
      <c r="AA80" s="93">
        <f t="shared" si="43"/>
        <v>8436000</v>
      </c>
      <c r="AB80" s="93">
        <f t="shared" si="44"/>
        <v>684000</v>
      </c>
      <c r="AC80" s="93">
        <f t="shared" si="45"/>
        <v>0</v>
      </c>
      <c r="AD80" s="93">
        <f t="shared" si="46"/>
        <v>684000</v>
      </c>
      <c r="AE80" s="93">
        <f t="shared" si="47"/>
        <v>0</v>
      </c>
      <c r="AF80" s="93">
        <f t="shared" si="48"/>
        <v>0</v>
      </c>
      <c r="AG80" s="93">
        <f t="shared" si="49"/>
        <v>0</v>
      </c>
      <c r="AH80" s="93">
        <f t="shared" ref="AH80:AI92" si="74">X80*S80</f>
        <v>0</v>
      </c>
      <c r="AI80" s="93">
        <f t="shared" si="74"/>
        <v>0</v>
      </c>
      <c r="AJ80" s="93">
        <f t="shared" si="50"/>
        <v>0</v>
      </c>
      <c r="AK80" s="93">
        <f t="shared" si="51"/>
        <v>0</v>
      </c>
      <c r="AL80" s="91">
        <f t="shared" si="73"/>
        <v>9804000</v>
      </c>
      <c r="AM80" s="91">
        <f t="shared" si="52"/>
        <v>215</v>
      </c>
      <c r="AN80" s="91">
        <f t="shared" si="53"/>
        <v>0</v>
      </c>
      <c r="AO80" s="91">
        <f t="shared" si="54"/>
        <v>129000</v>
      </c>
      <c r="AP80" s="91">
        <f t="shared" si="55"/>
        <v>0</v>
      </c>
      <c r="AQ80" s="91"/>
      <c r="AR80" s="91">
        <f t="shared" si="56"/>
        <v>0</v>
      </c>
      <c r="AS80" s="91"/>
      <c r="AT80" s="91">
        <f t="shared" si="57"/>
        <v>0</v>
      </c>
      <c r="AU80" s="91">
        <f t="shared" si="58"/>
        <v>129000</v>
      </c>
      <c r="AV80" s="91">
        <f t="shared" si="59"/>
        <v>9675000</v>
      </c>
      <c r="AW80" s="91">
        <v>0</v>
      </c>
      <c r="AX80" s="93"/>
      <c r="AY80" s="93"/>
      <c r="AZ80" s="94">
        <f t="shared" si="60"/>
        <v>9675000</v>
      </c>
      <c r="BA80" s="95">
        <v>0</v>
      </c>
      <c r="BB80" s="96" t="s">
        <v>64</v>
      </c>
      <c r="BC80" s="96"/>
      <c r="BD80" s="97"/>
      <c r="BE80" s="98"/>
      <c r="BF80" s="99"/>
      <c r="BG80" s="98"/>
      <c r="BH80" s="99"/>
      <c r="BI80" s="98"/>
      <c r="BJ80" s="99"/>
      <c r="BK80" s="98"/>
      <c r="BL80" s="99"/>
      <c r="BM80" s="100"/>
      <c r="BN80" s="101">
        <f t="shared" si="61"/>
        <v>-43309</v>
      </c>
      <c r="BO80" s="102" t="str">
        <f t="shared" si="62"/>
        <v>-</v>
      </c>
      <c r="BP80" s="103">
        <f t="shared" si="63"/>
        <v>9804000</v>
      </c>
      <c r="BR80" s="105">
        <f t="shared" si="64"/>
        <v>9804000</v>
      </c>
      <c r="BS80" s="105">
        <f t="shared" si="65"/>
        <v>0</v>
      </c>
      <c r="BT80" s="105">
        <f t="shared" si="66"/>
        <v>0</v>
      </c>
      <c r="BU80" s="105">
        <f t="shared" si="67"/>
        <v>0</v>
      </c>
      <c r="BW80" s="105">
        <f t="shared" si="68"/>
        <v>215</v>
      </c>
      <c r="BX80" s="105">
        <f t="shared" si="69"/>
        <v>0</v>
      </c>
      <c r="BY80" s="105">
        <f t="shared" si="70"/>
        <v>0</v>
      </c>
      <c r="BZ80" s="105">
        <f t="shared" si="71"/>
        <v>0</v>
      </c>
      <c r="CB80" s="106"/>
      <c r="CC80" s="107"/>
      <c r="CD80" s="107"/>
      <c r="CE80" s="107"/>
      <c r="CF80" s="108"/>
      <c r="CG80" s="108"/>
      <c r="CH80" s="108"/>
    </row>
    <row r="81" spans="1:86" s="104" customFormat="1" ht="15" thickBot="1">
      <c r="A81" s="145">
        <v>43309</v>
      </c>
      <c r="B81" s="146" t="s">
        <v>57</v>
      </c>
      <c r="C81" s="147" t="s">
        <v>253</v>
      </c>
      <c r="D81" s="147" t="s">
        <v>158</v>
      </c>
      <c r="E81" s="191" t="s">
        <v>159</v>
      </c>
      <c r="F81" s="150" t="s">
        <v>160</v>
      </c>
      <c r="G81" s="150" t="s">
        <v>161</v>
      </c>
      <c r="H81" s="151" t="s">
        <v>70</v>
      </c>
      <c r="I81" s="152" t="s">
        <v>71</v>
      </c>
      <c r="J81" s="153">
        <v>31</v>
      </c>
      <c r="K81" s="154">
        <f t="shared" si="42"/>
        <v>43340</v>
      </c>
      <c r="L81" s="155">
        <v>100</v>
      </c>
      <c r="M81" s="155">
        <v>0</v>
      </c>
      <c r="N81" s="155">
        <v>0</v>
      </c>
      <c r="O81" s="155">
        <v>0</v>
      </c>
      <c r="P81" s="155">
        <v>0</v>
      </c>
      <c r="Q81" s="155">
        <v>100</v>
      </c>
      <c r="R81" s="155">
        <v>0</v>
      </c>
      <c r="S81" s="155">
        <v>0</v>
      </c>
      <c r="T81" s="155">
        <v>0</v>
      </c>
      <c r="U81" s="155">
        <v>0</v>
      </c>
      <c r="V81" s="155">
        <v>0</v>
      </c>
      <c r="W81" s="136">
        <f t="shared" si="72"/>
        <v>200</v>
      </c>
      <c r="X81" s="156">
        <v>45600</v>
      </c>
      <c r="Y81" s="156">
        <v>46000</v>
      </c>
      <c r="Z81" s="156">
        <v>33000</v>
      </c>
      <c r="AA81" s="142">
        <f t="shared" si="43"/>
        <v>4560000</v>
      </c>
      <c r="AB81" s="142">
        <f t="shared" si="44"/>
        <v>0</v>
      </c>
      <c r="AC81" s="142">
        <f t="shared" si="45"/>
        <v>0</v>
      </c>
      <c r="AD81" s="142">
        <f t="shared" si="46"/>
        <v>0</v>
      </c>
      <c r="AE81" s="142">
        <f t="shared" si="47"/>
        <v>0</v>
      </c>
      <c r="AF81" s="93">
        <f t="shared" si="48"/>
        <v>4560000</v>
      </c>
      <c r="AG81" s="93">
        <f t="shared" si="49"/>
        <v>0</v>
      </c>
      <c r="AH81" s="93">
        <f t="shared" si="74"/>
        <v>0</v>
      </c>
      <c r="AI81" s="142">
        <f t="shared" si="74"/>
        <v>0</v>
      </c>
      <c r="AJ81" s="142">
        <f t="shared" si="50"/>
        <v>0</v>
      </c>
      <c r="AK81" s="142">
        <f t="shared" si="51"/>
        <v>0</v>
      </c>
      <c r="AL81" s="136">
        <f t="shared" si="73"/>
        <v>9120000</v>
      </c>
      <c r="AM81" s="136">
        <f t="shared" si="52"/>
        <v>200</v>
      </c>
      <c r="AN81" s="136">
        <f t="shared" si="53"/>
        <v>0</v>
      </c>
      <c r="AO81" s="136">
        <f t="shared" si="54"/>
        <v>120000</v>
      </c>
      <c r="AP81" s="136">
        <f t="shared" si="55"/>
        <v>0</v>
      </c>
      <c r="AQ81" s="136"/>
      <c r="AR81" s="136">
        <f t="shared" si="56"/>
        <v>0</v>
      </c>
      <c r="AS81" s="136"/>
      <c r="AT81" s="136">
        <f t="shared" si="57"/>
        <v>0</v>
      </c>
      <c r="AU81" s="136">
        <f t="shared" si="58"/>
        <v>120000</v>
      </c>
      <c r="AV81" s="136">
        <f t="shared" si="59"/>
        <v>9000000</v>
      </c>
      <c r="AW81" s="136">
        <v>0</v>
      </c>
      <c r="AX81" s="142"/>
      <c r="AY81" s="142"/>
      <c r="AZ81" s="157">
        <f t="shared" si="60"/>
        <v>9000000</v>
      </c>
      <c r="BA81" s="158">
        <v>0</v>
      </c>
      <c r="BB81" s="159" t="s">
        <v>64</v>
      </c>
      <c r="BC81" s="159"/>
      <c r="BD81" s="160"/>
      <c r="BE81" s="161"/>
      <c r="BF81" s="162"/>
      <c r="BG81" s="161"/>
      <c r="BH81" s="162"/>
      <c r="BI81" s="161"/>
      <c r="BJ81" s="162"/>
      <c r="BK81" s="161"/>
      <c r="BL81" s="162"/>
      <c r="BM81" s="163"/>
      <c r="BN81" s="164">
        <f t="shared" si="61"/>
        <v>-43309</v>
      </c>
      <c r="BO81" s="165" t="str">
        <f t="shared" si="62"/>
        <v>-</v>
      </c>
      <c r="BP81" s="166">
        <f t="shared" si="63"/>
        <v>9120000</v>
      </c>
      <c r="BR81" s="105">
        <f t="shared" si="64"/>
        <v>9120000</v>
      </c>
      <c r="BS81" s="105">
        <f t="shared" si="65"/>
        <v>0</v>
      </c>
      <c r="BT81" s="105">
        <f t="shared" si="66"/>
        <v>0</v>
      </c>
      <c r="BU81" s="105">
        <f t="shared" si="67"/>
        <v>0</v>
      </c>
      <c r="BW81" s="105">
        <f t="shared" si="68"/>
        <v>200</v>
      </c>
      <c r="BX81" s="105">
        <f t="shared" si="69"/>
        <v>0</v>
      </c>
      <c r="BY81" s="105">
        <f t="shared" si="70"/>
        <v>0</v>
      </c>
      <c r="BZ81" s="105">
        <f t="shared" si="71"/>
        <v>0</v>
      </c>
      <c r="CB81" s="106"/>
      <c r="CC81" s="107"/>
      <c r="CD81" s="107"/>
      <c r="CE81" s="107"/>
      <c r="CF81" s="108"/>
      <c r="CG81" s="108"/>
      <c r="CH81" s="108"/>
    </row>
    <row r="82" spans="1:86" s="104" customFormat="1" ht="15" thickBot="1">
      <c r="A82" s="167">
        <v>43311</v>
      </c>
      <c r="B82" s="168" t="s">
        <v>57</v>
      </c>
      <c r="C82" s="169" t="s">
        <v>254</v>
      </c>
      <c r="D82" s="169" t="s">
        <v>255</v>
      </c>
      <c r="E82" s="199" t="s">
        <v>256</v>
      </c>
      <c r="F82" s="171" t="s">
        <v>257</v>
      </c>
      <c r="G82" s="171" t="s">
        <v>258</v>
      </c>
      <c r="H82" s="173" t="s">
        <v>259</v>
      </c>
      <c r="I82" s="174" t="s">
        <v>71</v>
      </c>
      <c r="J82" s="198">
        <v>31</v>
      </c>
      <c r="K82" s="176">
        <f t="shared" si="42"/>
        <v>43342</v>
      </c>
      <c r="L82" s="177">
        <v>315</v>
      </c>
      <c r="M82" s="177">
        <v>80</v>
      </c>
      <c r="N82" s="177">
        <v>56</v>
      </c>
      <c r="O82" s="177">
        <v>80</v>
      </c>
      <c r="P82" s="177">
        <v>0</v>
      </c>
      <c r="Q82" s="177">
        <v>50</v>
      </c>
      <c r="R82" s="177">
        <v>0</v>
      </c>
      <c r="S82" s="177">
        <v>0</v>
      </c>
      <c r="T82" s="177">
        <v>0</v>
      </c>
      <c r="U82" s="177">
        <v>0</v>
      </c>
      <c r="V82" s="177">
        <v>0</v>
      </c>
      <c r="W82" s="91">
        <f t="shared" si="72"/>
        <v>581</v>
      </c>
      <c r="X82" s="178">
        <v>45600</v>
      </c>
      <c r="Y82" s="178">
        <v>46000</v>
      </c>
      <c r="Z82" s="178">
        <v>33000</v>
      </c>
      <c r="AA82" s="179">
        <f t="shared" si="43"/>
        <v>14364000</v>
      </c>
      <c r="AB82" s="179">
        <f t="shared" si="44"/>
        <v>3648000</v>
      </c>
      <c r="AC82" s="179">
        <f t="shared" si="45"/>
        <v>2553600</v>
      </c>
      <c r="AD82" s="179">
        <f t="shared" si="46"/>
        <v>3648000</v>
      </c>
      <c r="AE82" s="179">
        <f t="shared" si="47"/>
        <v>0</v>
      </c>
      <c r="AF82" s="179">
        <f t="shared" si="48"/>
        <v>2280000</v>
      </c>
      <c r="AG82" s="179">
        <f t="shared" si="49"/>
        <v>0</v>
      </c>
      <c r="AH82" s="179">
        <f t="shared" si="74"/>
        <v>0</v>
      </c>
      <c r="AI82" s="179">
        <f t="shared" si="74"/>
        <v>0</v>
      </c>
      <c r="AJ82" s="179">
        <f t="shared" si="50"/>
        <v>0</v>
      </c>
      <c r="AK82" s="179">
        <f t="shared" si="51"/>
        <v>0</v>
      </c>
      <c r="AL82" s="91">
        <f t="shared" si="73"/>
        <v>26493600</v>
      </c>
      <c r="AM82" s="180">
        <f t="shared" si="52"/>
        <v>581</v>
      </c>
      <c r="AN82" s="180">
        <f t="shared" si="53"/>
        <v>0</v>
      </c>
      <c r="AO82" s="180">
        <f>AM82*0</f>
        <v>0</v>
      </c>
      <c r="AP82" s="180">
        <f t="shared" si="55"/>
        <v>0</v>
      </c>
      <c r="AQ82" s="180"/>
      <c r="AR82" s="180">
        <f t="shared" si="56"/>
        <v>0</v>
      </c>
      <c r="AS82" s="180"/>
      <c r="AT82" s="180">
        <f t="shared" si="57"/>
        <v>0</v>
      </c>
      <c r="AU82" s="180">
        <f t="shared" si="58"/>
        <v>0</v>
      </c>
      <c r="AV82" s="180">
        <f t="shared" si="59"/>
        <v>26493600</v>
      </c>
      <c r="AW82" s="180">
        <v>0</v>
      </c>
      <c r="AX82" s="179"/>
      <c r="AY82" s="179"/>
      <c r="AZ82" s="181">
        <f t="shared" si="60"/>
        <v>26493600</v>
      </c>
      <c r="BA82" s="182">
        <v>0</v>
      </c>
      <c r="BB82" s="183" t="s">
        <v>64</v>
      </c>
      <c r="BC82" s="183"/>
      <c r="BD82" s="184"/>
      <c r="BE82" s="185"/>
      <c r="BF82" s="186"/>
      <c r="BG82" s="185"/>
      <c r="BH82" s="186"/>
      <c r="BI82" s="185"/>
      <c r="BJ82" s="186"/>
      <c r="BK82" s="185"/>
      <c r="BL82" s="186"/>
      <c r="BM82" s="187"/>
      <c r="BN82" s="188">
        <f t="shared" si="61"/>
        <v>-43311</v>
      </c>
      <c r="BO82" s="189" t="str">
        <f t="shared" si="62"/>
        <v>-</v>
      </c>
      <c r="BP82" s="190">
        <f t="shared" si="63"/>
        <v>26493600</v>
      </c>
      <c r="BR82" s="105">
        <f t="shared" si="64"/>
        <v>26493600</v>
      </c>
      <c r="BS82" s="105">
        <f t="shared" si="65"/>
        <v>0</v>
      </c>
      <c r="BT82" s="105">
        <f t="shared" si="66"/>
        <v>0</v>
      </c>
      <c r="BU82" s="105">
        <f t="shared" si="67"/>
        <v>0</v>
      </c>
      <c r="BW82" s="105">
        <f t="shared" si="68"/>
        <v>581</v>
      </c>
      <c r="BX82" s="105">
        <f t="shared" si="69"/>
        <v>0</v>
      </c>
      <c r="BY82" s="105">
        <f t="shared" si="70"/>
        <v>0</v>
      </c>
      <c r="BZ82" s="105">
        <f t="shared" si="71"/>
        <v>0</v>
      </c>
      <c r="CB82" s="106"/>
      <c r="CC82" s="107"/>
      <c r="CD82" s="107"/>
      <c r="CE82" s="107"/>
      <c r="CF82" s="108"/>
      <c r="CG82" s="108"/>
      <c r="CH82" s="108"/>
    </row>
    <row r="83" spans="1:86" s="104" customFormat="1" ht="14.25">
      <c r="A83" s="81">
        <v>43312</v>
      </c>
      <c r="B83" s="82" t="s">
        <v>57</v>
      </c>
      <c r="C83" s="83" t="s">
        <v>260</v>
      </c>
      <c r="D83" s="83" t="s">
        <v>133</v>
      </c>
      <c r="E83" s="109" t="s">
        <v>134</v>
      </c>
      <c r="F83" s="85" t="s">
        <v>135</v>
      </c>
      <c r="G83" s="110" t="s">
        <v>136</v>
      </c>
      <c r="H83" s="144" t="s">
        <v>137</v>
      </c>
      <c r="I83" s="87" t="s">
        <v>71</v>
      </c>
      <c r="J83" s="111">
        <v>31</v>
      </c>
      <c r="K83" s="89">
        <f t="shared" si="42"/>
        <v>43343</v>
      </c>
      <c r="L83" s="90">
        <v>0</v>
      </c>
      <c r="M83" s="90">
        <v>50</v>
      </c>
      <c r="N83" s="90">
        <v>0</v>
      </c>
      <c r="O83" s="90">
        <v>0</v>
      </c>
      <c r="P83" s="90">
        <v>0</v>
      </c>
      <c r="Q83" s="90">
        <v>50</v>
      </c>
      <c r="R83" s="90">
        <v>0</v>
      </c>
      <c r="S83" s="90">
        <v>0</v>
      </c>
      <c r="T83" s="90">
        <v>0</v>
      </c>
      <c r="U83" s="90">
        <v>0</v>
      </c>
      <c r="V83" s="90">
        <v>0</v>
      </c>
      <c r="W83" s="122">
        <f t="shared" si="72"/>
        <v>100</v>
      </c>
      <c r="X83" s="92">
        <v>45600</v>
      </c>
      <c r="Y83" s="92">
        <v>46000</v>
      </c>
      <c r="Z83" s="92">
        <v>33000</v>
      </c>
      <c r="AA83" s="93">
        <f t="shared" si="43"/>
        <v>0</v>
      </c>
      <c r="AB83" s="93">
        <f t="shared" si="44"/>
        <v>2280000</v>
      </c>
      <c r="AC83" s="93">
        <f t="shared" si="45"/>
        <v>0</v>
      </c>
      <c r="AD83" s="93">
        <f t="shared" si="46"/>
        <v>0</v>
      </c>
      <c r="AE83" s="93">
        <f t="shared" si="47"/>
        <v>0</v>
      </c>
      <c r="AF83" s="93">
        <f t="shared" si="48"/>
        <v>2280000</v>
      </c>
      <c r="AG83" s="93">
        <f t="shared" si="49"/>
        <v>0</v>
      </c>
      <c r="AH83" s="93">
        <f t="shared" si="74"/>
        <v>0</v>
      </c>
      <c r="AI83" s="93">
        <f t="shared" si="74"/>
        <v>0</v>
      </c>
      <c r="AJ83" s="93">
        <f t="shared" si="50"/>
        <v>0</v>
      </c>
      <c r="AK83" s="93">
        <f t="shared" si="51"/>
        <v>0</v>
      </c>
      <c r="AL83" s="122">
        <f t="shared" si="73"/>
        <v>4560000</v>
      </c>
      <c r="AM83" s="91">
        <f t="shared" si="52"/>
        <v>100</v>
      </c>
      <c r="AN83" s="91">
        <f t="shared" si="53"/>
        <v>0</v>
      </c>
      <c r="AO83" s="91">
        <f t="shared" si="54"/>
        <v>60000</v>
      </c>
      <c r="AP83" s="91">
        <f t="shared" si="55"/>
        <v>0</v>
      </c>
      <c r="AQ83" s="91"/>
      <c r="AR83" s="91">
        <f>0*AN83+AM83*2000</f>
        <v>200000</v>
      </c>
      <c r="AS83" s="91"/>
      <c r="AT83" s="91">
        <f t="shared" si="57"/>
        <v>0</v>
      </c>
      <c r="AU83" s="91">
        <f t="shared" si="58"/>
        <v>260000</v>
      </c>
      <c r="AV83" s="91">
        <f t="shared" si="59"/>
        <v>4300000</v>
      </c>
      <c r="AW83" s="91">
        <v>90000</v>
      </c>
      <c r="AX83" s="93"/>
      <c r="AY83" s="93"/>
      <c r="AZ83" s="94">
        <f t="shared" si="60"/>
        <v>4210000</v>
      </c>
      <c r="BA83" s="95">
        <v>0</v>
      </c>
      <c r="BB83" s="96" t="s">
        <v>64</v>
      </c>
      <c r="BC83" s="96"/>
      <c r="BD83" s="97"/>
      <c r="BE83" s="98"/>
      <c r="BF83" s="99"/>
      <c r="BG83" s="98"/>
      <c r="BH83" s="99"/>
      <c r="BI83" s="98"/>
      <c r="BJ83" s="99"/>
      <c r="BK83" s="98"/>
      <c r="BL83" s="99"/>
      <c r="BM83" s="100"/>
      <c r="BN83" s="101">
        <f t="shared" si="61"/>
        <v>-43312</v>
      </c>
      <c r="BO83" s="102" t="str">
        <f t="shared" si="62"/>
        <v>-</v>
      </c>
      <c r="BP83" s="103">
        <f t="shared" si="63"/>
        <v>4560000</v>
      </c>
      <c r="BR83" s="105">
        <f t="shared" si="64"/>
        <v>4560000</v>
      </c>
      <c r="BS83" s="105">
        <f t="shared" si="65"/>
        <v>0</v>
      </c>
      <c r="BT83" s="105">
        <f t="shared" si="66"/>
        <v>0</v>
      </c>
      <c r="BU83" s="105">
        <f t="shared" si="67"/>
        <v>0</v>
      </c>
      <c r="BW83" s="105">
        <f t="shared" si="68"/>
        <v>100</v>
      </c>
      <c r="BX83" s="105">
        <f t="shared" si="69"/>
        <v>0</v>
      </c>
      <c r="BY83" s="105">
        <f t="shared" si="70"/>
        <v>0</v>
      </c>
      <c r="BZ83" s="105">
        <f t="shared" si="71"/>
        <v>0</v>
      </c>
      <c r="CB83" s="106"/>
      <c r="CC83" s="107"/>
      <c r="CD83" s="107"/>
      <c r="CE83" s="107"/>
      <c r="CF83" s="108"/>
      <c r="CG83" s="108"/>
      <c r="CH83" s="108"/>
    </row>
    <row r="84" spans="1:86" s="104" customFormat="1" ht="14.25">
      <c r="A84" s="81">
        <v>43312</v>
      </c>
      <c r="B84" s="82" t="s">
        <v>57</v>
      </c>
      <c r="C84" s="83" t="s">
        <v>261</v>
      </c>
      <c r="D84" s="83"/>
      <c r="E84" s="135" t="s">
        <v>262</v>
      </c>
      <c r="F84" s="85" t="s">
        <v>263</v>
      </c>
      <c r="G84" s="85" t="s">
        <v>224</v>
      </c>
      <c r="H84" s="86" t="s">
        <v>224</v>
      </c>
      <c r="I84" s="87" t="s">
        <v>71</v>
      </c>
      <c r="J84" s="88">
        <v>31</v>
      </c>
      <c r="K84" s="89">
        <f t="shared" si="42"/>
        <v>43343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100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1">
        <f t="shared" si="72"/>
        <v>100</v>
      </c>
      <c r="X84" s="92">
        <v>45600</v>
      </c>
      <c r="Y84" s="92">
        <v>46000</v>
      </c>
      <c r="Z84" s="92">
        <v>33000</v>
      </c>
      <c r="AA84" s="93">
        <f t="shared" si="43"/>
        <v>0</v>
      </c>
      <c r="AB84" s="93">
        <f t="shared" si="44"/>
        <v>0</v>
      </c>
      <c r="AC84" s="93">
        <f t="shared" si="45"/>
        <v>0</v>
      </c>
      <c r="AD84" s="93">
        <f t="shared" si="46"/>
        <v>0</v>
      </c>
      <c r="AE84" s="93">
        <f t="shared" si="47"/>
        <v>0</v>
      </c>
      <c r="AF84" s="93">
        <f t="shared" si="48"/>
        <v>4560000</v>
      </c>
      <c r="AG84" s="93">
        <f t="shared" si="49"/>
        <v>0</v>
      </c>
      <c r="AH84" s="93">
        <f t="shared" si="74"/>
        <v>0</v>
      </c>
      <c r="AI84" s="93">
        <f t="shared" si="74"/>
        <v>0</v>
      </c>
      <c r="AJ84" s="93">
        <f t="shared" si="50"/>
        <v>0</v>
      </c>
      <c r="AK84" s="93">
        <f t="shared" si="51"/>
        <v>0</v>
      </c>
      <c r="AL84" s="91">
        <f t="shared" si="73"/>
        <v>4560000</v>
      </c>
      <c r="AM84" s="91">
        <f t="shared" si="52"/>
        <v>100</v>
      </c>
      <c r="AN84" s="91">
        <f t="shared" si="53"/>
        <v>0</v>
      </c>
      <c r="AO84" s="91">
        <f>AM84*0</f>
        <v>0</v>
      </c>
      <c r="AP84" s="91">
        <f t="shared" si="55"/>
        <v>0</v>
      </c>
      <c r="AQ84" s="91"/>
      <c r="AR84" s="91">
        <f>AM84*1600</f>
        <v>160000</v>
      </c>
      <c r="AS84" s="91"/>
      <c r="AT84" s="91">
        <f t="shared" si="57"/>
        <v>0</v>
      </c>
      <c r="AU84" s="91">
        <f t="shared" si="58"/>
        <v>160000</v>
      </c>
      <c r="AV84" s="91">
        <f t="shared" si="59"/>
        <v>4400000</v>
      </c>
      <c r="AW84" s="91">
        <v>0</v>
      </c>
      <c r="AX84" s="93"/>
      <c r="AY84" s="93"/>
      <c r="AZ84" s="94">
        <f t="shared" si="60"/>
        <v>4400000</v>
      </c>
      <c r="BA84" s="95">
        <v>0</v>
      </c>
      <c r="BB84" s="96" t="s">
        <v>64</v>
      </c>
      <c r="BC84" s="96"/>
      <c r="BD84" s="97"/>
      <c r="BE84" s="98"/>
      <c r="BF84" s="99"/>
      <c r="BG84" s="98"/>
      <c r="BH84" s="99"/>
      <c r="BI84" s="98"/>
      <c r="BJ84" s="99"/>
      <c r="BK84" s="98"/>
      <c r="BL84" s="99"/>
      <c r="BM84" s="100"/>
      <c r="BN84" s="101">
        <f t="shared" si="61"/>
        <v>-43312</v>
      </c>
      <c r="BO84" s="102" t="str">
        <f t="shared" si="62"/>
        <v>-</v>
      </c>
      <c r="BP84" s="103">
        <f t="shared" si="63"/>
        <v>4560000</v>
      </c>
      <c r="BR84" s="105">
        <f t="shared" si="64"/>
        <v>4560000</v>
      </c>
      <c r="BS84" s="105">
        <f t="shared" si="65"/>
        <v>0</v>
      </c>
      <c r="BT84" s="105">
        <f t="shared" si="66"/>
        <v>0</v>
      </c>
      <c r="BU84" s="105">
        <f t="shared" si="67"/>
        <v>0</v>
      </c>
      <c r="BW84" s="105">
        <f t="shared" si="68"/>
        <v>100</v>
      </c>
      <c r="BX84" s="105">
        <f t="shared" si="69"/>
        <v>0</v>
      </c>
      <c r="BY84" s="105">
        <f t="shared" si="70"/>
        <v>0</v>
      </c>
      <c r="BZ84" s="105">
        <f t="shared" si="71"/>
        <v>0</v>
      </c>
      <c r="CB84" s="106"/>
      <c r="CC84" s="107"/>
      <c r="CD84" s="107"/>
      <c r="CE84" s="107"/>
      <c r="CF84" s="108"/>
      <c r="CG84" s="108"/>
      <c r="CH84" s="108"/>
    </row>
    <row r="85" spans="1:86" s="104" customFormat="1" ht="15" thickBot="1">
      <c r="A85" s="145">
        <v>43312</v>
      </c>
      <c r="B85" s="146" t="s">
        <v>57</v>
      </c>
      <c r="C85" s="147" t="s">
        <v>264</v>
      </c>
      <c r="D85" s="147" t="s">
        <v>111</v>
      </c>
      <c r="E85" s="149" t="s">
        <v>112</v>
      </c>
      <c r="F85" s="150" t="s">
        <v>113</v>
      </c>
      <c r="G85" s="150" t="s">
        <v>114</v>
      </c>
      <c r="H85" s="151" t="s">
        <v>94</v>
      </c>
      <c r="I85" s="152" t="s">
        <v>71</v>
      </c>
      <c r="J85" s="195">
        <v>31</v>
      </c>
      <c r="K85" s="154">
        <f t="shared" si="42"/>
        <v>43343</v>
      </c>
      <c r="L85" s="155">
        <v>975</v>
      </c>
      <c r="M85" s="155">
        <v>15</v>
      </c>
      <c r="N85" s="155">
        <v>0</v>
      </c>
      <c r="O85" s="155">
        <v>45</v>
      </c>
      <c r="P85" s="155">
        <v>0</v>
      </c>
      <c r="Q85" s="155">
        <v>45</v>
      </c>
      <c r="R85" s="155">
        <v>0</v>
      </c>
      <c r="S85" s="155">
        <v>0</v>
      </c>
      <c r="T85" s="155">
        <v>0</v>
      </c>
      <c r="U85" s="155">
        <v>0</v>
      </c>
      <c r="V85" s="155">
        <v>0</v>
      </c>
      <c r="W85" s="136">
        <f t="shared" si="72"/>
        <v>1080</v>
      </c>
      <c r="X85" s="156">
        <v>45600</v>
      </c>
      <c r="Y85" s="156">
        <v>46000</v>
      </c>
      <c r="Z85" s="156">
        <v>33000</v>
      </c>
      <c r="AA85" s="142">
        <f t="shared" si="43"/>
        <v>44460000</v>
      </c>
      <c r="AB85" s="142">
        <f t="shared" si="44"/>
        <v>684000</v>
      </c>
      <c r="AC85" s="142">
        <f t="shared" si="45"/>
        <v>0</v>
      </c>
      <c r="AD85" s="142">
        <f t="shared" si="46"/>
        <v>2052000</v>
      </c>
      <c r="AE85" s="142">
        <f t="shared" si="47"/>
        <v>0</v>
      </c>
      <c r="AF85" s="142">
        <f t="shared" si="48"/>
        <v>2052000</v>
      </c>
      <c r="AG85" s="142">
        <f t="shared" si="49"/>
        <v>0</v>
      </c>
      <c r="AH85" s="142">
        <f t="shared" si="74"/>
        <v>0</v>
      </c>
      <c r="AI85" s="142">
        <f t="shared" si="74"/>
        <v>0</v>
      </c>
      <c r="AJ85" s="142">
        <f t="shared" si="50"/>
        <v>0</v>
      </c>
      <c r="AK85" s="142">
        <f t="shared" si="51"/>
        <v>0</v>
      </c>
      <c r="AL85" s="136">
        <f t="shared" si="73"/>
        <v>49248000</v>
      </c>
      <c r="AM85" s="136">
        <f t="shared" si="52"/>
        <v>1080</v>
      </c>
      <c r="AN85" s="136">
        <f t="shared" si="53"/>
        <v>0</v>
      </c>
      <c r="AO85" s="136">
        <f t="shared" ref="AO85:AO92" si="75">AM85*600</f>
        <v>648000</v>
      </c>
      <c r="AP85" s="136">
        <f t="shared" si="55"/>
        <v>0</v>
      </c>
      <c r="AQ85" s="136"/>
      <c r="AR85" s="136">
        <f t="shared" ref="AR85:AR92" si="76">0*AN85+AM85*0</f>
        <v>0</v>
      </c>
      <c r="AS85" s="136"/>
      <c r="AT85" s="136">
        <f t="shared" si="57"/>
        <v>0</v>
      </c>
      <c r="AU85" s="136">
        <f t="shared" si="58"/>
        <v>648000</v>
      </c>
      <c r="AV85" s="136">
        <f t="shared" si="59"/>
        <v>48600000</v>
      </c>
      <c r="AW85" s="136">
        <v>0</v>
      </c>
      <c r="AX85" s="142"/>
      <c r="AY85" s="142">
        <v>0</v>
      </c>
      <c r="AZ85" s="157">
        <f t="shared" si="60"/>
        <v>48600000</v>
      </c>
      <c r="BA85" s="158">
        <v>2600000</v>
      </c>
      <c r="BB85" s="159" t="s">
        <v>265</v>
      </c>
      <c r="BC85" s="159"/>
      <c r="BD85" s="160"/>
      <c r="BE85" s="161"/>
      <c r="BF85" s="162"/>
      <c r="BG85" s="161"/>
      <c r="BH85" s="162"/>
      <c r="BI85" s="161"/>
      <c r="BJ85" s="162"/>
      <c r="BK85" s="161"/>
      <c r="BL85" s="162"/>
      <c r="BM85" s="163"/>
      <c r="BN85" s="164">
        <f t="shared" si="61"/>
        <v>-43312</v>
      </c>
      <c r="BO85" s="165" t="str">
        <f t="shared" si="62"/>
        <v>-</v>
      </c>
      <c r="BP85" s="166">
        <f t="shared" si="63"/>
        <v>49248000</v>
      </c>
      <c r="BR85" s="105">
        <f t="shared" si="64"/>
        <v>49248000</v>
      </c>
      <c r="BS85" s="105">
        <f t="shared" si="65"/>
        <v>0</v>
      </c>
      <c r="BT85" s="105">
        <f t="shared" si="66"/>
        <v>0</v>
      </c>
      <c r="BU85" s="105">
        <f t="shared" si="67"/>
        <v>0</v>
      </c>
      <c r="BW85" s="105">
        <f t="shared" si="68"/>
        <v>1080</v>
      </c>
      <c r="BX85" s="105">
        <f t="shared" si="69"/>
        <v>0</v>
      </c>
      <c r="BY85" s="105">
        <f t="shared" si="70"/>
        <v>0</v>
      </c>
      <c r="BZ85" s="105">
        <f t="shared" si="71"/>
        <v>0</v>
      </c>
      <c r="CB85" s="106"/>
      <c r="CC85" s="107"/>
      <c r="CD85" s="107"/>
      <c r="CE85" s="107"/>
      <c r="CF85" s="108"/>
      <c r="CG85" s="108"/>
      <c r="CH85" s="108"/>
    </row>
    <row r="86" spans="1:86" s="104" customFormat="1" ht="14.25" hidden="1">
      <c r="A86" s="81"/>
      <c r="B86" s="82"/>
      <c r="C86" s="83"/>
      <c r="D86" s="83"/>
      <c r="E86" s="135"/>
      <c r="F86" s="85"/>
      <c r="G86" s="85"/>
      <c r="H86" s="86"/>
      <c r="I86" s="87"/>
      <c r="J86" s="88"/>
      <c r="K86" s="89">
        <f t="shared" si="42"/>
        <v>0</v>
      </c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22">
        <f t="shared" si="72"/>
        <v>0</v>
      </c>
      <c r="X86" s="92">
        <v>45600</v>
      </c>
      <c r="Y86" s="92">
        <v>46000</v>
      </c>
      <c r="Z86" s="92">
        <v>33000</v>
      </c>
      <c r="AA86" s="93">
        <f t="shared" si="43"/>
        <v>0</v>
      </c>
      <c r="AB86" s="93">
        <f t="shared" si="44"/>
        <v>0</v>
      </c>
      <c r="AC86" s="93">
        <f t="shared" si="45"/>
        <v>0</v>
      </c>
      <c r="AD86" s="93">
        <f t="shared" si="46"/>
        <v>0</v>
      </c>
      <c r="AE86" s="93">
        <f t="shared" si="47"/>
        <v>0</v>
      </c>
      <c r="AF86" s="93">
        <f t="shared" si="48"/>
        <v>0</v>
      </c>
      <c r="AG86" s="93">
        <f t="shared" si="49"/>
        <v>0</v>
      </c>
      <c r="AH86" s="93">
        <f t="shared" si="74"/>
        <v>0</v>
      </c>
      <c r="AI86" s="93">
        <f t="shared" si="74"/>
        <v>0</v>
      </c>
      <c r="AJ86" s="93">
        <f t="shared" si="50"/>
        <v>0</v>
      </c>
      <c r="AK86" s="93">
        <f t="shared" si="51"/>
        <v>0</v>
      </c>
      <c r="AL86" s="122">
        <f t="shared" si="73"/>
        <v>0</v>
      </c>
      <c r="AM86" s="91">
        <f t="shared" si="52"/>
        <v>0</v>
      </c>
      <c r="AN86" s="91">
        <f t="shared" si="53"/>
        <v>0</v>
      </c>
      <c r="AO86" s="91">
        <f t="shared" si="75"/>
        <v>0</v>
      </c>
      <c r="AP86" s="91">
        <f t="shared" si="55"/>
        <v>0</v>
      </c>
      <c r="AQ86" s="91"/>
      <c r="AR86" s="91">
        <f t="shared" si="76"/>
        <v>0</v>
      </c>
      <c r="AS86" s="91"/>
      <c r="AT86" s="91">
        <f t="shared" si="57"/>
        <v>0</v>
      </c>
      <c r="AU86" s="91">
        <f t="shared" si="58"/>
        <v>0</v>
      </c>
      <c r="AV86" s="91">
        <f t="shared" si="59"/>
        <v>0</v>
      </c>
      <c r="AW86" s="91">
        <v>0</v>
      </c>
      <c r="AX86" s="93"/>
      <c r="AY86" s="93"/>
      <c r="AZ86" s="94">
        <f t="shared" si="60"/>
        <v>0</v>
      </c>
      <c r="BA86" s="95"/>
      <c r="BB86" s="96"/>
      <c r="BC86" s="96"/>
      <c r="BD86" s="97"/>
      <c r="BE86" s="98"/>
      <c r="BF86" s="99"/>
      <c r="BG86" s="98"/>
      <c r="BH86" s="99"/>
      <c r="BI86" s="98"/>
      <c r="BJ86" s="99"/>
      <c r="BK86" s="98"/>
      <c r="BL86" s="99"/>
      <c r="BM86" s="100"/>
      <c r="BN86" s="101">
        <f t="shared" si="61"/>
        <v>0</v>
      </c>
      <c r="BO86" s="102">
        <f t="shared" si="62"/>
        <v>0</v>
      </c>
      <c r="BP86" s="103">
        <f t="shared" si="63"/>
        <v>0</v>
      </c>
      <c r="BR86" s="105">
        <f t="shared" si="64"/>
        <v>0</v>
      </c>
      <c r="BS86" s="105">
        <f t="shared" si="65"/>
        <v>0</v>
      </c>
      <c r="BT86" s="105">
        <f t="shared" si="66"/>
        <v>0</v>
      </c>
      <c r="BU86" s="105">
        <f t="shared" si="67"/>
        <v>0</v>
      </c>
      <c r="BW86" s="105">
        <f t="shared" si="68"/>
        <v>0</v>
      </c>
      <c r="BX86" s="105">
        <f t="shared" si="69"/>
        <v>0</v>
      </c>
      <c r="BY86" s="105">
        <f t="shared" si="70"/>
        <v>0</v>
      </c>
      <c r="BZ86" s="105">
        <f t="shared" si="71"/>
        <v>0</v>
      </c>
      <c r="CB86" s="106"/>
      <c r="CC86" s="107"/>
      <c r="CD86" s="107"/>
      <c r="CE86" s="107"/>
      <c r="CF86" s="108"/>
      <c r="CG86" s="108"/>
      <c r="CH86" s="108"/>
    </row>
    <row r="87" spans="1:86" s="104" customFormat="1" ht="14.25" hidden="1">
      <c r="A87" s="81"/>
      <c r="B87" s="82"/>
      <c r="C87" s="83"/>
      <c r="D87" s="83"/>
      <c r="E87" s="135"/>
      <c r="F87" s="85"/>
      <c r="G87" s="85"/>
      <c r="H87" s="86"/>
      <c r="I87" s="87"/>
      <c r="J87" s="88"/>
      <c r="K87" s="89">
        <f t="shared" si="42"/>
        <v>0</v>
      </c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1">
        <f t="shared" si="72"/>
        <v>0</v>
      </c>
      <c r="X87" s="92">
        <v>45600</v>
      </c>
      <c r="Y87" s="92">
        <v>46000</v>
      </c>
      <c r="Z87" s="92">
        <v>33000</v>
      </c>
      <c r="AA87" s="93">
        <f t="shared" si="43"/>
        <v>0</v>
      </c>
      <c r="AB87" s="93">
        <f t="shared" si="44"/>
        <v>0</v>
      </c>
      <c r="AC87" s="93">
        <f t="shared" si="45"/>
        <v>0</v>
      </c>
      <c r="AD87" s="93">
        <f t="shared" si="46"/>
        <v>0</v>
      </c>
      <c r="AE87" s="93">
        <f t="shared" si="47"/>
        <v>0</v>
      </c>
      <c r="AF87" s="93">
        <f t="shared" si="48"/>
        <v>0</v>
      </c>
      <c r="AG87" s="93">
        <f t="shared" si="49"/>
        <v>0</v>
      </c>
      <c r="AH87" s="93">
        <f t="shared" si="74"/>
        <v>0</v>
      </c>
      <c r="AI87" s="93">
        <f t="shared" si="74"/>
        <v>0</v>
      </c>
      <c r="AJ87" s="93">
        <f t="shared" si="50"/>
        <v>0</v>
      </c>
      <c r="AK87" s="93">
        <f t="shared" si="51"/>
        <v>0</v>
      </c>
      <c r="AL87" s="91">
        <f t="shared" si="73"/>
        <v>0</v>
      </c>
      <c r="AM87" s="91">
        <f t="shared" si="52"/>
        <v>0</v>
      </c>
      <c r="AN87" s="91">
        <f t="shared" si="53"/>
        <v>0</v>
      </c>
      <c r="AO87" s="91">
        <f t="shared" si="75"/>
        <v>0</v>
      </c>
      <c r="AP87" s="91">
        <f t="shared" si="55"/>
        <v>0</v>
      </c>
      <c r="AQ87" s="91"/>
      <c r="AR87" s="91">
        <f t="shared" si="76"/>
        <v>0</v>
      </c>
      <c r="AS87" s="91"/>
      <c r="AT87" s="91">
        <f t="shared" si="57"/>
        <v>0</v>
      </c>
      <c r="AU87" s="91">
        <f t="shared" si="58"/>
        <v>0</v>
      </c>
      <c r="AV87" s="91">
        <f t="shared" si="59"/>
        <v>0</v>
      </c>
      <c r="AW87" s="91">
        <v>0</v>
      </c>
      <c r="AX87" s="93"/>
      <c r="AY87" s="93"/>
      <c r="AZ87" s="94">
        <f t="shared" si="60"/>
        <v>0</v>
      </c>
      <c r="BA87" s="95"/>
      <c r="BB87" s="96"/>
      <c r="BC87" s="96"/>
      <c r="BD87" s="97"/>
      <c r="BE87" s="98"/>
      <c r="BF87" s="99"/>
      <c r="BG87" s="98"/>
      <c r="BH87" s="99"/>
      <c r="BI87" s="98"/>
      <c r="BJ87" s="99"/>
      <c r="BK87" s="98"/>
      <c r="BL87" s="99"/>
      <c r="BM87" s="100"/>
      <c r="BN87" s="101">
        <f t="shared" si="61"/>
        <v>0</v>
      </c>
      <c r="BO87" s="102">
        <f t="shared" si="62"/>
        <v>0</v>
      </c>
      <c r="BP87" s="103">
        <f t="shared" si="63"/>
        <v>0</v>
      </c>
      <c r="BR87" s="105">
        <f t="shared" si="64"/>
        <v>0</v>
      </c>
      <c r="BS87" s="105">
        <f t="shared" si="65"/>
        <v>0</v>
      </c>
      <c r="BT87" s="105">
        <f t="shared" si="66"/>
        <v>0</v>
      </c>
      <c r="BU87" s="105">
        <f t="shared" si="67"/>
        <v>0</v>
      </c>
      <c r="BW87" s="105">
        <f t="shared" si="68"/>
        <v>0</v>
      </c>
      <c r="BX87" s="105">
        <f t="shared" si="69"/>
        <v>0</v>
      </c>
      <c r="BY87" s="105">
        <f t="shared" si="70"/>
        <v>0</v>
      </c>
      <c r="BZ87" s="105">
        <f t="shared" si="71"/>
        <v>0</v>
      </c>
      <c r="CB87" s="106"/>
      <c r="CC87" s="107"/>
      <c r="CD87" s="107"/>
      <c r="CE87" s="107"/>
      <c r="CF87" s="108"/>
      <c r="CG87" s="108"/>
      <c r="CH87" s="108"/>
    </row>
    <row r="88" spans="1:86" s="104" customFormat="1" ht="14.25" hidden="1">
      <c r="A88" s="81"/>
      <c r="B88" s="82"/>
      <c r="C88" s="83"/>
      <c r="D88" s="83"/>
      <c r="E88" s="135"/>
      <c r="F88" s="85"/>
      <c r="G88" s="85"/>
      <c r="H88" s="86"/>
      <c r="I88" s="87"/>
      <c r="J88" s="88"/>
      <c r="K88" s="89">
        <f t="shared" si="42"/>
        <v>0</v>
      </c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1">
        <f t="shared" si="72"/>
        <v>0</v>
      </c>
      <c r="X88" s="92">
        <v>45600</v>
      </c>
      <c r="Y88" s="92">
        <v>46000</v>
      </c>
      <c r="Z88" s="92">
        <v>33000</v>
      </c>
      <c r="AA88" s="93">
        <f t="shared" si="43"/>
        <v>0</v>
      </c>
      <c r="AB88" s="93">
        <f t="shared" si="44"/>
        <v>0</v>
      </c>
      <c r="AC88" s="93">
        <f t="shared" si="45"/>
        <v>0</v>
      </c>
      <c r="AD88" s="93">
        <f t="shared" si="46"/>
        <v>0</v>
      </c>
      <c r="AE88" s="93">
        <f t="shared" si="47"/>
        <v>0</v>
      </c>
      <c r="AF88" s="93">
        <f t="shared" si="48"/>
        <v>0</v>
      </c>
      <c r="AG88" s="93">
        <f t="shared" si="49"/>
        <v>0</v>
      </c>
      <c r="AH88" s="93">
        <f t="shared" si="74"/>
        <v>0</v>
      </c>
      <c r="AI88" s="93">
        <f t="shared" si="74"/>
        <v>0</v>
      </c>
      <c r="AJ88" s="93">
        <f t="shared" si="50"/>
        <v>0</v>
      </c>
      <c r="AK88" s="93">
        <f t="shared" si="51"/>
        <v>0</v>
      </c>
      <c r="AL88" s="91">
        <f t="shared" si="73"/>
        <v>0</v>
      </c>
      <c r="AM88" s="91">
        <f t="shared" si="52"/>
        <v>0</v>
      </c>
      <c r="AN88" s="91">
        <f t="shared" si="53"/>
        <v>0</v>
      </c>
      <c r="AO88" s="91">
        <f t="shared" si="75"/>
        <v>0</v>
      </c>
      <c r="AP88" s="91">
        <f t="shared" si="55"/>
        <v>0</v>
      </c>
      <c r="AQ88" s="91"/>
      <c r="AR88" s="91">
        <f t="shared" si="76"/>
        <v>0</v>
      </c>
      <c r="AS88" s="91"/>
      <c r="AT88" s="91">
        <f t="shared" si="57"/>
        <v>0</v>
      </c>
      <c r="AU88" s="91">
        <f t="shared" si="58"/>
        <v>0</v>
      </c>
      <c r="AV88" s="91">
        <f t="shared" si="59"/>
        <v>0</v>
      </c>
      <c r="AW88" s="91">
        <v>0</v>
      </c>
      <c r="AX88" s="93"/>
      <c r="AY88" s="93"/>
      <c r="AZ88" s="94">
        <f t="shared" si="60"/>
        <v>0</v>
      </c>
      <c r="BA88" s="95"/>
      <c r="BB88" s="96"/>
      <c r="BC88" s="96"/>
      <c r="BD88" s="97"/>
      <c r="BE88" s="98"/>
      <c r="BF88" s="99"/>
      <c r="BG88" s="98"/>
      <c r="BH88" s="99"/>
      <c r="BI88" s="98"/>
      <c r="BJ88" s="99"/>
      <c r="BK88" s="98"/>
      <c r="BL88" s="99"/>
      <c r="BM88" s="100"/>
      <c r="BN88" s="101">
        <f t="shared" si="61"/>
        <v>0</v>
      </c>
      <c r="BO88" s="102">
        <f t="shared" si="62"/>
        <v>0</v>
      </c>
      <c r="BP88" s="103">
        <f t="shared" si="63"/>
        <v>0</v>
      </c>
      <c r="BR88" s="105">
        <f t="shared" si="64"/>
        <v>0</v>
      </c>
      <c r="BS88" s="105">
        <f t="shared" si="65"/>
        <v>0</v>
      </c>
      <c r="BT88" s="105">
        <f t="shared" si="66"/>
        <v>0</v>
      </c>
      <c r="BU88" s="105">
        <f t="shared" si="67"/>
        <v>0</v>
      </c>
      <c r="BW88" s="105">
        <f t="shared" si="68"/>
        <v>0</v>
      </c>
      <c r="BX88" s="105">
        <f t="shared" si="69"/>
        <v>0</v>
      </c>
      <c r="BY88" s="105">
        <f t="shared" si="70"/>
        <v>0</v>
      </c>
      <c r="BZ88" s="105">
        <f t="shared" si="71"/>
        <v>0</v>
      </c>
      <c r="CB88" s="106"/>
      <c r="CC88" s="107"/>
      <c r="CD88" s="107"/>
      <c r="CE88" s="107"/>
      <c r="CF88" s="108"/>
      <c r="CG88" s="108"/>
      <c r="CH88" s="108"/>
    </row>
    <row r="89" spans="1:86" s="104" customFormat="1" ht="14.25" hidden="1">
      <c r="A89" s="81"/>
      <c r="B89" s="82"/>
      <c r="C89" s="83"/>
      <c r="D89" s="83"/>
      <c r="E89" s="135"/>
      <c r="F89" s="85"/>
      <c r="G89" s="85"/>
      <c r="H89" s="86"/>
      <c r="I89" s="87"/>
      <c r="J89" s="88"/>
      <c r="K89" s="89">
        <f t="shared" si="42"/>
        <v>0</v>
      </c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1">
        <f t="shared" si="72"/>
        <v>0</v>
      </c>
      <c r="X89" s="92">
        <v>45600</v>
      </c>
      <c r="Y89" s="92">
        <v>46000</v>
      </c>
      <c r="Z89" s="92">
        <v>33000</v>
      </c>
      <c r="AA89" s="93">
        <f t="shared" si="43"/>
        <v>0</v>
      </c>
      <c r="AB89" s="93">
        <f t="shared" si="44"/>
        <v>0</v>
      </c>
      <c r="AC89" s="93">
        <f t="shared" si="45"/>
        <v>0</v>
      </c>
      <c r="AD89" s="93">
        <f t="shared" si="46"/>
        <v>0</v>
      </c>
      <c r="AE89" s="93">
        <f t="shared" si="47"/>
        <v>0</v>
      </c>
      <c r="AF89" s="93">
        <f t="shared" si="48"/>
        <v>0</v>
      </c>
      <c r="AG89" s="93">
        <f t="shared" si="49"/>
        <v>0</v>
      </c>
      <c r="AH89" s="93">
        <f t="shared" si="74"/>
        <v>0</v>
      </c>
      <c r="AI89" s="93">
        <f t="shared" si="74"/>
        <v>0</v>
      </c>
      <c r="AJ89" s="93">
        <f t="shared" si="50"/>
        <v>0</v>
      </c>
      <c r="AK89" s="93">
        <f t="shared" si="51"/>
        <v>0</v>
      </c>
      <c r="AL89" s="91">
        <f t="shared" si="73"/>
        <v>0</v>
      </c>
      <c r="AM89" s="91">
        <f t="shared" si="52"/>
        <v>0</v>
      </c>
      <c r="AN89" s="91">
        <f t="shared" si="53"/>
        <v>0</v>
      </c>
      <c r="AO89" s="91">
        <f t="shared" si="75"/>
        <v>0</v>
      </c>
      <c r="AP89" s="91">
        <f t="shared" si="55"/>
        <v>0</v>
      </c>
      <c r="AQ89" s="91"/>
      <c r="AR89" s="91">
        <f t="shared" si="76"/>
        <v>0</v>
      </c>
      <c r="AS89" s="91"/>
      <c r="AT89" s="91">
        <f t="shared" si="57"/>
        <v>0</v>
      </c>
      <c r="AU89" s="91">
        <f t="shared" si="58"/>
        <v>0</v>
      </c>
      <c r="AV89" s="91">
        <f t="shared" si="59"/>
        <v>0</v>
      </c>
      <c r="AW89" s="91">
        <v>0</v>
      </c>
      <c r="AX89" s="93"/>
      <c r="AY89" s="93"/>
      <c r="AZ89" s="94">
        <f t="shared" si="60"/>
        <v>0</v>
      </c>
      <c r="BA89" s="95"/>
      <c r="BB89" s="96"/>
      <c r="BC89" s="96"/>
      <c r="BD89" s="97"/>
      <c r="BE89" s="98"/>
      <c r="BF89" s="99"/>
      <c r="BG89" s="98"/>
      <c r="BH89" s="99"/>
      <c r="BI89" s="98"/>
      <c r="BJ89" s="99"/>
      <c r="BK89" s="98"/>
      <c r="BL89" s="99"/>
      <c r="BM89" s="100"/>
      <c r="BN89" s="101">
        <f t="shared" si="61"/>
        <v>0</v>
      </c>
      <c r="BO89" s="102">
        <f t="shared" si="62"/>
        <v>0</v>
      </c>
      <c r="BP89" s="103">
        <f t="shared" si="63"/>
        <v>0</v>
      </c>
      <c r="BR89" s="105">
        <f t="shared" si="64"/>
        <v>0</v>
      </c>
      <c r="BS89" s="105">
        <f t="shared" si="65"/>
        <v>0</v>
      </c>
      <c r="BT89" s="105">
        <f t="shared" si="66"/>
        <v>0</v>
      </c>
      <c r="BU89" s="105">
        <f t="shared" si="67"/>
        <v>0</v>
      </c>
      <c r="BW89" s="105">
        <f t="shared" si="68"/>
        <v>0</v>
      </c>
      <c r="BX89" s="105">
        <f t="shared" si="69"/>
        <v>0</v>
      </c>
      <c r="BY89" s="105">
        <f t="shared" si="70"/>
        <v>0</v>
      </c>
      <c r="BZ89" s="105">
        <f t="shared" si="71"/>
        <v>0</v>
      </c>
      <c r="CB89" s="106"/>
      <c r="CC89" s="107"/>
      <c r="CD89" s="107"/>
      <c r="CE89" s="107"/>
      <c r="CF89" s="108"/>
      <c r="CG89" s="108"/>
      <c r="CH89" s="108"/>
    </row>
    <row r="90" spans="1:86" s="104" customFormat="1" ht="14.25" hidden="1">
      <c r="A90" s="81"/>
      <c r="B90" s="82"/>
      <c r="C90" s="83"/>
      <c r="D90" s="83"/>
      <c r="E90" s="135"/>
      <c r="F90" s="85"/>
      <c r="G90" s="85"/>
      <c r="H90" s="86"/>
      <c r="I90" s="87"/>
      <c r="J90" s="88"/>
      <c r="K90" s="89">
        <f t="shared" si="42"/>
        <v>0</v>
      </c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1">
        <f t="shared" si="72"/>
        <v>0</v>
      </c>
      <c r="X90" s="92">
        <v>45600</v>
      </c>
      <c r="Y90" s="92">
        <v>46000</v>
      </c>
      <c r="Z90" s="92">
        <v>33000</v>
      </c>
      <c r="AA90" s="93">
        <f t="shared" si="43"/>
        <v>0</v>
      </c>
      <c r="AB90" s="93">
        <f t="shared" si="44"/>
        <v>0</v>
      </c>
      <c r="AC90" s="93">
        <f t="shared" si="45"/>
        <v>0</v>
      </c>
      <c r="AD90" s="93">
        <f t="shared" si="46"/>
        <v>0</v>
      </c>
      <c r="AE90" s="93">
        <f t="shared" si="47"/>
        <v>0</v>
      </c>
      <c r="AF90" s="93">
        <f t="shared" si="48"/>
        <v>0</v>
      </c>
      <c r="AG90" s="93">
        <f t="shared" si="49"/>
        <v>0</v>
      </c>
      <c r="AH90" s="93">
        <f t="shared" si="74"/>
        <v>0</v>
      </c>
      <c r="AI90" s="93">
        <f t="shared" si="74"/>
        <v>0</v>
      </c>
      <c r="AJ90" s="93">
        <f t="shared" si="50"/>
        <v>0</v>
      </c>
      <c r="AK90" s="93">
        <f t="shared" si="51"/>
        <v>0</v>
      </c>
      <c r="AL90" s="91">
        <f t="shared" si="73"/>
        <v>0</v>
      </c>
      <c r="AM90" s="91">
        <f t="shared" si="52"/>
        <v>0</v>
      </c>
      <c r="AN90" s="91">
        <f t="shared" si="53"/>
        <v>0</v>
      </c>
      <c r="AO90" s="91">
        <f t="shared" si="75"/>
        <v>0</v>
      </c>
      <c r="AP90" s="91">
        <f t="shared" si="55"/>
        <v>0</v>
      </c>
      <c r="AQ90" s="91"/>
      <c r="AR90" s="91">
        <f t="shared" si="76"/>
        <v>0</v>
      </c>
      <c r="AS90" s="91"/>
      <c r="AT90" s="91">
        <f t="shared" si="57"/>
        <v>0</v>
      </c>
      <c r="AU90" s="91">
        <f t="shared" si="58"/>
        <v>0</v>
      </c>
      <c r="AV90" s="91">
        <f t="shared" si="59"/>
        <v>0</v>
      </c>
      <c r="AW90" s="91">
        <v>0</v>
      </c>
      <c r="AX90" s="93"/>
      <c r="AY90" s="93"/>
      <c r="AZ90" s="94">
        <f t="shared" si="60"/>
        <v>0</v>
      </c>
      <c r="BA90" s="95"/>
      <c r="BB90" s="96"/>
      <c r="BC90" s="96"/>
      <c r="BD90" s="97"/>
      <c r="BE90" s="98"/>
      <c r="BF90" s="99"/>
      <c r="BG90" s="98"/>
      <c r="BH90" s="99"/>
      <c r="BI90" s="98"/>
      <c r="BJ90" s="99"/>
      <c r="BK90" s="98"/>
      <c r="BL90" s="99"/>
      <c r="BM90" s="100"/>
      <c r="BN90" s="101">
        <f t="shared" si="61"/>
        <v>0</v>
      </c>
      <c r="BO90" s="102">
        <f t="shared" si="62"/>
        <v>0</v>
      </c>
      <c r="BP90" s="103">
        <f t="shared" si="63"/>
        <v>0</v>
      </c>
      <c r="BR90" s="105">
        <f t="shared" si="64"/>
        <v>0</v>
      </c>
      <c r="BS90" s="105">
        <f t="shared" si="65"/>
        <v>0</v>
      </c>
      <c r="BT90" s="105">
        <f t="shared" si="66"/>
        <v>0</v>
      </c>
      <c r="BU90" s="105">
        <f t="shared" si="67"/>
        <v>0</v>
      </c>
      <c r="BW90" s="105">
        <f t="shared" si="68"/>
        <v>0</v>
      </c>
      <c r="BX90" s="105">
        <f t="shared" si="69"/>
        <v>0</v>
      </c>
      <c r="BY90" s="105">
        <f t="shared" si="70"/>
        <v>0</v>
      </c>
      <c r="BZ90" s="105">
        <f t="shared" si="71"/>
        <v>0</v>
      </c>
      <c r="CB90" s="106"/>
      <c r="CC90" s="107"/>
      <c r="CD90" s="107"/>
      <c r="CE90" s="107"/>
      <c r="CF90" s="108"/>
      <c r="CG90" s="108"/>
      <c r="CH90" s="108"/>
    </row>
    <row r="91" spans="1:86" s="104" customFormat="1" ht="14.25" hidden="1">
      <c r="A91" s="81"/>
      <c r="B91" s="82"/>
      <c r="C91" s="83"/>
      <c r="D91" s="83"/>
      <c r="E91" s="135"/>
      <c r="F91" s="85"/>
      <c r="G91" s="85"/>
      <c r="H91" s="86"/>
      <c r="I91" s="87"/>
      <c r="J91" s="88"/>
      <c r="K91" s="89">
        <f t="shared" si="42"/>
        <v>0</v>
      </c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1">
        <f t="shared" si="72"/>
        <v>0</v>
      </c>
      <c r="X91" s="92">
        <v>45600</v>
      </c>
      <c r="Y91" s="92">
        <v>46000</v>
      </c>
      <c r="Z91" s="92">
        <v>33000</v>
      </c>
      <c r="AA91" s="93">
        <f t="shared" si="43"/>
        <v>0</v>
      </c>
      <c r="AB91" s="93">
        <f t="shared" si="44"/>
        <v>0</v>
      </c>
      <c r="AC91" s="93">
        <f t="shared" si="45"/>
        <v>0</v>
      </c>
      <c r="AD91" s="93">
        <f t="shared" si="46"/>
        <v>0</v>
      </c>
      <c r="AE91" s="93">
        <f t="shared" si="47"/>
        <v>0</v>
      </c>
      <c r="AF91" s="93">
        <f t="shared" si="48"/>
        <v>0</v>
      </c>
      <c r="AG91" s="93">
        <f t="shared" si="49"/>
        <v>0</v>
      </c>
      <c r="AH91" s="93">
        <f t="shared" si="74"/>
        <v>0</v>
      </c>
      <c r="AI91" s="93">
        <f t="shared" si="74"/>
        <v>0</v>
      </c>
      <c r="AJ91" s="93">
        <f t="shared" si="50"/>
        <v>0</v>
      </c>
      <c r="AK91" s="93">
        <f t="shared" si="51"/>
        <v>0</v>
      </c>
      <c r="AL91" s="91">
        <f t="shared" si="73"/>
        <v>0</v>
      </c>
      <c r="AM91" s="91">
        <f t="shared" si="52"/>
        <v>0</v>
      </c>
      <c r="AN91" s="91">
        <f t="shared" si="53"/>
        <v>0</v>
      </c>
      <c r="AO91" s="91">
        <f t="shared" si="75"/>
        <v>0</v>
      </c>
      <c r="AP91" s="91">
        <f t="shared" si="55"/>
        <v>0</v>
      </c>
      <c r="AQ91" s="91"/>
      <c r="AR91" s="91">
        <f t="shared" si="76"/>
        <v>0</v>
      </c>
      <c r="AS91" s="91"/>
      <c r="AT91" s="91">
        <f t="shared" si="57"/>
        <v>0</v>
      </c>
      <c r="AU91" s="91">
        <f t="shared" si="58"/>
        <v>0</v>
      </c>
      <c r="AV91" s="91">
        <f t="shared" si="59"/>
        <v>0</v>
      </c>
      <c r="AW91" s="91">
        <v>0</v>
      </c>
      <c r="AX91" s="93"/>
      <c r="AY91" s="93"/>
      <c r="AZ91" s="94">
        <f t="shared" si="60"/>
        <v>0</v>
      </c>
      <c r="BA91" s="95"/>
      <c r="BB91" s="96"/>
      <c r="BC91" s="96"/>
      <c r="BD91" s="97"/>
      <c r="BE91" s="98"/>
      <c r="BF91" s="99"/>
      <c r="BG91" s="98"/>
      <c r="BH91" s="99"/>
      <c r="BI91" s="98"/>
      <c r="BJ91" s="99"/>
      <c r="BK91" s="98"/>
      <c r="BL91" s="99"/>
      <c r="BM91" s="100"/>
      <c r="BN91" s="101">
        <f t="shared" si="61"/>
        <v>0</v>
      </c>
      <c r="BO91" s="102">
        <f t="shared" si="62"/>
        <v>0</v>
      </c>
      <c r="BP91" s="103">
        <f t="shared" si="63"/>
        <v>0</v>
      </c>
      <c r="BR91" s="105">
        <f t="shared" si="64"/>
        <v>0</v>
      </c>
      <c r="BS91" s="105">
        <f t="shared" si="65"/>
        <v>0</v>
      </c>
      <c r="BT91" s="105">
        <f t="shared" si="66"/>
        <v>0</v>
      </c>
      <c r="BU91" s="105">
        <f t="shared" si="67"/>
        <v>0</v>
      </c>
      <c r="BW91" s="105">
        <f t="shared" si="68"/>
        <v>0</v>
      </c>
      <c r="BX91" s="105">
        <f t="shared" si="69"/>
        <v>0</v>
      </c>
      <c r="BY91" s="105">
        <f t="shared" si="70"/>
        <v>0</v>
      </c>
      <c r="BZ91" s="105">
        <f t="shared" si="71"/>
        <v>0</v>
      </c>
      <c r="CB91" s="106"/>
      <c r="CC91" s="107"/>
      <c r="CD91" s="107"/>
      <c r="CE91" s="107"/>
      <c r="CF91" s="108"/>
      <c r="CG91" s="108"/>
      <c r="CH91" s="108"/>
    </row>
    <row r="92" spans="1:86" s="104" customFormat="1" ht="14.25" hidden="1">
      <c r="A92" s="81"/>
      <c r="B92" s="82"/>
      <c r="C92" s="83"/>
      <c r="D92" s="83"/>
      <c r="E92" s="135"/>
      <c r="F92" s="85"/>
      <c r="G92" s="85"/>
      <c r="H92" s="86"/>
      <c r="I92" s="87"/>
      <c r="J92" s="88"/>
      <c r="K92" s="89">
        <f t="shared" si="42"/>
        <v>0</v>
      </c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1">
        <f t="shared" si="72"/>
        <v>0</v>
      </c>
      <c r="X92" s="92">
        <v>45600</v>
      </c>
      <c r="Y92" s="92">
        <v>46000</v>
      </c>
      <c r="Z92" s="92">
        <v>33000</v>
      </c>
      <c r="AA92" s="93">
        <f t="shared" si="43"/>
        <v>0</v>
      </c>
      <c r="AB92" s="93">
        <f t="shared" si="44"/>
        <v>0</v>
      </c>
      <c r="AC92" s="93">
        <f t="shared" si="45"/>
        <v>0</v>
      </c>
      <c r="AD92" s="93">
        <f t="shared" si="46"/>
        <v>0</v>
      </c>
      <c r="AE92" s="93">
        <f t="shared" si="47"/>
        <v>0</v>
      </c>
      <c r="AF92" s="93">
        <f t="shared" si="48"/>
        <v>0</v>
      </c>
      <c r="AG92" s="93">
        <f t="shared" si="49"/>
        <v>0</v>
      </c>
      <c r="AH92" s="93">
        <f t="shared" si="74"/>
        <v>0</v>
      </c>
      <c r="AI92" s="93">
        <f t="shared" si="74"/>
        <v>0</v>
      </c>
      <c r="AJ92" s="93">
        <f t="shared" si="50"/>
        <v>0</v>
      </c>
      <c r="AK92" s="93">
        <f t="shared" si="51"/>
        <v>0</v>
      </c>
      <c r="AL92" s="91">
        <f t="shared" si="73"/>
        <v>0</v>
      </c>
      <c r="AM92" s="91">
        <f t="shared" si="52"/>
        <v>0</v>
      </c>
      <c r="AN92" s="91">
        <f t="shared" si="53"/>
        <v>0</v>
      </c>
      <c r="AO92" s="91">
        <f t="shared" si="75"/>
        <v>0</v>
      </c>
      <c r="AP92" s="91">
        <f t="shared" si="55"/>
        <v>0</v>
      </c>
      <c r="AQ92" s="91"/>
      <c r="AR92" s="91">
        <f t="shared" si="76"/>
        <v>0</v>
      </c>
      <c r="AS92" s="91"/>
      <c r="AT92" s="91">
        <f t="shared" si="57"/>
        <v>0</v>
      </c>
      <c r="AU92" s="91">
        <f t="shared" si="58"/>
        <v>0</v>
      </c>
      <c r="AV92" s="91">
        <f t="shared" si="59"/>
        <v>0</v>
      </c>
      <c r="AW92" s="91">
        <v>0</v>
      </c>
      <c r="AX92" s="93">
        <f t="shared" ref="AX92" si="77">BM92+BK92+BI92+BG92+BE92</f>
        <v>0</v>
      </c>
      <c r="AY92" s="93"/>
      <c r="AZ92" s="94">
        <f t="shared" si="60"/>
        <v>0</v>
      </c>
      <c r="BA92" s="95"/>
      <c r="BB92" s="96"/>
      <c r="BC92" s="96"/>
      <c r="BD92" s="97"/>
      <c r="BE92" s="98"/>
      <c r="BF92" s="99"/>
      <c r="BG92" s="98"/>
      <c r="BH92" s="99"/>
      <c r="BI92" s="98"/>
      <c r="BJ92" s="99"/>
      <c r="BK92" s="98"/>
      <c r="BL92" s="99"/>
      <c r="BM92" s="100"/>
      <c r="BN92" s="101">
        <f t="shared" si="61"/>
        <v>0</v>
      </c>
      <c r="BO92" s="102">
        <f t="shared" si="62"/>
        <v>0</v>
      </c>
      <c r="BP92" s="103">
        <f t="shared" si="63"/>
        <v>0</v>
      </c>
      <c r="BR92" s="105">
        <f t="shared" si="64"/>
        <v>0</v>
      </c>
      <c r="BS92" s="105">
        <f t="shared" si="65"/>
        <v>0</v>
      </c>
      <c r="BT92" s="105">
        <f t="shared" si="66"/>
        <v>0</v>
      </c>
      <c r="BU92" s="105">
        <f t="shared" si="67"/>
        <v>0</v>
      </c>
      <c r="BW92" s="105">
        <f t="shared" si="68"/>
        <v>0</v>
      </c>
      <c r="BX92" s="105">
        <f t="shared" si="69"/>
        <v>0</v>
      </c>
      <c r="BY92" s="105">
        <f t="shared" si="70"/>
        <v>0</v>
      </c>
      <c r="BZ92" s="105">
        <f t="shared" si="71"/>
        <v>0</v>
      </c>
      <c r="CB92" s="106"/>
      <c r="CC92" s="107"/>
      <c r="CD92" s="107"/>
      <c r="CE92" s="107"/>
      <c r="CF92" s="108"/>
      <c r="CG92" s="108"/>
      <c r="CH92" s="108"/>
    </row>
    <row r="93" spans="1:86" s="222" customFormat="1" ht="15" thickBot="1">
      <c r="A93" s="200"/>
      <c r="B93" s="201"/>
      <c r="C93" s="202"/>
      <c r="D93" s="202"/>
      <c r="E93" s="203"/>
      <c r="F93" s="204"/>
      <c r="G93" s="204"/>
      <c r="H93" s="205"/>
      <c r="I93" s="206"/>
      <c r="J93" s="207"/>
      <c r="K93" s="208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9"/>
      <c r="X93" s="210"/>
      <c r="Y93" s="210"/>
      <c r="Z93" s="210"/>
      <c r="AA93" s="209"/>
      <c r="AB93" s="211"/>
      <c r="AC93" s="209"/>
      <c r="AD93" s="209"/>
      <c r="AE93" s="209"/>
      <c r="AF93" s="209"/>
      <c r="AG93" s="209"/>
      <c r="AH93" s="209"/>
      <c r="AI93" s="209"/>
      <c r="AJ93" s="209"/>
      <c r="AK93" s="209"/>
      <c r="AL93" s="211"/>
      <c r="AM93" s="211"/>
      <c r="AN93" s="211"/>
      <c r="AO93" s="211"/>
      <c r="AP93" s="211"/>
      <c r="AQ93" s="211"/>
      <c r="AR93" s="211"/>
      <c r="AS93" s="212"/>
      <c r="AT93" s="212"/>
      <c r="AU93" s="91">
        <f>AN93+AO93+AP93+AQ93+AR93</f>
        <v>0</v>
      </c>
      <c r="AV93" s="211"/>
      <c r="AW93" s="91">
        <f>AP93+AQ93+AR93+AU93+AV93</f>
        <v>0</v>
      </c>
      <c r="AX93" s="209"/>
      <c r="AY93" s="209"/>
      <c r="AZ93" s="213"/>
      <c r="BA93" s="214"/>
      <c r="BB93" s="215"/>
      <c r="BC93" s="215"/>
      <c r="BD93" s="216"/>
      <c r="BE93" s="217"/>
      <c r="BF93" s="216"/>
      <c r="BG93" s="217"/>
      <c r="BH93" s="216"/>
      <c r="BI93" s="217"/>
      <c r="BJ93" s="216"/>
      <c r="BK93" s="217"/>
      <c r="BL93" s="216"/>
      <c r="BM93" s="218"/>
      <c r="BN93" s="219"/>
      <c r="BO93" s="220"/>
      <c r="BP93" s="221"/>
      <c r="BR93" s="223"/>
      <c r="BS93" s="223"/>
      <c r="BT93" s="223"/>
      <c r="BU93" s="223"/>
      <c r="BV93" s="223"/>
      <c r="BW93" s="223"/>
      <c r="BX93" s="223"/>
      <c r="BY93" s="223"/>
      <c r="BZ93" s="223"/>
      <c r="CB93" s="106"/>
      <c r="CC93" s="107"/>
      <c r="CD93" s="107"/>
      <c r="CE93" s="107"/>
      <c r="CF93" s="108"/>
      <c r="CG93" s="108"/>
      <c r="CH93" s="108"/>
    </row>
    <row r="94" spans="1:86" s="222" customFormat="1" ht="15.75" thickTop="1" thickBot="1">
      <c r="A94" s="525"/>
      <c r="B94" s="526"/>
      <c r="C94" s="526"/>
      <c r="D94" s="526"/>
      <c r="E94" s="526"/>
      <c r="F94" s="526"/>
      <c r="G94" s="526"/>
      <c r="H94" s="526"/>
      <c r="I94" s="526"/>
      <c r="J94" s="526"/>
      <c r="K94" s="527"/>
      <c r="L94" s="224"/>
      <c r="M94" s="225"/>
      <c r="N94" s="226"/>
      <c r="O94" s="227"/>
      <c r="P94" s="228"/>
      <c r="Q94" s="229"/>
      <c r="R94" s="230"/>
      <c r="S94" s="231"/>
      <c r="T94" s="232"/>
      <c r="U94" s="233"/>
      <c r="V94" s="234"/>
      <c r="W94" s="235"/>
      <c r="X94" s="236"/>
      <c r="Y94" s="237"/>
      <c r="Z94" s="238"/>
      <c r="AA94" s="239"/>
      <c r="AB94" s="240"/>
      <c r="AC94" s="241"/>
      <c r="AD94" s="242"/>
      <c r="AE94" s="243"/>
      <c r="AF94" s="244"/>
      <c r="AG94" s="245"/>
      <c r="AH94" s="246"/>
      <c r="AI94" s="247"/>
      <c r="AJ94" s="248"/>
      <c r="AK94" s="249"/>
      <c r="AL94" s="235"/>
      <c r="AM94" s="250"/>
      <c r="AN94" s="250"/>
      <c r="AO94" s="251"/>
      <c r="AP94" s="251"/>
      <c r="AQ94" s="251"/>
      <c r="AR94" s="251"/>
      <c r="AS94" s="251"/>
      <c r="AT94" s="251"/>
      <c r="AU94" s="251"/>
      <c r="AV94" s="235"/>
      <c r="AW94" s="251"/>
      <c r="AX94" s="252"/>
      <c r="AY94" s="252"/>
      <c r="AZ94" s="253"/>
      <c r="BA94" s="254"/>
      <c r="BB94" s="255"/>
      <c r="BC94" s="255"/>
      <c r="BD94" s="256"/>
      <c r="BE94" s="257"/>
      <c r="BF94" s="256"/>
      <c r="BG94" s="257"/>
      <c r="BH94" s="256"/>
      <c r="BI94" s="257"/>
      <c r="BJ94" s="256"/>
      <c r="BK94" s="257"/>
      <c r="BL94" s="256"/>
      <c r="BM94" s="257"/>
      <c r="BN94" s="258"/>
      <c r="BO94" s="259"/>
      <c r="BP94" s="260"/>
      <c r="BR94" s="261"/>
      <c r="BS94" s="261"/>
      <c r="BT94" s="261"/>
      <c r="BU94" s="261"/>
      <c r="BW94" s="261"/>
      <c r="BX94" s="261"/>
      <c r="BY94" s="261"/>
      <c r="BZ94" s="261"/>
      <c r="CB94" s="106"/>
      <c r="CC94" s="107"/>
      <c r="CD94" s="107"/>
      <c r="CE94" s="107"/>
      <c r="CF94" s="108"/>
      <c r="CG94" s="108"/>
      <c r="CH94" s="108"/>
    </row>
    <row r="95" spans="1:86" s="263" customFormat="1" ht="17.25" thickTop="1" thickBot="1">
      <c r="A95" s="262"/>
      <c r="B95" s="262"/>
      <c r="E95" s="264"/>
      <c r="F95" s="262"/>
      <c r="I95" s="265"/>
      <c r="J95" s="262"/>
      <c r="K95" s="262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555"/>
      <c r="AY95" s="555"/>
      <c r="AZ95" s="267"/>
      <c r="BL95" s="268"/>
      <c r="BN95" s="269" t="s">
        <v>17</v>
      </c>
      <c r="BO95" s="556">
        <f>BO94+BP94</f>
        <v>0</v>
      </c>
      <c r="BP95" s="557"/>
      <c r="BQ95" s="270" t="s">
        <v>17</v>
      </c>
      <c r="BR95" s="558">
        <f>BR94+BS94+BT94+BU94</f>
        <v>0</v>
      </c>
      <c r="BS95" s="559"/>
      <c r="BT95" s="559"/>
      <c r="BU95" s="560"/>
      <c r="BV95" s="271" t="s">
        <v>17</v>
      </c>
      <c r="BW95" s="558">
        <f>BW94+BX94+BY94+BZ94</f>
        <v>0</v>
      </c>
      <c r="BX95" s="559"/>
      <c r="BY95" s="559"/>
      <c r="BZ95" s="560"/>
      <c r="CB95" s="272"/>
      <c r="CC95" s="262"/>
      <c r="CD95" s="262"/>
      <c r="CE95" s="262"/>
    </row>
    <row r="96" spans="1:86" s="263" customFormat="1" ht="16.5" thickTop="1">
      <c r="A96" s="262"/>
      <c r="B96" s="262"/>
      <c r="E96" s="264"/>
      <c r="F96" s="262"/>
      <c r="I96" s="265"/>
      <c r="J96" s="262"/>
      <c r="K96" s="262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552"/>
      <c r="AY96" s="552"/>
      <c r="AZ96" s="267"/>
      <c r="BL96" s="268"/>
      <c r="BN96" s="273" t="s">
        <v>266</v>
      </c>
      <c r="BO96" s="273">
        <f>BO94+BP94-AL94</f>
        <v>0</v>
      </c>
      <c r="BP96" s="272"/>
      <c r="BQ96" s="272"/>
      <c r="BR96" s="273" t="s">
        <v>266</v>
      </c>
      <c r="BS96" s="273">
        <f>BR94+BS94+BT94+BU94-AL94</f>
        <v>0</v>
      </c>
      <c r="BT96" s="272"/>
      <c r="BU96" s="272"/>
      <c r="BV96" s="272"/>
      <c r="BW96" s="273" t="s">
        <v>266</v>
      </c>
      <c r="BX96" s="273">
        <f>BW94+BX94+BY94+BZ94-W94</f>
        <v>0</v>
      </c>
      <c r="BY96" s="272"/>
      <c r="BZ96" s="272"/>
      <c r="CB96" s="272"/>
      <c r="CC96" s="262"/>
      <c r="CD96" s="262"/>
      <c r="CE96" s="262"/>
    </row>
    <row r="97" spans="1:83" s="263" customFormat="1" ht="15.75">
      <c r="A97" s="262"/>
      <c r="B97" s="262"/>
      <c r="E97" s="264"/>
      <c r="F97" s="262"/>
      <c r="I97" s="265"/>
      <c r="J97" s="262"/>
      <c r="K97" s="262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552"/>
      <c r="AY97" s="552"/>
      <c r="AZ97" s="274"/>
      <c r="BL97" s="268"/>
      <c r="BN97" s="275" t="s">
        <v>267</v>
      </c>
      <c r="BO97" s="275"/>
      <c r="BP97" s="272"/>
      <c r="BQ97" s="272"/>
      <c r="BR97" s="275" t="s">
        <v>267</v>
      </c>
      <c r="BS97" s="275"/>
      <c r="BT97" s="272"/>
      <c r="BU97" s="272"/>
      <c r="BV97" s="272"/>
      <c r="BW97" s="275" t="s">
        <v>267</v>
      </c>
      <c r="BX97" s="272"/>
      <c r="BY97" s="272"/>
      <c r="BZ97" s="272"/>
      <c r="CB97" s="272"/>
      <c r="CC97" s="262"/>
      <c r="CD97" s="262"/>
      <c r="CE97" s="262"/>
    </row>
    <row r="98" spans="1:83" s="263" customFormat="1" ht="15.75">
      <c r="A98" s="262"/>
      <c r="B98" s="262"/>
      <c r="E98" s="264"/>
      <c r="F98" s="262"/>
      <c r="I98" s="265"/>
      <c r="J98" s="262"/>
      <c r="K98" s="262"/>
      <c r="M98" s="266"/>
      <c r="N98" s="276"/>
      <c r="O98" s="276"/>
      <c r="P98" s="266"/>
      <c r="Q98" s="561"/>
      <c r="R98" s="561"/>
      <c r="S98" s="561"/>
      <c r="T98" s="561"/>
      <c r="U98" s="561"/>
      <c r="V98" s="561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552"/>
      <c r="AY98" s="552"/>
      <c r="AZ98" s="277"/>
      <c r="BL98" s="268"/>
      <c r="BX98" s="275"/>
      <c r="BY98" s="272"/>
      <c r="BZ98" s="272"/>
      <c r="CB98" s="272"/>
      <c r="CC98" s="262"/>
      <c r="CD98" s="262"/>
      <c r="CE98" s="262"/>
    </row>
    <row r="99" spans="1:83" s="263" customFormat="1" ht="15.75">
      <c r="A99" s="262"/>
      <c r="B99" s="262"/>
      <c r="E99" s="264"/>
      <c r="F99" s="262"/>
      <c r="I99" s="265"/>
      <c r="J99" s="262"/>
      <c r="K99" s="262"/>
      <c r="L99" s="266"/>
      <c r="M99" s="266"/>
      <c r="N99" s="276"/>
      <c r="O99" s="276"/>
      <c r="P99" s="266"/>
      <c r="Q99" s="561"/>
      <c r="R99" s="561"/>
      <c r="S99" s="561"/>
      <c r="T99" s="561"/>
      <c r="U99" s="561"/>
      <c r="V99" s="561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562"/>
      <c r="AN99" s="562"/>
      <c r="AO99" s="562"/>
      <c r="AP99" s="562"/>
      <c r="AQ99" s="562"/>
      <c r="AR99" s="562"/>
      <c r="AS99" s="562"/>
      <c r="AT99" s="562"/>
      <c r="AU99" s="562"/>
      <c r="AV99" s="262"/>
      <c r="AW99" s="262"/>
      <c r="AX99" s="262"/>
      <c r="AY99" s="262"/>
      <c r="AZ99" s="262"/>
      <c r="BL99" s="268"/>
      <c r="BN99" s="279" t="s">
        <v>268</v>
      </c>
      <c r="BO99" s="280" t="e">
        <f>BO94/BO95</f>
        <v>#DIV/0!</v>
      </c>
      <c r="BP99" s="280" t="e">
        <f>BP94/BO95</f>
        <v>#DIV/0!</v>
      </c>
      <c r="BQ99" s="279" t="s">
        <v>268</v>
      </c>
      <c r="BR99" s="280" t="e">
        <f>BR94/BR95</f>
        <v>#DIV/0!</v>
      </c>
      <c r="BS99" s="280" t="e">
        <f>BS94/BR95</f>
        <v>#DIV/0!</v>
      </c>
      <c r="BT99" s="280" t="e">
        <f>BT94/BR95</f>
        <v>#DIV/0!</v>
      </c>
      <c r="BU99" s="280" t="e">
        <f>BU94/BR95</f>
        <v>#DIV/0!</v>
      </c>
      <c r="BV99" s="279" t="s">
        <v>268</v>
      </c>
      <c r="BW99" s="280" t="e">
        <f>BW94/BW95</f>
        <v>#DIV/0!</v>
      </c>
      <c r="BX99" s="280" t="e">
        <f>BX94/BW95</f>
        <v>#DIV/0!</v>
      </c>
      <c r="BY99" s="280" t="e">
        <f>BY94/BW95</f>
        <v>#DIV/0!</v>
      </c>
      <c r="BZ99" s="280" t="e">
        <f>BZ94/BW95</f>
        <v>#DIV/0!</v>
      </c>
      <c r="CB99" s="272"/>
      <c r="CC99" s="262"/>
      <c r="CD99" s="262"/>
      <c r="CE99" s="262"/>
    </row>
    <row r="100" spans="1:83" s="263" customFormat="1" ht="15.75">
      <c r="A100" s="262"/>
      <c r="B100" s="262"/>
      <c r="E100" s="264"/>
      <c r="F100" s="262"/>
      <c r="I100" s="265"/>
      <c r="J100" s="262"/>
      <c r="K100" s="262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L100" s="268"/>
      <c r="BQ100" s="279" t="s">
        <v>12</v>
      </c>
      <c r="BR100" s="280" t="e">
        <f>BR94/BW94</f>
        <v>#DIV/0!</v>
      </c>
      <c r="BS100" s="280" t="e">
        <f>BS94/BX94</f>
        <v>#DIV/0!</v>
      </c>
      <c r="BT100" s="280" t="e">
        <f>BT94/BY94</f>
        <v>#DIV/0!</v>
      </c>
      <c r="BU100" s="280" t="e">
        <f>BU94/BZ94</f>
        <v>#DIV/0!</v>
      </c>
      <c r="CB100" s="272"/>
      <c r="CC100" s="262"/>
      <c r="CD100" s="262"/>
      <c r="CE100" s="262"/>
    </row>
    <row r="101" spans="1:83" s="263" customFormat="1">
      <c r="A101" s="262"/>
      <c r="B101" s="262"/>
      <c r="E101" s="264"/>
      <c r="F101" s="262"/>
      <c r="I101" s="265"/>
      <c r="J101" s="262"/>
      <c r="K101" s="262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L101" s="268"/>
      <c r="CB101" s="272"/>
      <c r="CC101" s="262"/>
      <c r="CD101" s="262"/>
      <c r="CE101" s="262"/>
    </row>
    <row r="102" spans="1:83" s="263" customFormat="1">
      <c r="L102" s="266"/>
      <c r="AY102" s="262"/>
      <c r="AZ102" s="262"/>
      <c r="CB102" s="272"/>
      <c r="CC102" s="262"/>
      <c r="CD102" s="262"/>
      <c r="CE102" s="262"/>
    </row>
    <row r="103" spans="1:83" s="263" customFormat="1">
      <c r="L103" s="266"/>
      <c r="AY103" s="262"/>
      <c r="AZ103" s="262"/>
    </row>
    <row r="104" spans="1:83" s="263" customFormat="1">
      <c r="L104" s="266"/>
    </row>
    <row r="105" spans="1:83" s="263" customFormat="1">
      <c r="L105" s="266"/>
    </row>
    <row r="106" spans="1:83" s="263" customFormat="1">
      <c r="L106" s="266"/>
    </row>
    <row r="107" spans="1:83" s="263" customFormat="1">
      <c r="L107" s="266"/>
    </row>
    <row r="108" spans="1:83" s="263" customFormat="1">
      <c r="L108" s="266"/>
    </row>
    <row r="109" spans="1:83" s="263" customFormat="1">
      <c r="L109" s="266"/>
    </row>
    <row r="110" spans="1:83" s="263" customFormat="1">
      <c r="L110" s="266"/>
    </row>
    <row r="111" spans="1:83" s="263" customFormat="1">
      <c r="L111" s="266"/>
    </row>
    <row r="112" spans="1:83" s="263" customFormat="1">
      <c r="L112" s="266"/>
    </row>
    <row r="113" spans="12:12" s="263" customFormat="1">
      <c r="L113" s="266"/>
    </row>
    <row r="114" spans="12:12" s="263" customFormat="1">
      <c r="L114" s="266"/>
    </row>
    <row r="115" spans="12:12" s="263" customFormat="1">
      <c r="L115" s="266"/>
    </row>
    <row r="116" spans="12:12" s="263" customFormat="1">
      <c r="L116" s="266"/>
    </row>
    <row r="117" spans="12:12" s="263" customFormat="1">
      <c r="L117" s="266"/>
    </row>
    <row r="118" spans="12:12" s="263" customFormat="1"/>
    <row r="119" spans="12:12" s="263" customFormat="1"/>
    <row r="120" spans="12:12" s="263" customFormat="1"/>
    <row r="121" spans="12:12" s="263" customFormat="1"/>
    <row r="122" spans="12:12" s="263" customFormat="1"/>
    <row r="123" spans="12:12" s="263" customFormat="1"/>
    <row r="124" spans="12:12" s="263" customFormat="1"/>
    <row r="125" spans="12:12" s="263" customFormat="1"/>
    <row r="126" spans="12:12" s="263" customFormat="1"/>
    <row r="127" spans="12:12" s="263" customFormat="1"/>
    <row r="128" spans="12:12" s="263" customFormat="1"/>
    <row r="129" spans="1:83" s="263" customFormat="1"/>
    <row r="130" spans="1:83" s="263" customFormat="1"/>
    <row r="131" spans="1:83" s="263" customFormat="1"/>
    <row r="132" spans="1:83" s="263" customFormat="1"/>
    <row r="133" spans="1:83" s="263" customFormat="1"/>
    <row r="134" spans="1:83" s="263" customFormat="1">
      <c r="A134" s="262"/>
      <c r="B134" s="262"/>
      <c r="E134" s="264"/>
      <c r="F134" s="262"/>
      <c r="I134" s="265"/>
      <c r="J134" s="262"/>
      <c r="K134" s="262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L134" s="268"/>
      <c r="CB134" s="272"/>
      <c r="CC134" s="262"/>
      <c r="CD134" s="262"/>
      <c r="CE134" s="262"/>
    </row>
    <row r="135" spans="1:83" s="263" customFormat="1">
      <c r="A135" s="262"/>
      <c r="B135" s="262"/>
      <c r="E135" s="264"/>
      <c r="F135" s="262"/>
      <c r="I135" s="265"/>
      <c r="J135" s="262"/>
      <c r="K135" s="262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L135" s="268"/>
      <c r="CB135" s="272"/>
      <c r="CC135" s="262"/>
      <c r="CD135" s="262"/>
      <c r="CE135" s="262"/>
    </row>
    <row r="136" spans="1:83" s="263" customFormat="1">
      <c r="A136" s="262"/>
      <c r="B136" s="262"/>
      <c r="E136" s="264"/>
      <c r="F136" s="262"/>
      <c r="I136" s="265"/>
      <c r="J136" s="262"/>
      <c r="K136" s="262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L136" s="268"/>
      <c r="CB136" s="272"/>
      <c r="CC136" s="262"/>
      <c r="CD136" s="262"/>
      <c r="CE136" s="262"/>
    </row>
    <row r="137" spans="1:83" s="263" customFormat="1">
      <c r="A137" s="262"/>
      <c r="B137" s="262"/>
      <c r="E137" s="264"/>
      <c r="F137" s="262"/>
      <c r="I137" s="265"/>
      <c r="J137" s="262"/>
      <c r="K137" s="262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L137" s="268"/>
      <c r="CB137" s="272"/>
      <c r="CC137" s="262"/>
      <c r="CD137" s="262"/>
      <c r="CE137" s="262"/>
    </row>
    <row r="138" spans="1:83" s="263" customFormat="1">
      <c r="A138" s="262"/>
      <c r="B138" s="262"/>
      <c r="E138" s="264"/>
      <c r="F138" s="262"/>
      <c r="I138" s="265"/>
      <c r="J138" s="262"/>
      <c r="K138" s="262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2"/>
      <c r="X138" s="262"/>
      <c r="Y138" s="262"/>
      <c r="Z138" s="262"/>
      <c r="AA138" s="262"/>
      <c r="AB138" s="262"/>
      <c r="AC138" s="262"/>
      <c r="AD138" s="262"/>
      <c r="AE138" s="262"/>
      <c r="AF138" s="262"/>
      <c r="AG138" s="262"/>
      <c r="AH138" s="262"/>
      <c r="AI138" s="262"/>
      <c r="AJ138" s="262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  <c r="AX138" s="262"/>
      <c r="AY138" s="262"/>
      <c r="AZ138" s="262"/>
      <c r="BL138" s="268"/>
      <c r="CB138" s="272"/>
      <c r="CC138" s="262"/>
      <c r="CD138" s="262"/>
      <c r="CE138" s="262"/>
    </row>
    <row r="139" spans="1:83" s="263" customFormat="1">
      <c r="A139" s="262"/>
      <c r="B139" s="262"/>
      <c r="E139" s="264"/>
      <c r="F139" s="262"/>
      <c r="I139" s="265"/>
      <c r="J139" s="262"/>
      <c r="K139" s="262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2"/>
      <c r="X139" s="262"/>
      <c r="Y139" s="262"/>
      <c r="Z139" s="262"/>
      <c r="AA139" s="262"/>
      <c r="AB139" s="262"/>
      <c r="AC139" s="262"/>
      <c r="AD139" s="262"/>
      <c r="AE139" s="262"/>
      <c r="AF139" s="262"/>
      <c r="AG139" s="262"/>
      <c r="AH139" s="262"/>
      <c r="AI139" s="262"/>
      <c r="AJ139" s="262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  <c r="AX139" s="262"/>
      <c r="AY139" s="262"/>
      <c r="AZ139" s="262"/>
      <c r="BL139" s="268"/>
      <c r="CB139" s="272"/>
      <c r="CC139" s="262"/>
      <c r="CD139" s="262"/>
      <c r="CE139" s="262"/>
    </row>
    <row r="140" spans="1:83" s="263" customFormat="1">
      <c r="A140" s="262"/>
      <c r="B140" s="262"/>
      <c r="E140" s="264"/>
      <c r="F140" s="262"/>
      <c r="I140" s="265"/>
      <c r="J140" s="262"/>
      <c r="K140" s="262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2"/>
      <c r="X140" s="262"/>
      <c r="Y140" s="262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2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  <c r="AX140" s="262"/>
      <c r="AY140" s="262"/>
      <c r="AZ140" s="262"/>
      <c r="BL140" s="268"/>
      <c r="CB140" s="272"/>
      <c r="CC140" s="262"/>
      <c r="CD140" s="262"/>
      <c r="CE140" s="262"/>
    </row>
    <row r="141" spans="1:83" s="263" customFormat="1">
      <c r="A141" s="262"/>
      <c r="B141" s="262"/>
      <c r="E141" s="264"/>
      <c r="F141" s="262"/>
      <c r="I141" s="265"/>
      <c r="J141" s="262"/>
      <c r="K141" s="262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2"/>
      <c r="X141" s="262"/>
      <c r="Y141" s="262"/>
      <c r="Z141" s="262"/>
      <c r="AA141" s="262"/>
      <c r="AB141" s="262"/>
      <c r="AC141" s="262"/>
      <c r="AD141" s="262"/>
      <c r="AE141" s="262"/>
      <c r="AF141" s="262"/>
      <c r="AG141" s="262"/>
      <c r="AH141" s="262"/>
      <c r="AI141" s="262"/>
      <c r="AJ141" s="262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  <c r="AX141" s="262"/>
      <c r="AY141" s="262"/>
      <c r="AZ141" s="262"/>
      <c r="BL141" s="268"/>
      <c r="CB141" s="272"/>
      <c r="CC141" s="262"/>
      <c r="CD141" s="262"/>
      <c r="CE141" s="262"/>
    </row>
    <row r="142" spans="1:83" s="263" customFormat="1">
      <c r="A142" s="262"/>
      <c r="B142" s="262"/>
      <c r="E142" s="264"/>
      <c r="F142" s="262"/>
      <c r="I142" s="265"/>
      <c r="J142" s="262"/>
      <c r="K142" s="262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2"/>
      <c r="X142" s="262"/>
      <c r="Y142" s="262"/>
      <c r="Z142" s="262"/>
      <c r="AA142" s="262"/>
      <c r="AB142" s="262"/>
      <c r="AC142" s="262"/>
      <c r="AD142" s="262"/>
      <c r="AE142" s="262"/>
      <c r="AF142" s="262"/>
      <c r="AG142" s="262"/>
      <c r="AH142" s="262"/>
      <c r="AI142" s="262"/>
      <c r="AJ142" s="262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  <c r="AX142" s="262"/>
      <c r="AY142" s="262"/>
      <c r="AZ142" s="262"/>
      <c r="BL142" s="268"/>
      <c r="CB142" s="272"/>
      <c r="CC142" s="262"/>
      <c r="CD142" s="262"/>
      <c r="CE142" s="262"/>
    </row>
    <row r="143" spans="1:83" s="263" customFormat="1">
      <c r="A143" s="262"/>
      <c r="B143" s="262"/>
      <c r="E143" s="264"/>
      <c r="F143" s="262"/>
      <c r="I143" s="265"/>
      <c r="J143" s="262"/>
      <c r="K143" s="262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2"/>
      <c r="X143" s="262"/>
      <c r="Y143" s="262"/>
      <c r="Z143" s="262"/>
      <c r="AA143" s="262"/>
      <c r="AB143" s="262"/>
      <c r="AC143" s="262"/>
      <c r="AD143" s="262"/>
      <c r="AE143" s="262"/>
      <c r="AF143" s="262"/>
      <c r="AG143" s="262"/>
      <c r="AH143" s="262"/>
      <c r="AI143" s="262"/>
      <c r="AJ143" s="262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  <c r="AX143" s="262"/>
      <c r="AY143" s="262"/>
      <c r="AZ143" s="262"/>
      <c r="BL143" s="268"/>
      <c r="CB143" s="272"/>
      <c r="CC143" s="262"/>
      <c r="CD143" s="262"/>
      <c r="CE143" s="262"/>
    </row>
    <row r="144" spans="1:83" s="263" customFormat="1">
      <c r="A144" s="262"/>
      <c r="B144" s="262"/>
      <c r="E144" s="264"/>
      <c r="F144" s="262"/>
      <c r="I144" s="265"/>
      <c r="J144" s="262"/>
      <c r="K144" s="262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2"/>
      <c r="X144" s="262"/>
      <c r="Y144" s="262"/>
      <c r="Z144" s="262"/>
      <c r="AA144" s="262"/>
      <c r="AB144" s="262"/>
      <c r="AC144" s="262"/>
      <c r="AD144" s="262"/>
      <c r="AE144" s="262"/>
      <c r="AF144" s="262"/>
      <c r="AG144" s="262"/>
      <c r="AH144" s="262"/>
      <c r="AI144" s="262"/>
      <c r="AJ144" s="262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  <c r="AX144" s="262"/>
      <c r="AY144" s="262"/>
      <c r="AZ144" s="262"/>
      <c r="BL144" s="268"/>
      <c r="CB144" s="272"/>
      <c r="CC144" s="262"/>
      <c r="CD144" s="262"/>
      <c r="CE144" s="262"/>
    </row>
    <row r="145" spans="1:83" s="263" customFormat="1">
      <c r="A145" s="262"/>
      <c r="B145" s="262"/>
      <c r="E145" s="264"/>
      <c r="F145" s="262"/>
      <c r="I145" s="265"/>
      <c r="J145" s="262"/>
      <c r="K145" s="262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2"/>
      <c r="X145" s="262"/>
      <c r="Y145" s="262"/>
      <c r="Z145" s="262"/>
      <c r="AA145" s="262"/>
      <c r="AB145" s="262"/>
      <c r="AC145" s="262"/>
      <c r="AD145" s="262"/>
      <c r="AE145" s="262"/>
      <c r="AF145" s="262"/>
      <c r="AG145" s="262"/>
      <c r="AH145" s="262"/>
      <c r="AI145" s="262"/>
      <c r="AJ145" s="262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  <c r="AX145" s="262"/>
      <c r="AY145" s="262"/>
      <c r="AZ145" s="262"/>
      <c r="BL145" s="268"/>
      <c r="CB145" s="272"/>
      <c r="CC145" s="262"/>
      <c r="CD145" s="262"/>
      <c r="CE145" s="262"/>
    </row>
    <row r="146" spans="1:83" s="263" customFormat="1">
      <c r="A146" s="262"/>
      <c r="B146" s="262"/>
      <c r="E146" s="264"/>
      <c r="F146" s="262"/>
      <c r="I146" s="265"/>
      <c r="J146" s="262"/>
      <c r="K146" s="262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2"/>
      <c r="X146" s="262"/>
      <c r="Y146" s="262"/>
      <c r="Z146" s="262"/>
      <c r="AA146" s="262"/>
      <c r="AB146" s="262"/>
      <c r="AC146" s="262"/>
      <c r="AD146" s="262"/>
      <c r="AE146" s="262"/>
      <c r="AF146" s="262"/>
      <c r="AG146" s="262"/>
      <c r="AH146" s="262"/>
      <c r="AI146" s="262"/>
      <c r="AJ146" s="262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  <c r="AX146" s="262"/>
      <c r="AY146" s="262"/>
      <c r="AZ146" s="262"/>
      <c r="BL146" s="268"/>
      <c r="CB146" s="272"/>
      <c r="CC146" s="262"/>
      <c r="CD146" s="262"/>
      <c r="CE146" s="262"/>
    </row>
    <row r="147" spans="1:83" s="263" customFormat="1"/>
    <row r="148" spans="1:83" s="263" customFormat="1"/>
    <row r="149" spans="1:83" s="263" customFormat="1"/>
    <row r="150" spans="1:83" s="263" customFormat="1"/>
    <row r="151" spans="1:83" s="263" customFormat="1"/>
    <row r="152" spans="1:83" s="263" customFormat="1"/>
    <row r="153" spans="1:83" s="263" customFormat="1"/>
    <row r="154" spans="1:83" s="263" customFormat="1"/>
    <row r="155" spans="1:83" s="263" customFormat="1"/>
    <row r="156" spans="1:83" s="263" customFormat="1"/>
    <row r="157" spans="1:83" s="263" customFormat="1"/>
    <row r="158" spans="1:83" s="263" customFormat="1"/>
    <row r="159" spans="1:83" s="263" customFormat="1"/>
    <row r="160" spans="1:83" s="263" customFormat="1"/>
    <row r="161" s="263" customFormat="1"/>
    <row r="162" s="263" customFormat="1"/>
    <row r="163" s="263" customFormat="1"/>
    <row r="164" s="263" customFormat="1"/>
    <row r="165" s="263" customFormat="1"/>
    <row r="166" s="263" customFormat="1"/>
    <row r="167" s="263" customFormat="1"/>
    <row r="168" s="263" customFormat="1"/>
    <row r="169" s="263" customFormat="1"/>
    <row r="170" s="263" customFormat="1"/>
    <row r="171" s="263" customFormat="1"/>
    <row r="172" s="263" customFormat="1"/>
    <row r="173" s="263" customFormat="1"/>
    <row r="174" s="263" customFormat="1"/>
    <row r="175" s="263" customFormat="1"/>
    <row r="176" s="263" customFormat="1"/>
    <row r="177" s="263" customFormat="1"/>
    <row r="178" s="263" customFormat="1"/>
    <row r="179" s="263" customFormat="1"/>
    <row r="180" s="263" customFormat="1"/>
    <row r="181" s="263" customFormat="1"/>
    <row r="182" s="263" customFormat="1"/>
    <row r="183" s="263" customFormat="1"/>
    <row r="184" s="263" customFormat="1"/>
    <row r="185" s="263" customFormat="1"/>
    <row r="186" s="263" customFormat="1"/>
    <row r="187" s="263" customFormat="1"/>
    <row r="188" s="263" customFormat="1"/>
    <row r="189" s="263" customFormat="1"/>
    <row r="190" s="263" customFormat="1"/>
    <row r="191" s="263" customFormat="1"/>
    <row r="192" s="263" customFormat="1"/>
    <row r="193" s="263" customFormat="1"/>
    <row r="194" s="263" customFormat="1"/>
    <row r="195" s="263" customFormat="1"/>
    <row r="196" s="263" customFormat="1"/>
    <row r="197" s="263" customFormat="1"/>
    <row r="198" s="263" customFormat="1"/>
    <row r="199" s="263" customFormat="1"/>
    <row r="200" s="263" customFormat="1"/>
    <row r="201" s="263" customFormat="1"/>
    <row r="202" s="263" customFormat="1"/>
    <row r="203" s="263" customFormat="1"/>
    <row r="204" s="263" customFormat="1"/>
    <row r="205" s="263" customFormat="1"/>
    <row r="206" s="263" customFormat="1"/>
    <row r="207" s="263" customFormat="1"/>
    <row r="208" s="263" customFormat="1"/>
    <row r="209" s="263" customFormat="1"/>
    <row r="210" s="263" customFormat="1"/>
    <row r="211" s="263" customFormat="1"/>
    <row r="212" s="263" customFormat="1"/>
    <row r="213" s="263" customFormat="1"/>
    <row r="214" s="263" customFormat="1"/>
    <row r="215" s="263" customFormat="1"/>
    <row r="216" s="263" customFormat="1"/>
    <row r="217" s="263" customFormat="1"/>
    <row r="218" s="263" customFormat="1"/>
    <row r="219" s="263" customFormat="1"/>
    <row r="220" s="263" customFormat="1"/>
    <row r="221" s="263" customFormat="1"/>
    <row r="222" s="263" customFormat="1"/>
    <row r="223" s="263" customFormat="1"/>
    <row r="224" s="263" customFormat="1"/>
    <row r="225" s="263" customFormat="1"/>
    <row r="226" s="263" customFormat="1"/>
    <row r="227" s="263" customFormat="1"/>
    <row r="228" s="263" customFormat="1"/>
    <row r="229" s="263" customFormat="1"/>
    <row r="230" s="263" customFormat="1"/>
    <row r="231" s="263" customFormat="1"/>
    <row r="232" s="263" customFormat="1"/>
    <row r="233" s="263" customFormat="1"/>
    <row r="234" s="263" customFormat="1"/>
    <row r="235" s="263" customFormat="1"/>
    <row r="236" s="263" customFormat="1"/>
    <row r="237" s="263" customFormat="1"/>
    <row r="238" s="263" customFormat="1"/>
    <row r="239" s="263" customFormat="1"/>
    <row r="240" s="263" customFormat="1"/>
    <row r="241" s="263" customFormat="1"/>
    <row r="242" s="263" customFormat="1"/>
    <row r="243" s="263" customFormat="1"/>
    <row r="244" s="263" customFormat="1"/>
    <row r="245" s="263" customFormat="1"/>
    <row r="246" s="263" customFormat="1"/>
    <row r="247" s="263" customFormat="1"/>
    <row r="248" s="263" customFormat="1"/>
    <row r="249" s="263" customFormat="1"/>
    <row r="250" s="263" customFormat="1"/>
    <row r="251" s="263" customFormat="1"/>
    <row r="252" s="263" customFormat="1"/>
    <row r="253" s="263" customFormat="1"/>
    <row r="254" s="263" customFormat="1"/>
    <row r="255" s="263" customFormat="1"/>
    <row r="256" s="263" customFormat="1"/>
    <row r="257" s="263" customFormat="1"/>
    <row r="258" s="263" customFormat="1"/>
    <row r="259" s="263" customFormat="1"/>
    <row r="260" s="263" customFormat="1"/>
    <row r="261" s="263" customFormat="1"/>
    <row r="262" s="263" customFormat="1"/>
    <row r="263" s="263" customFormat="1"/>
    <row r="264" s="263" customFormat="1"/>
    <row r="265" s="263" customFormat="1"/>
    <row r="266" s="263" customFormat="1"/>
    <row r="267" s="263" customFormat="1"/>
    <row r="268" s="263" customFormat="1"/>
    <row r="269" s="263" customFormat="1"/>
    <row r="270" s="263" customFormat="1"/>
    <row r="271" s="263" customFormat="1"/>
    <row r="272" s="263" customFormat="1"/>
    <row r="273" s="263" customFormat="1"/>
    <row r="274" s="263" customFormat="1"/>
    <row r="275" s="263" customFormat="1"/>
    <row r="276" s="263" customFormat="1"/>
    <row r="277" s="263" customFormat="1"/>
    <row r="278" s="263" customFormat="1"/>
    <row r="279" s="263" customFormat="1"/>
    <row r="280" s="263" customFormat="1"/>
    <row r="281" s="263" customFormat="1"/>
    <row r="282" s="263" customFormat="1"/>
    <row r="283" s="263" customFormat="1"/>
    <row r="284" s="263" customFormat="1"/>
    <row r="285" s="263" customFormat="1"/>
    <row r="286" s="263" customFormat="1"/>
    <row r="287" s="263" customFormat="1"/>
    <row r="288" s="263" customFormat="1"/>
    <row r="289" s="263" customFormat="1"/>
    <row r="290" s="263" customFormat="1"/>
    <row r="291" s="263" customFormat="1"/>
    <row r="292" s="263" customFormat="1"/>
    <row r="293" s="263" customFormat="1"/>
    <row r="294" s="263" customFormat="1"/>
    <row r="295" s="263" customFormat="1"/>
    <row r="296" s="263" customFormat="1"/>
    <row r="297" s="263" customFormat="1"/>
    <row r="298" s="263" customFormat="1"/>
    <row r="299" s="263" customFormat="1"/>
    <row r="300" s="263" customFormat="1"/>
    <row r="301" s="263" customFormat="1"/>
    <row r="302" s="263" customFormat="1"/>
    <row r="303" s="263" customFormat="1"/>
    <row r="304" s="263" customFormat="1"/>
    <row r="305" s="263" customFormat="1"/>
    <row r="306" s="263" customFormat="1"/>
    <row r="307" s="263" customFormat="1"/>
    <row r="308" s="263" customFormat="1"/>
    <row r="309" s="263" customFormat="1"/>
    <row r="310" s="263" customFormat="1"/>
    <row r="311" s="263" customFormat="1"/>
    <row r="312" s="263" customFormat="1"/>
    <row r="313" s="263" customFormat="1"/>
    <row r="314" s="263" customFormat="1"/>
    <row r="315" s="263" customFormat="1"/>
    <row r="316" s="263" customFormat="1"/>
    <row r="317" s="263" customFormat="1"/>
    <row r="318" s="263" customFormat="1"/>
    <row r="319" s="263" customFormat="1"/>
    <row r="320" s="263" customFormat="1"/>
    <row r="321" s="263" customFormat="1"/>
    <row r="322" s="263" customFormat="1"/>
    <row r="323" s="263" customFormat="1"/>
    <row r="324" s="263" customFormat="1"/>
    <row r="325" s="263" customFormat="1"/>
    <row r="326" s="263" customFormat="1"/>
    <row r="327" s="263" customFormat="1"/>
    <row r="328" s="263" customFormat="1"/>
    <row r="329" s="263" customFormat="1"/>
    <row r="330" s="263" customFormat="1"/>
    <row r="331" s="263" customFormat="1"/>
    <row r="332" s="263" customFormat="1"/>
    <row r="333" s="263" customFormat="1"/>
    <row r="334" s="263" customFormat="1"/>
    <row r="335" s="263" customFormat="1"/>
    <row r="336" s="263" customFormat="1"/>
    <row r="337" s="263" customFormat="1"/>
    <row r="338" s="263" customFormat="1"/>
    <row r="339" s="263" customFormat="1"/>
    <row r="340" s="263" customFormat="1"/>
    <row r="341" s="263" customFormat="1"/>
    <row r="342" s="263" customFormat="1"/>
    <row r="343" s="263" customFormat="1"/>
    <row r="344" s="263" customFormat="1"/>
    <row r="345" s="263" customFormat="1"/>
    <row r="346" s="263" customFormat="1"/>
    <row r="347" s="263" customFormat="1"/>
    <row r="348" s="263" customFormat="1"/>
    <row r="349" s="263" customFormat="1"/>
    <row r="350" s="263" customFormat="1"/>
    <row r="351" s="263" customFormat="1"/>
    <row r="352" s="263" customFormat="1"/>
    <row r="353" s="263" customFormat="1"/>
    <row r="354" s="263" customFormat="1"/>
    <row r="355" s="263" customFormat="1"/>
    <row r="356" s="263" customFormat="1"/>
    <row r="357" s="263" customFormat="1"/>
    <row r="358" s="263" customFormat="1"/>
    <row r="359" s="263" customFormat="1"/>
    <row r="360" s="263" customFormat="1"/>
    <row r="361" s="263" customFormat="1"/>
    <row r="362" s="263" customFormat="1"/>
    <row r="363" s="263" customFormat="1"/>
    <row r="364" s="263" customFormat="1"/>
    <row r="365" s="263" customFormat="1"/>
    <row r="366" s="263" customFormat="1"/>
    <row r="367" s="263" customFormat="1"/>
    <row r="368" s="263" customFormat="1"/>
    <row r="369" s="263" customFormat="1"/>
    <row r="370" s="263" customFormat="1"/>
    <row r="371" s="263" customFormat="1"/>
    <row r="372" s="263" customFormat="1"/>
    <row r="373" s="263" customFormat="1"/>
    <row r="374" s="263" customFormat="1"/>
    <row r="375" s="263" customFormat="1"/>
    <row r="376" s="263" customFormat="1"/>
    <row r="377" s="263" customFormat="1"/>
    <row r="378" s="263" customFormat="1"/>
    <row r="379" s="263" customFormat="1"/>
    <row r="380" s="263" customFormat="1"/>
    <row r="381" s="263" customFormat="1"/>
    <row r="382" s="263" customFormat="1"/>
    <row r="383" s="263" customFormat="1"/>
    <row r="384" s="263" customFormat="1"/>
    <row r="385" spans="1:83" s="263" customFormat="1"/>
    <row r="386" spans="1:83" s="263" customFormat="1"/>
    <row r="387" spans="1:83" s="263" customFormat="1"/>
    <row r="388" spans="1:83" s="263" customFormat="1"/>
    <row r="389" spans="1:83" s="263" customFormat="1"/>
    <row r="390" spans="1:83" s="263" customFormat="1"/>
    <row r="391" spans="1:83">
      <c r="A391" s="108"/>
      <c r="B391" s="108"/>
      <c r="E391" s="108"/>
      <c r="F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E391" s="108"/>
      <c r="BG391" s="108"/>
      <c r="BI391" s="108"/>
      <c r="BK391" s="108"/>
      <c r="BL391" s="108"/>
      <c r="BM391" s="108"/>
      <c r="CB391" s="108"/>
      <c r="CC391" s="108"/>
      <c r="CD391" s="108"/>
      <c r="CE391" s="108"/>
    </row>
    <row r="392" spans="1:83">
      <c r="A392" s="108"/>
      <c r="B392" s="108"/>
      <c r="E392" s="108"/>
      <c r="F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E392" s="108"/>
      <c r="BG392" s="108"/>
      <c r="BI392" s="108"/>
      <c r="BK392" s="108"/>
      <c r="BL392" s="108"/>
      <c r="BM392" s="108"/>
      <c r="CB392" s="108"/>
      <c r="CC392" s="108"/>
      <c r="CD392" s="108"/>
      <c r="CE392" s="108"/>
    </row>
    <row r="393" spans="1:83">
      <c r="A393" s="108"/>
      <c r="B393" s="108"/>
      <c r="E393" s="108"/>
      <c r="F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8"/>
      <c r="AV393" s="108"/>
      <c r="AW393" s="108"/>
      <c r="AX393" s="108"/>
      <c r="AY393" s="108"/>
      <c r="AZ393" s="108"/>
      <c r="BE393" s="108"/>
      <c r="BG393" s="108"/>
      <c r="BI393" s="108"/>
      <c r="BK393" s="108"/>
      <c r="BL393" s="108"/>
      <c r="BM393" s="108"/>
      <c r="CB393" s="108"/>
      <c r="CC393" s="108"/>
      <c r="CD393" s="108"/>
      <c r="CE393" s="108"/>
    </row>
    <row r="394" spans="1:83">
      <c r="A394" s="108"/>
      <c r="B394" s="108"/>
      <c r="E394" s="108"/>
      <c r="F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  <c r="AT394" s="108"/>
      <c r="AU394" s="108"/>
      <c r="AV394" s="108"/>
      <c r="AW394" s="108"/>
      <c r="AX394" s="108"/>
      <c r="AY394" s="108"/>
      <c r="AZ394" s="108"/>
      <c r="BE394" s="108"/>
      <c r="BG394" s="108"/>
      <c r="BI394" s="108"/>
      <c r="BK394" s="108"/>
      <c r="BL394" s="108"/>
      <c r="BM394" s="108"/>
      <c r="CB394" s="108"/>
      <c r="CC394" s="108"/>
      <c r="CD394" s="108"/>
      <c r="CE394" s="108"/>
    </row>
    <row r="395" spans="1:83">
      <c r="A395" s="108"/>
      <c r="B395" s="108"/>
      <c r="E395" s="108"/>
      <c r="F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  <c r="AT395" s="108"/>
      <c r="AU395" s="108"/>
      <c r="AV395" s="108"/>
      <c r="AW395" s="108"/>
      <c r="AX395" s="108"/>
      <c r="AY395" s="108"/>
      <c r="AZ395" s="108"/>
      <c r="BE395" s="108"/>
      <c r="BG395" s="108"/>
      <c r="BI395" s="108"/>
      <c r="BK395" s="108"/>
      <c r="BL395" s="108"/>
      <c r="BM395" s="108"/>
      <c r="CB395" s="108"/>
      <c r="CC395" s="108"/>
      <c r="CD395" s="108"/>
      <c r="CE395" s="108"/>
    </row>
    <row r="396" spans="1:83">
      <c r="A396" s="108"/>
      <c r="B396" s="108"/>
      <c r="E396" s="108"/>
      <c r="F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E396" s="108"/>
      <c r="BG396" s="108"/>
      <c r="BI396" s="108"/>
      <c r="BK396" s="108"/>
      <c r="BL396" s="108"/>
      <c r="BM396" s="108"/>
      <c r="CB396" s="108"/>
      <c r="CC396" s="108"/>
      <c r="CD396" s="108"/>
      <c r="CE396" s="108"/>
    </row>
    <row r="397" spans="1:83">
      <c r="A397" s="108"/>
      <c r="B397" s="108"/>
      <c r="E397" s="108"/>
      <c r="F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E397" s="108"/>
      <c r="BG397" s="108"/>
      <c r="BI397" s="108"/>
      <c r="BK397" s="108"/>
      <c r="BL397" s="108"/>
      <c r="BM397" s="108"/>
      <c r="CB397" s="108"/>
      <c r="CC397" s="108"/>
      <c r="CD397" s="108"/>
      <c r="CE397" s="108"/>
    </row>
    <row r="398" spans="1:83">
      <c r="A398" s="108"/>
      <c r="B398" s="108"/>
      <c r="E398" s="108"/>
      <c r="F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E398" s="108"/>
      <c r="BG398" s="108"/>
      <c r="BI398" s="108"/>
      <c r="BK398" s="108"/>
      <c r="BL398" s="108"/>
      <c r="BM398" s="108"/>
      <c r="CB398" s="108"/>
      <c r="CC398" s="108"/>
      <c r="CD398" s="108"/>
      <c r="CE398" s="108"/>
    </row>
    <row r="399" spans="1:83">
      <c r="A399" s="108"/>
      <c r="B399" s="108"/>
      <c r="E399" s="108"/>
      <c r="F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E399" s="108"/>
      <c r="BG399" s="108"/>
      <c r="BI399" s="108"/>
      <c r="BK399" s="108"/>
      <c r="BL399" s="108"/>
      <c r="BM399" s="108"/>
      <c r="CB399" s="108"/>
      <c r="CC399" s="108"/>
      <c r="CD399" s="108"/>
      <c r="CE399" s="108"/>
    </row>
    <row r="400" spans="1:83">
      <c r="A400" s="108"/>
      <c r="B400" s="108"/>
      <c r="E400" s="108"/>
      <c r="F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E400" s="108"/>
      <c r="BG400" s="108"/>
      <c r="BI400" s="108"/>
      <c r="BK400" s="108"/>
      <c r="BL400" s="108"/>
      <c r="BM400" s="108"/>
      <c r="CB400" s="108"/>
      <c r="CC400" s="108"/>
      <c r="CD400" s="108"/>
      <c r="CE400" s="108"/>
    </row>
    <row r="401" spans="1:83">
      <c r="A401" s="108"/>
      <c r="B401" s="108"/>
      <c r="E401" s="108"/>
      <c r="F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E401" s="108"/>
      <c r="BG401" s="108"/>
      <c r="BI401" s="108"/>
      <c r="BK401" s="108"/>
      <c r="BL401" s="108"/>
      <c r="BM401" s="108"/>
      <c r="CB401" s="108"/>
      <c r="CC401" s="108"/>
      <c r="CD401" s="108"/>
      <c r="CE401" s="108"/>
    </row>
    <row r="402" spans="1:83">
      <c r="A402" s="108"/>
      <c r="B402" s="108"/>
      <c r="E402" s="108"/>
      <c r="F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E402" s="108"/>
      <c r="BG402" s="108"/>
      <c r="BI402" s="108"/>
      <c r="BK402" s="108"/>
      <c r="BL402" s="108"/>
      <c r="BM402" s="108"/>
      <c r="CB402" s="108"/>
      <c r="CC402" s="108"/>
      <c r="CD402" s="108"/>
      <c r="CE402" s="108"/>
    </row>
    <row r="403" spans="1:83">
      <c r="A403" s="108"/>
      <c r="B403" s="108"/>
      <c r="E403" s="108"/>
      <c r="F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E403" s="108"/>
      <c r="BG403" s="108"/>
      <c r="BI403" s="108"/>
      <c r="BK403" s="108"/>
      <c r="BL403" s="108"/>
      <c r="BM403" s="108"/>
      <c r="CB403" s="108"/>
      <c r="CC403" s="108"/>
      <c r="CD403" s="108"/>
      <c r="CE403" s="108"/>
    </row>
    <row r="404" spans="1:83">
      <c r="A404" s="108"/>
      <c r="B404" s="108"/>
      <c r="E404" s="108"/>
      <c r="F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E404" s="108"/>
      <c r="BG404" s="108"/>
      <c r="BI404" s="108"/>
      <c r="BK404" s="108"/>
      <c r="BL404" s="108"/>
      <c r="BM404" s="108"/>
      <c r="CB404" s="108"/>
      <c r="CC404" s="108"/>
      <c r="CD404" s="108"/>
      <c r="CE404" s="108"/>
    </row>
    <row r="405" spans="1:83">
      <c r="A405" s="108"/>
      <c r="B405" s="108"/>
      <c r="E405" s="108"/>
      <c r="F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E405" s="108"/>
      <c r="BG405" s="108"/>
      <c r="BI405" s="108"/>
      <c r="BK405" s="108"/>
      <c r="BL405" s="108"/>
      <c r="BM405" s="108"/>
      <c r="CB405" s="108"/>
      <c r="CC405" s="108"/>
      <c r="CD405" s="108"/>
      <c r="CE405" s="108"/>
    </row>
    <row r="406" spans="1:83">
      <c r="A406" s="108"/>
      <c r="B406" s="108"/>
      <c r="E406" s="108"/>
      <c r="F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E406" s="108"/>
      <c r="BG406" s="108"/>
      <c r="BI406" s="108"/>
      <c r="BK406" s="108"/>
      <c r="BL406" s="108"/>
      <c r="BM406" s="108"/>
      <c r="CB406" s="108"/>
      <c r="CC406" s="108"/>
      <c r="CD406" s="108"/>
      <c r="CE406" s="108"/>
    </row>
    <row r="407" spans="1:83">
      <c r="A407" s="108"/>
      <c r="B407" s="108"/>
      <c r="E407" s="108"/>
      <c r="F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E407" s="108"/>
      <c r="BG407" s="108"/>
      <c r="BI407" s="108"/>
      <c r="BK407" s="108"/>
      <c r="BL407" s="108"/>
      <c r="BM407" s="108"/>
      <c r="CB407" s="108"/>
      <c r="CC407" s="108"/>
      <c r="CD407" s="108"/>
      <c r="CE407" s="108"/>
    </row>
    <row r="408" spans="1:83">
      <c r="A408" s="108"/>
      <c r="B408" s="108"/>
      <c r="E408" s="108"/>
      <c r="F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E408" s="108"/>
      <c r="BG408" s="108"/>
      <c r="BI408" s="108"/>
      <c r="BK408" s="108"/>
      <c r="BL408" s="108"/>
      <c r="BM408" s="108"/>
      <c r="CB408" s="108"/>
      <c r="CC408" s="108"/>
      <c r="CD408" s="108"/>
      <c r="CE408" s="108"/>
    </row>
    <row r="409" spans="1:83">
      <c r="A409" s="108"/>
      <c r="B409" s="108"/>
      <c r="E409" s="108"/>
      <c r="F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E409" s="108"/>
      <c r="BG409" s="108"/>
      <c r="BI409" s="108"/>
      <c r="BK409" s="108"/>
      <c r="BL409" s="108"/>
      <c r="BM409" s="108"/>
      <c r="CB409" s="108"/>
      <c r="CC409" s="108"/>
      <c r="CD409" s="108"/>
      <c r="CE409" s="108"/>
    </row>
    <row r="410" spans="1:83">
      <c r="A410" s="108"/>
      <c r="B410" s="108"/>
      <c r="E410" s="108"/>
      <c r="F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E410" s="108"/>
      <c r="BG410" s="108"/>
      <c r="BI410" s="108"/>
      <c r="BK410" s="108"/>
      <c r="BL410" s="108"/>
      <c r="BM410" s="108"/>
      <c r="CB410" s="108"/>
      <c r="CC410" s="108"/>
      <c r="CD410" s="108"/>
      <c r="CE410" s="108"/>
    </row>
    <row r="411" spans="1:83">
      <c r="A411" s="108"/>
      <c r="B411" s="108"/>
      <c r="E411" s="108"/>
      <c r="F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E411" s="108"/>
      <c r="BG411" s="108"/>
      <c r="BI411" s="108"/>
      <c r="BK411" s="108"/>
      <c r="BL411" s="108"/>
      <c r="BM411" s="108"/>
      <c r="CB411" s="108"/>
      <c r="CC411" s="108"/>
      <c r="CD411" s="108"/>
      <c r="CE411" s="108"/>
    </row>
    <row r="412" spans="1:83">
      <c r="A412" s="108"/>
      <c r="B412" s="108"/>
      <c r="E412" s="108"/>
      <c r="F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E412" s="108"/>
      <c r="BG412" s="108"/>
      <c r="BI412" s="108"/>
      <c r="BK412" s="108"/>
      <c r="BL412" s="108"/>
      <c r="BM412" s="108"/>
      <c r="CB412" s="108"/>
      <c r="CC412" s="108"/>
      <c r="CD412" s="108"/>
      <c r="CE412" s="108"/>
    </row>
    <row r="413" spans="1:83">
      <c r="A413" s="108"/>
      <c r="B413" s="108"/>
      <c r="E413" s="108"/>
      <c r="F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E413" s="108"/>
      <c r="BG413" s="108"/>
      <c r="BI413" s="108"/>
      <c r="BK413" s="108"/>
      <c r="BL413" s="108"/>
      <c r="BM413" s="108"/>
      <c r="CB413" s="108"/>
      <c r="CC413" s="108"/>
      <c r="CD413" s="108"/>
      <c r="CE413" s="108"/>
    </row>
    <row r="414" spans="1:83">
      <c r="A414" s="108"/>
      <c r="B414" s="108"/>
      <c r="E414" s="108"/>
      <c r="F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E414" s="108"/>
      <c r="BG414" s="108"/>
      <c r="BI414" s="108"/>
      <c r="BK414" s="108"/>
      <c r="BL414" s="108"/>
      <c r="BM414" s="108"/>
      <c r="CB414" s="108"/>
      <c r="CC414" s="108"/>
      <c r="CD414" s="108"/>
      <c r="CE414" s="108"/>
    </row>
    <row r="415" spans="1:83">
      <c r="A415" s="108"/>
      <c r="B415" s="108"/>
      <c r="E415" s="108"/>
      <c r="F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E415" s="108"/>
      <c r="BG415" s="108"/>
      <c r="BI415" s="108"/>
      <c r="BK415" s="108"/>
      <c r="BL415" s="108"/>
      <c r="BM415" s="108"/>
      <c r="CB415" s="108"/>
      <c r="CC415" s="108"/>
      <c r="CD415" s="108"/>
      <c r="CE415" s="108"/>
    </row>
    <row r="416" spans="1:83">
      <c r="A416" s="108"/>
      <c r="B416" s="108"/>
      <c r="E416" s="108"/>
      <c r="F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E416" s="108"/>
      <c r="BG416" s="108"/>
      <c r="BI416" s="108"/>
      <c r="BK416" s="108"/>
      <c r="BL416" s="108"/>
      <c r="BM416" s="108"/>
      <c r="CB416" s="108"/>
      <c r="CC416" s="108"/>
      <c r="CD416" s="108"/>
      <c r="CE416" s="108"/>
    </row>
    <row r="417" spans="1:83">
      <c r="A417" s="108"/>
      <c r="B417" s="108"/>
      <c r="E417" s="108"/>
      <c r="F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E417" s="108"/>
      <c r="BG417" s="108"/>
      <c r="BI417" s="108"/>
      <c r="BK417" s="108"/>
      <c r="BL417" s="108"/>
      <c r="BM417" s="108"/>
      <c r="CB417" s="108"/>
      <c r="CC417" s="108"/>
      <c r="CD417" s="108"/>
      <c r="CE417" s="108"/>
    </row>
    <row r="418" spans="1:83">
      <c r="A418" s="108"/>
      <c r="B418" s="108"/>
      <c r="E418" s="108"/>
      <c r="F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E418" s="108"/>
      <c r="BG418" s="108"/>
      <c r="BI418" s="108"/>
      <c r="BK418" s="108"/>
      <c r="BL418" s="108"/>
      <c r="BM418" s="108"/>
      <c r="CB418" s="108"/>
      <c r="CC418" s="108"/>
      <c r="CD418" s="108"/>
      <c r="CE418" s="108"/>
    </row>
    <row r="419" spans="1:83">
      <c r="A419" s="108"/>
      <c r="B419" s="108"/>
      <c r="E419" s="108"/>
      <c r="F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E419" s="108"/>
      <c r="BG419" s="108"/>
      <c r="BI419" s="108"/>
      <c r="BK419" s="108"/>
      <c r="BL419" s="108"/>
      <c r="BM419" s="108"/>
      <c r="CB419" s="108"/>
      <c r="CC419" s="108"/>
      <c r="CD419" s="108"/>
      <c r="CE419" s="108"/>
    </row>
    <row r="420" spans="1:83">
      <c r="A420" s="108"/>
      <c r="B420" s="108"/>
      <c r="E420" s="108"/>
      <c r="F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E420" s="108"/>
      <c r="BG420" s="108"/>
      <c r="BI420" s="108"/>
      <c r="BK420" s="108"/>
      <c r="BL420" s="108"/>
      <c r="BM420" s="108"/>
      <c r="CB420" s="108"/>
      <c r="CC420" s="108"/>
      <c r="CD420" s="108"/>
      <c r="CE420" s="108"/>
    </row>
    <row r="421" spans="1:83">
      <c r="A421" s="108"/>
      <c r="B421" s="108"/>
      <c r="E421" s="108"/>
      <c r="F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E421" s="108"/>
      <c r="BG421" s="108"/>
      <c r="BI421" s="108"/>
      <c r="BK421" s="108"/>
      <c r="BL421" s="108"/>
      <c r="BM421" s="108"/>
      <c r="CB421" s="108"/>
      <c r="CC421" s="108"/>
      <c r="CD421" s="108"/>
      <c r="CE421" s="108"/>
    </row>
    <row r="422" spans="1:83">
      <c r="A422" s="108"/>
      <c r="B422" s="108"/>
      <c r="E422" s="108"/>
      <c r="F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E422" s="108"/>
      <c r="BG422" s="108"/>
      <c r="BI422" s="108"/>
      <c r="BK422" s="108"/>
      <c r="BL422" s="108"/>
      <c r="BM422" s="108"/>
      <c r="CB422" s="108"/>
      <c r="CC422" s="108"/>
      <c r="CD422" s="108"/>
      <c r="CE422" s="108"/>
    </row>
    <row r="423" spans="1:83">
      <c r="A423" s="108"/>
      <c r="B423" s="108"/>
      <c r="E423" s="108"/>
      <c r="F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E423" s="108"/>
      <c r="BG423" s="108"/>
      <c r="BI423" s="108"/>
      <c r="BK423" s="108"/>
      <c r="BL423" s="108"/>
      <c r="BM423" s="108"/>
      <c r="CB423" s="108"/>
      <c r="CC423" s="108"/>
      <c r="CD423" s="108"/>
      <c r="CE423" s="108"/>
    </row>
    <row r="424" spans="1:83">
      <c r="A424" s="108"/>
      <c r="B424" s="108"/>
      <c r="E424" s="108"/>
      <c r="F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E424" s="108"/>
      <c r="BG424" s="108"/>
      <c r="BI424" s="108"/>
      <c r="BK424" s="108"/>
      <c r="BL424" s="108"/>
      <c r="BM424" s="108"/>
      <c r="CB424" s="108"/>
      <c r="CC424" s="108"/>
      <c r="CD424" s="108"/>
      <c r="CE424" s="108"/>
    </row>
    <row r="425" spans="1:83">
      <c r="A425" s="108"/>
      <c r="B425" s="108"/>
      <c r="E425" s="108"/>
      <c r="F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E425" s="108"/>
      <c r="BG425" s="108"/>
      <c r="BI425" s="108"/>
      <c r="BK425" s="108"/>
      <c r="BL425" s="108"/>
      <c r="BM425" s="108"/>
      <c r="CB425" s="108"/>
      <c r="CC425" s="108"/>
      <c r="CD425" s="108"/>
      <c r="CE425" s="108"/>
    </row>
    <row r="426" spans="1:83">
      <c r="A426" s="108"/>
      <c r="B426" s="108"/>
      <c r="E426" s="108"/>
      <c r="F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E426" s="108"/>
      <c r="BG426" s="108"/>
      <c r="BI426" s="108"/>
      <c r="BK426" s="108"/>
      <c r="BL426" s="108"/>
      <c r="BM426" s="108"/>
      <c r="CB426" s="108"/>
      <c r="CC426" s="108"/>
      <c r="CD426" s="108"/>
      <c r="CE426" s="108"/>
    </row>
    <row r="427" spans="1:83">
      <c r="A427" s="108"/>
      <c r="B427" s="108"/>
      <c r="E427" s="108"/>
      <c r="F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E427" s="108"/>
      <c r="BG427" s="108"/>
      <c r="BI427" s="108"/>
      <c r="BK427" s="108"/>
      <c r="BL427" s="108"/>
      <c r="BM427" s="108"/>
      <c r="CB427" s="108"/>
      <c r="CC427" s="108"/>
      <c r="CD427" s="108"/>
      <c r="CE427" s="108"/>
    </row>
    <row r="428" spans="1:83">
      <c r="A428" s="108"/>
      <c r="B428" s="108"/>
      <c r="E428" s="108"/>
      <c r="F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E428" s="108"/>
      <c r="BG428" s="108"/>
      <c r="BI428" s="108"/>
      <c r="BK428" s="108"/>
      <c r="BL428" s="108"/>
      <c r="BM428" s="108"/>
      <c r="CB428" s="108"/>
      <c r="CC428" s="108"/>
      <c r="CD428" s="108"/>
      <c r="CE428" s="108"/>
    </row>
    <row r="429" spans="1:83">
      <c r="A429" s="108"/>
      <c r="B429" s="108"/>
      <c r="E429" s="108"/>
      <c r="F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E429" s="108"/>
      <c r="BG429" s="108"/>
      <c r="BI429" s="108"/>
      <c r="BK429" s="108"/>
      <c r="BL429" s="108"/>
      <c r="BM429" s="108"/>
      <c r="CB429" s="108"/>
      <c r="CC429" s="108"/>
      <c r="CD429" s="108"/>
      <c r="CE429" s="108"/>
    </row>
    <row r="430" spans="1:83">
      <c r="A430" s="108"/>
      <c r="B430" s="108"/>
      <c r="E430" s="108"/>
      <c r="F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E430" s="108"/>
      <c r="BG430" s="108"/>
      <c r="BI430" s="108"/>
      <c r="BK430" s="108"/>
      <c r="BL430" s="108"/>
      <c r="BM430" s="108"/>
      <c r="CB430" s="108"/>
      <c r="CC430" s="108"/>
      <c r="CD430" s="108"/>
      <c r="CE430" s="108"/>
    </row>
    <row r="431" spans="1:83">
      <c r="A431" s="108"/>
      <c r="B431" s="108"/>
      <c r="E431" s="108"/>
      <c r="F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E431" s="108"/>
      <c r="BG431" s="108"/>
      <c r="BI431" s="108"/>
      <c r="BK431" s="108"/>
      <c r="BL431" s="108"/>
      <c r="BM431" s="108"/>
      <c r="CB431" s="108"/>
      <c r="CC431" s="108"/>
      <c r="CD431" s="108"/>
      <c r="CE431" s="108"/>
    </row>
    <row r="432" spans="1:83">
      <c r="A432" s="108"/>
      <c r="B432" s="108"/>
      <c r="E432" s="108"/>
      <c r="F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E432" s="108"/>
      <c r="BG432" s="108"/>
      <c r="BI432" s="108"/>
      <c r="BK432" s="108"/>
      <c r="BL432" s="108"/>
      <c r="BM432" s="108"/>
      <c r="CB432" s="108"/>
      <c r="CC432" s="108"/>
      <c r="CD432" s="108"/>
      <c r="CE432" s="108"/>
    </row>
    <row r="433" spans="1:83">
      <c r="A433" s="108"/>
      <c r="B433" s="108"/>
      <c r="E433" s="108"/>
      <c r="F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E433" s="108"/>
      <c r="BG433" s="108"/>
      <c r="BI433" s="108"/>
      <c r="BK433" s="108"/>
      <c r="BL433" s="108"/>
      <c r="BM433" s="108"/>
      <c r="CB433" s="108"/>
      <c r="CC433" s="108"/>
      <c r="CD433" s="108"/>
      <c r="CE433" s="108"/>
    </row>
    <row r="434" spans="1:83">
      <c r="A434" s="108"/>
      <c r="B434" s="108"/>
      <c r="E434" s="108"/>
      <c r="F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E434" s="108"/>
      <c r="BG434" s="108"/>
      <c r="BI434" s="108"/>
      <c r="BK434" s="108"/>
      <c r="BL434" s="108"/>
      <c r="BM434" s="108"/>
      <c r="CB434" s="108"/>
      <c r="CC434" s="108"/>
      <c r="CD434" s="108"/>
      <c r="CE434" s="108"/>
    </row>
    <row r="435" spans="1:83">
      <c r="A435" s="108"/>
      <c r="B435" s="108"/>
      <c r="E435" s="108"/>
      <c r="F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E435" s="108"/>
      <c r="BG435" s="108"/>
      <c r="BI435" s="108"/>
      <c r="BK435" s="108"/>
      <c r="BL435" s="108"/>
      <c r="BM435" s="108"/>
      <c r="CB435" s="108"/>
      <c r="CC435" s="108"/>
      <c r="CD435" s="108"/>
      <c r="CE435" s="108"/>
    </row>
    <row r="436" spans="1:83">
      <c r="A436" s="108"/>
      <c r="B436" s="108"/>
      <c r="E436" s="108"/>
      <c r="F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E436" s="108"/>
      <c r="BG436" s="108"/>
      <c r="BI436" s="108"/>
      <c r="BK436" s="108"/>
      <c r="BL436" s="108"/>
      <c r="BM436" s="108"/>
      <c r="CB436" s="108"/>
      <c r="CC436" s="108"/>
      <c r="CD436" s="108"/>
      <c r="CE436" s="108"/>
    </row>
    <row r="437" spans="1:83">
      <c r="A437" s="108"/>
      <c r="B437" s="108"/>
      <c r="E437" s="108"/>
      <c r="F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E437" s="108"/>
      <c r="BG437" s="108"/>
      <c r="BI437" s="108"/>
      <c r="BK437" s="108"/>
      <c r="BL437" s="108"/>
      <c r="BM437" s="108"/>
      <c r="CB437" s="108"/>
      <c r="CC437" s="108"/>
      <c r="CD437" s="108"/>
      <c r="CE437" s="108"/>
    </row>
    <row r="438" spans="1:83">
      <c r="A438" s="108"/>
      <c r="B438" s="108"/>
      <c r="E438" s="108"/>
      <c r="F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E438" s="108"/>
      <c r="BG438" s="108"/>
      <c r="BI438" s="108"/>
      <c r="BK438" s="108"/>
      <c r="BL438" s="108"/>
      <c r="BM438" s="108"/>
      <c r="CB438" s="108"/>
      <c r="CC438" s="108"/>
      <c r="CD438" s="108"/>
      <c r="CE438" s="108"/>
    </row>
    <row r="439" spans="1:83">
      <c r="A439" s="108"/>
      <c r="B439" s="108"/>
      <c r="E439" s="108"/>
      <c r="F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E439" s="108"/>
      <c r="BG439" s="108"/>
      <c r="BI439" s="108"/>
      <c r="BK439" s="108"/>
      <c r="BL439" s="108"/>
      <c r="BM439" s="108"/>
      <c r="CB439" s="108"/>
      <c r="CC439" s="108"/>
      <c r="CD439" s="108"/>
      <c r="CE439" s="108"/>
    </row>
    <row r="440" spans="1:83">
      <c r="A440" s="108"/>
      <c r="B440" s="108"/>
      <c r="E440" s="108"/>
      <c r="F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E440" s="108"/>
      <c r="BG440" s="108"/>
      <c r="BI440" s="108"/>
      <c r="BK440" s="108"/>
      <c r="BL440" s="108"/>
      <c r="BM440" s="108"/>
      <c r="CB440" s="108"/>
      <c r="CC440" s="108"/>
      <c r="CD440" s="108"/>
      <c r="CE440" s="108"/>
    </row>
    <row r="441" spans="1:83">
      <c r="A441" s="108"/>
      <c r="B441" s="108"/>
      <c r="E441" s="108"/>
      <c r="F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E441" s="108"/>
      <c r="BG441" s="108"/>
      <c r="BI441" s="108"/>
      <c r="BK441" s="108"/>
      <c r="BL441" s="108"/>
      <c r="BM441" s="108"/>
      <c r="CB441" s="108"/>
      <c r="CC441" s="108"/>
      <c r="CD441" s="108"/>
      <c r="CE441" s="108"/>
    </row>
    <row r="442" spans="1:83">
      <c r="A442" s="108"/>
      <c r="B442" s="108"/>
      <c r="E442" s="108"/>
      <c r="F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E442" s="108"/>
      <c r="BG442" s="108"/>
      <c r="BI442" s="108"/>
      <c r="BK442" s="108"/>
      <c r="BL442" s="108"/>
      <c r="BM442" s="108"/>
      <c r="CB442" s="108"/>
      <c r="CC442" s="108"/>
      <c r="CD442" s="108"/>
      <c r="CE442" s="108"/>
    </row>
    <row r="443" spans="1:83">
      <c r="A443" s="108"/>
      <c r="B443" s="108"/>
      <c r="E443" s="108"/>
      <c r="F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E443" s="108"/>
      <c r="BG443" s="108"/>
      <c r="BI443" s="108"/>
      <c r="BK443" s="108"/>
      <c r="BL443" s="108"/>
      <c r="BM443" s="108"/>
      <c r="CB443" s="108"/>
      <c r="CC443" s="108"/>
      <c r="CD443" s="108"/>
      <c r="CE443" s="108"/>
    </row>
    <row r="444" spans="1:83">
      <c r="A444" s="108"/>
      <c r="B444" s="108"/>
      <c r="E444" s="108"/>
      <c r="F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E444" s="108"/>
      <c r="BG444" s="108"/>
      <c r="BI444" s="108"/>
      <c r="BK444" s="108"/>
      <c r="BL444" s="108"/>
      <c r="BM444" s="108"/>
      <c r="CB444" s="108"/>
      <c r="CC444" s="108"/>
      <c r="CD444" s="108"/>
      <c r="CE444" s="108"/>
    </row>
    <row r="445" spans="1:83">
      <c r="A445" s="108"/>
      <c r="B445" s="108"/>
      <c r="E445" s="108"/>
      <c r="F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E445" s="108"/>
      <c r="BG445" s="108"/>
      <c r="BI445" s="108"/>
      <c r="BK445" s="108"/>
      <c r="BL445" s="108"/>
      <c r="BM445" s="108"/>
      <c r="CB445" s="108"/>
      <c r="CC445" s="108"/>
      <c r="CD445" s="108"/>
      <c r="CE445" s="108"/>
    </row>
    <row r="446" spans="1:83">
      <c r="A446" s="108"/>
      <c r="B446" s="108"/>
      <c r="E446" s="108"/>
      <c r="F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E446" s="108"/>
      <c r="BG446" s="108"/>
      <c r="BI446" s="108"/>
      <c r="BK446" s="108"/>
      <c r="BL446" s="108"/>
      <c r="BM446" s="108"/>
      <c r="CB446" s="108"/>
      <c r="CC446" s="108"/>
      <c r="CD446" s="108"/>
      <c r="CE446" s="108"/>
    </row>
    <row r="447" spans="1:83">
      <c r="A447" s="108"/>
      <c r="B447" s="108"/>
      <c r="E447" s="108"/>
      <c r="F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E447" s="108"/>
      <c r="BG447" s="108"/>
      <c r="BI447" s="108"/>
      <c r="BK447" s="108"/>
      <c r="BL447" s="108"/>
      <c r="BM447" s="108"/>
      <c r="CB447" s="108"/>
      <c r="CC447" s="108"/>
      <c r="CD447" s="108"/>
      <c r="CE447" s="108"/>
    </row>
    <row r="448" spans="1:83">
      <c r="A448" s="108"/>
      <c r="B448" s="108"/>
      <c r="E448" s="108"/>
      <c r="F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E448" s="108"/>
      <c r="BG448" s="108"/>
      <c r="BI448" s="108"/>
      <c r="BK448" s="108"/>
      <c r="BL448" s="108"/>
      <c r="BM448" s="108"/>
      <c r="CB448" s="108"/>
      <c r="CC448" s="108"/>
      <c r="CD448" s="108"/>
      <c r="CE448" s="108"/>
    </row>
    <row r="449" spans="1:83">
      <c r="A449" s="108"/>
      <c r="B449" s="108"/>
      <c r="E449" s="108"/>
      <c r="F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E449" s="108"/>
      <c r="BG449" s="108"/>
      <c r="BI449" s="108"/>
      <c r="BK449" s="108"/>
      <c r="BL449" s="108"/>
      <c r="BM449" s="108"/>
      <c r="CB449" s="108"/>
      <c r="CC449" s="108"/>
      <c r="CD449" s="108"/>
      <c r="CE449" s="108"/>
    </row>
    <row r="450" spans="1:83">
      <c r="A450" s="108"/>
      <c r="B450" s="108"/>
      <c r="E450" s="108"/>
      <c r="F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E450" s="108"/>
      <c r="BG450" s="108"/>
      <c r="BI450" s="108"/>
      <c r="BK450" s="108"/>
      <c r="BL450" s="108"/>
      <c r="BM450" s="108"/>
      <c r="CB450" s="108"/>
      <c r="CC450" s="108"/>
      <c r="CD450" s="108"/>
      <c r="CE450" s="108"/>
    </row>
    <row r="451" spans="1:83">
      <c r="A451" s="108"/>
      <c r="B451" s="108"/>
      <c r="E451" s="108"/>
      <c r="F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E451" s="108"/>
      <c r="BG451" s="108"/>
      <c r="BI451" s="108"/>
      <c r="BK451" s="108"/>
      <c r="BL451" s="108"/>
      <c r="BM451" s="108"/>
      <c r="CB451" s="108"/>
      <c r="CC451" s="108"/>
      <c r="CD451" s="108"/>
      <c r="CE451" s="108"/>
    </row>
    <row r="452" spans="1:83">
      <c r="A452" s="108"/>
      <c r="B452" s="108"/>
      <c r="E452" s="108"/>
      <c r="F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E452" s="108"/>
      <c r="BG452" s="108"/>
      <c r="BI452" s="108"/>
      <c r="BK452" s="108"/>
      <c r="BL452" s="108"/>
      <c r="BM452" s="108"/>
      <c r="CB452" s="108"/>
      <c r="CC452" s="108"/>
      <c r="CD452" s="108"/>
      <c r="CE452" s="108"/>
    </row>
    <row r="453" spans="1:83">
      <c r="A453" s="108"/>
      <c r="B453" s="108"/>
      <c r="E453" s="108"/>
      <c r="F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E453" s="108"/>
      <c r="BG453" s="108"/>
      <c r="BI453" s="108"/>
      <c r="BK453" s="108"/>
      <c r="BL453" s="108"/>
      <c r="BM453" s="108"/>
      <c r="CB453" s="108"/>
      <c r="CC453" s="108"/>
      <c r="CD453" s="108"/>
      <c r="CE453" s="108"/>
    </row>
    <row r="454" spans="1:83">
      <c r="A454" s="108"/>
      <c r="B454" s="108"/>
      <c r="E454" s="108"/>
      <c r="F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E454" s="108"/>
      <c r="BG454" s="108"/>
      <c r="BI454" s="108"/>
      <c r="BK454" s="108"/>
      <c r="BL454" s="108"/>
      <c r="BM454" s="108"/>
      <c r="CB454" s="108"/>
      <c r="CC454" s="108"/>
      <c r="CD454" s="108"/>
      <c r="CE454" s="108"/>
    </row>
    <row r="455" spans="1:83">
      <c r="A455" s="108"/>
      <c r="B455" s="108"/>
      <c r="E455" s="108"/>
      <c r="F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E455" s="108"/>
      <c r="BG455" s="108"/>
      <c r="BI455" s="108"/>
      <c r="BK455" s="108"/>
      <c r="BL455" s="108"/>
      <c r="BM455" s="108"/>
      <c r="CB455" s="108"/>
      <c r="CC455" s="108"/>
      <c r="CD455" s="108"/>
      <c r="CE455" s="108"/>
    </row>
    <row r="456" spans="1:83">
      <c r="A456" s="108"/>
      <c r="B456" s="108"/>
      <c r="E456" s="108"/>
      <c r="F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E456" s="108"/>
      <c r="BG456" s="108"/>
      <c r="BI456" s="108"/>
      <c r="BK456" s="108"/>
      <c r="BL456" s="108"/>
      <c r="BM456" s="108"/>
      <c r="CB456" s="108"/>
      <c r="CC456" s="108"/>
      <c r="CD456" s="108"/>
      <c r="CE456" s="108"/>
    </row>
    <row r="457" spans="1:83">
      <c r="A457" s="108"/>
      <c r="B457" s="108"/>
      <c r="E457" s="108"/>
      <c r="F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E457" s="108"/>
      <c r="BG457" s="108"/>
      <c r="BI457" s="108"/>
      <c r="BK457" s="108"/>
      <c r="BL457" s="108"/>
      <c r="BM457" s="108"/>
      <c r="CB457" s="108"/>
      <c r="CC457" s="108"/>
      <c r="CD457" s="108"/>
      <c r="CE457" s="108"/>
    </row>
    <row r="458" spans="1:83">
      <c r="A458" s="108"/>
      <c r="B458" s="108"/>
      <c r="E458" s="108"/>
      <c r="F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E458" s="108"/>
      <c r="BG458" s="108"/>
      <c r="BI458" s="108"/>
      <c r="BK458" s="108"/>
      <c r="BL458" s="108"/>
      <c r="BM458" s="108"/>
      <c r="CB458" s="108"/>
      <c r="CC458" s="108"/>
      <c r="CD458" s="108"/>
      <c r="CE458" s="108"/>
    </row>
    <row r="459" spans="1:83">
      <c r="A459" s="108"/>
      <c r="B459" s="108"/>
      <c r="E459" s="108"/>
      <c r="F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E459" s="108"/>
      <c r="BG459" s="108"/>
      <c r="BI459" s="108"/>
      <c r="BK459" s="108"/>
      <c r="BL459" s="108"/>
      <c r="BM459" s="108"/>
      <c r="CB459" s="108"/>
      <c r="CC459" s="108"/>
      <c r="CD459" s="108"/>
      <c r="CE459" s="108"/>
    </row>
    <row r="460" spans="1:83">
      <c r="A460" s="108"/>
      <c r="B460" s="108"/>
      <c r="E460" s="108"/>
      <c r="F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E460" s="108"/>
      <c r="BG460" s="108"/>
      <c r="BI460" s="108"/>
      <c r="BK460" s="108"/>
      <c r="BL460" s="108"/>
      <c r="BM460" s="108"/>
      <c r="CB460" s="108"/>
      <c r="CC460" s="108"/>
      <c r="CD460" s="108"/>
      <c r="CE460" s="108"/>
    </row>
    <row r="461" spans="1:83">
      <c r="A461" s="108"/>
      <c r="B461" s="108"/>
      <c r="E461" s="108"/>
      <c r="F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E461" s="108"/>
      <c r="BG461" s="108"/>
      <c r="BI461" s="108"/>
      <c r="BK461" s="108"/>
      <c r="BL461" s="108"/>
      <c r="BM461" s="108"/>
      <c r="CB461" s="108"/>
      <c r="CC461" s="108"/>
      <c r="CD461" s="108"/>
      <c r="CE461" s="108"/>
    </row>
    <row r="462" spans="1:83">
      <c r="A462" s="108"/>
      <c r="B462" s="108"/>
      <c r="E462" s="108"/>
      <c r="F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E462" s="108"/>
      <c r="BG462" s="108"/>
      <c r="BI462" s="108"/>
      <c r="BK462" s="108"/>
      <c r="BL462" s="108"/>
      <c r="BM462" s="108"/>
      <c r="CB462" s="108"/>
      <c r="CC462" s="108"/>
      <c r="CD462" s="108"/>
      <c r="CE462" s="108"/>
    </row>
    <row r="463" spans="1:83">
      <c r="A463" s="108"/>
      <c r="B463" s="108"/>
      <c r="E463" s="108"/>
      <c r="F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E463" s="108"/>
      <c r="BG463" s="108"/>
      <c r="BI463" s="108"/>
      <c r="BK463" s="108"/>
      <c r="BL463" s="108"/>
      <c r="BM463" s="108"/>
      <c r="CB463" s="108"/>
      <c r="CC463" s="108"/>
      <c r="CD463" s="108"/>
      <c r="CE463" s="108"/>
    </row>
    <row r="464" spans="1:83">
      <c r="A464" s="108"/>
      <c r="B464" s="108"/>
      <c r="E464" s="108"/>
      <c r="F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E464" s="108"/>
      <c r="BG464" s="108"/>
      <c r="BI464" s="108"/>
      <c r="BK464" s="108"/>
      <c r="BL464" s="108"/>
      <c r="BM464" s="108"/>
      <c r="CB464" s="108"/>
      <c r="CC464" s="108"/>
      <c r="CD464" s="108"/>
      <c r="CE464" s="108"/>
    </row>
    <row r="465" spans="1:83">
      <c r="A465" s="108"/>
      <c r="B465" s="108"/>
      <c r="E465" s="108"/>
      <c r="F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E465" s="108"/>
      <c r="BG465" s="108"/>
      <c r="BI465" s="108"/>
      <c r="BK465" s="108"/>
      <c r="BL465" s="108"/>
      <c r="BM465" s="108"/>
      <c r="CB465" s="108"/>
      <c r="CC465" s="108"/>
      <c r="CD465" s="108"/>
      <c r="CE465" s="108"/>
    </row>
    <row r="466" spans="1:83">
      <c r="A466" s="108"/>
      <c r="B466" s="108"/>
      <c r="E466" s="108"/>
      <c r="F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E466" s="108"/>
      <c r="BG466" s="108"/>
      <c r="BI466" s="108"/>
      <c r="BK466" s="108"/>
      <c r="BL466" s="108"/>
      <c r="BM466" s="108"/>
      <c r="CB466" s="108"/>
      <c r="CC466" s="108"/>
      <c r="CD466" s="108"/>
      <c r="CE466" s="108"/>
    </row>
    <row r="467" spans="1:83">
      <c r="A467" s="108"/>
      <c r="B467" s="108"/>
      <c r="E467" s="108"/>
      <c r="F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E467" s="108"/>
      <c r="BG467" s="108"/>
      <c r="BI467" s="108"/>
      <c r="BK467" s="108"/>
      <c r="BL467" s="108"/>
      <c r="BM467" s="108"/>
      <c r="CB467" s="108"/>
      <c r="CC467" s="108"/>
      <c r="CD467" s="108"/>
      <c r="CE467" s="108"/>
    </row>
    <row r="468" spans="1:83">
      <c r="A468" s="108"/>
      <c r="B468" s="108"/>
      <c r="E468" s="108"/>
      <c r="F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E468" s="108"/>
      <c r="BG468" s="108"/>
      <c r="BI468" s="108"/>
      <c r="BK468" s="108"/>
      <c r="BL468" s="108"/>
      <c r="BM468" s="108"/>
      <c r="CB468" s="108"/>
      <c r="CC468" s="108"/>
      <c r="CD468" s="108"/>
      <c r="CE468" s="108"/>
    </row>
    <row r="469" spans="1:83">
      <c r="A469" s="108"/>
      <c r="B469" s="108"/>
      <c r="E469" s="108"/>
      <c r="F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E469" s="108"/>
      <c r="BG469" s="108"/>
      <c r="BI469" s="108"/>
      <c r="BK469" s="108"/>
      <c r="BL469" s="108"/>
      <c r="BM469" s="108"/>
      <c r="CB469" s="108"/>
      <c r="CC469" s="108"/>
      <c r="CD469" s="108"/>
      <c r="CE469" s="108"/>
    </row>
    <row r="470" spans="1:83">
      <c r="A470" s="108"/>
      <c r="B470" s="108"/>
      <c r="E470" s="108"/>
      <c r="F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E470" s="108"/>
      <c r="BG470" s="108"/>
      <c r="BI470" s="108"/>
      <c r="BK470" s="108"/>
      <c r="BL470" s="108"/>
      <c r="BM470" s="108"/>
      <c r="CB470" s="108"/>
      <c r="CC470" s="108"/>
      <c r="CD470" s="108"/>
      <c r="CE470" s="108"/>
    </row>
    <row r="471" spans="1:83">
      <c r="A471" s="108"/>
      <c r="B471" s="108"/>
      <c r="E471" s="108"/>
      <c r="F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E471" s="108"/>
      <c r="BG471" s="108"/>
      <c r="BI471" s="108"/>
      <c r="BK471" s="108"/>
      <c r="BL471" s="108"/>
      <c r="BM471" s="108"/>
      <c r="CB471" s="108"/>
      <c r="CC471" s="108"/>
      <c r="CD471" s="108"/>
      <c r="CE471" s="108"/>
    </row>
    <row r="472" spans="1:83">
      <c r="A472" s="108"/>
      <c r="B472" s="108"/>
      <c r="E472" s="108"/>
      <c r="F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E472" s="108"/>
      <c r="BG472" s="108"/>
      <c r="BI472" s="108"/>
      <c r="BK472" s="108"/>
      <c r="BL472" s="108"/>
      <c r="BM472" s="108"/>
      <c r="CB472" s="108"/>
      <c r="CC472" s="108"/>
      <c r="CD472" s="108"/>
      <c r="CE472" s="108"/>
    </row>
    <row r="473" spans="1:83">
      <c r="A473" s="108"/>
      <c r="B473" s="108"/>
      <c r="E473" s="108"/>
      <c r="F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E473" s="108"/>
      <c r="BG473" s="108"/>
      <c r="BI473" s="108"/>
      <c r="BK473" s="108"/>
      <c r="BL473" s="108"/>
      <c r="BM473" s="108"/>
      <c r="CB473" s="108"/>
      <c r="CC473" s="108"/>
      <c r="CD473" s="108"/>
      <c r="CE473" s="108"/>
    </row>
    <row r="474" spans="1:83">
      <c r="A474" s="108"/>
      <c r="B474" s="108"/>
      <c r="E474" s="108"/>
      <c r="F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E474" s="108"/>
      <c r="BG474" s="108"/>
      <c r="BI474" s="108"/>
      <c r="BK474" s="108"/>
      <c r="BL474" s="108"/>
      <c r="BM474" s="108"/>
      <c r="CB474" s="108"/>
      <c r="CC474" s="108"/>
      <c r="CD474" s="108"/>
      <c r="CE474" s="108"/>
    </row>
    <row r="475" spans="1:83">
      <c r="A475" s="108"/>
      <c r="B475" s="108"/>
      <c r="E475" s="108"/>
      <c r="F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E475" s="108"/>
      <c r="BG475" s="108"/>
      <c r="BI475" s="108"/>
      <c r="BK475" s="108"/>
      <c r="BL475" s="108"/>
      <c r="BM475" s="108"/>
      <c r="CB475" s="108"/>
      <c r="CC475" s="108"/>
      <c r="CD475" s="108"/>
      <c r="CE475" s="108"/>
    </row>
    <row r="476" spans="1:83">
      <c r="A476" s="108"/>
      <c r="B476" s="108"/>
      <c r="E476" s="108"/>
      <c r="F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E476" s="108"/>
      <c r="BG476" s="108"/>
      <c r="BI476" s="108"/>
      <c r="BK476" s="108"/>
      <c r="BL476" s="108"/>
      <c r="BM476" s="108"/>
      <c r="CB476" s="108"/>
      <c r="CC476" s="108"/>
      <c r="CD476" s="108"/>
      <c r="CE476" s="108"/>
    </row>
    <row r="477" spans="1:83">
      <c r="A477" s="108"/>
      <c r="B477" s="108"/>
      <c r="E477" s="108"/>
      <c r="F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E477" s="108"/>
      <c r="BG477" s="108"/>
      <c r="BI477" s="108"/>
      <c r="BK477" s="108"/>
      <c r="BL477" s="108"/>
      <c r="BM477" s="108"/>
      <c r="CB477" s="108"/>
      <c r="CC477" s="108"/>
      <c r="CD477" s="108"/>
      <c r="CE477" s="108"/>
    </row>
    <row r="478" spans="1:83">
      <c r="A478" s="108"/>
      <c r="B478" s="108"/>
      <c r="E478" s="108"/>
      <c r="F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E478" s="108"/>
      <c r="BG478" s="108"/>
      <c r="BI478" s="108"/>
      <c r="BK478" s="108"/>
      <c r="BL478" s="108"/>
      <c r="BM478" s="108"/>
      <c r="CB478" s="108"/>
      <c r="CC478" s="108"/>
      <c r="CD478" s="108"/>
      <c r="CE478" s="108"/>
    </row>
    <row r="479" spans="1:83">
      <c r="A479" s="108"/>
      <c r="B479" s="108"/>
      <c r="E479" s="108"/>
      <c r="F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E479" s="108"/>
      <c r="BG479" s="108"/>
      <c r="BI479" s="108"/>
      <c r="BK479" s="108"/>
      <c r="BL479" s="108"/>
      <c r="BM479" s="108"/>
      <c r="CB479" s="108"/>
      <c r="CC479" s="108"/>
      <c r="CD479" s="108"/>
      <c r="CE479" s="108"/>
    </row>
    <row r="480" spans="1:83">
      <c r="A480" s="108"/>
      <c r="B480" s="108"/>
      <c r="E480" s="108"/>
      <c r="F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E480" s="108"/>
      <c r="BG480" s="108"/>
      <c r="BI480" s="108"/>
      <c r="BK480" s="108"/>
      <c r="BL480" s="108"/>
      <c r="BM480" s="108"/>
      <c r="CB480" s="108"/>
      <c r="CC480" s="108"/>
      <c r="CD480" s="108"/>
      <c r="CE480" s="108"/>
    </row>
    <row r="481" spans="1:83">
      <c r="A481" s="108"/>
      <c r="B481" s="108"/>
      <c r="E481" s="108"/>
      <c r="F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E481" s="108"/>
      <c r="BG481" s="108"/>
      <c r="BI481" s="108"/>
      <c r="BK481" s="108"/>
      <c r="BL481" s="108"/>
      <c r="BM481" s="108"/>
      <c r="CB481" s="108"/>
      <c r="CC481" s="108"/>
      <c r="CD481" s="108"/>
      <c r="CE481" s="108"/>
    </row>
    <row r="482" spans="1:83">
      <c r="A482" s="108"/>
      <c r="B482" s="108"/>
      <c r="E482" s="108"/>
      <c r="F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E482" s="108"/>
      <c r="BG482" s="108"/>
      <c r="BI482" s="108"/>
      <c r="BK482" s="108"/>
      <c r="BL482" s="108"/>
      <c r="BM482" s="108"/>
      <c r="CB482" s="108"/>
      <c r="CC482" s="108"/>
      <c r="CD482" s="108"/>
      <c r="CE482" s="108"/>
    </row>
    <row r="483" spans="1:83">
      <c r="A483" s="108"/>
      <c r="B483" s="108"/>
      <c r="E483" s="108"/>
      <c r="F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E483" s="108"/>
      <c r="BG483" s="108"/>
      <c r="BI483" s="108"/>
      <c r="BK483" s="108"/>
      <c r="BL483" s="108"/>
      <c r="BM483" s="108"/>
      <c r="CB483" s="108"/>
      <c r="CC483" s="108"/>
      <c r="CD483" s="108"/>
      <c r="CE483" s="108"/>
    </row>
    <row r="484" spans="1:83">
      <c r="A484" s="108"/>
      <c r="B484" s="108"/>
      <c r="E484" s="108"/>
      <c r="F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E484" s="108"/>
      <c r="BG484" s="108"/>
      <c r="BI484" s="108"/>
      <c r="BK484" s="108"/>
      <c r="BL484" s="108"/>
      <c r="BM484" s="108"/>
      <c r="CB484" s="108"/>
      <c r="CC484" s="108"/>
      <c r="CD484" s="108"/>
      <c r="CE484" s="108"/>
    </row>
    <row r="485" spans="1:83">
      <c r="A485" s="108"/>
      <c r="B485" s="108"/>
      <c r="E485" s="108"/>
      <c r="F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E485" s="108"/>
      <c r="BG485" s="108"/>
      <c r="BI485" s="108"/>
      <c r="BK485" s="108"/>
      <c r="BL485" s="108"/>
      <c r="BM485" s="108"/>
      <c r="CB485" s="108"/>
      <c r="CC485" s="108"/>
      <c r="CD485" s="108"/>
      <c r="CE485" s="108"/>
    </row>
    <row r="486" spans="1:83">
      <c r="A486" s="108"/>
      <c r="B486" s="108"/>
      <c r="E486" s="108"/>
      <c r="F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E486" s="108"/>
      <c r="BG486" s="108"/>
      <c r="BI486" s="108"/>
      <c r="BK486" s="108"/>
      <c r="BL486" s="108"/>
      <c r="BM486" s="108"/>
      <c r="CB486" s="108"/>
      <c r="CC486" s="108"/>
      <c r="CD486" s="108"/>
      <c r="CE486" s="108"/>
    </row>
    <row r="487" spans="1:83">
      <c r="A487" s="108"/>
      <c r="B487" s="108"/>
      <c r="E487" s="108"/>
      <c r="F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E487" s="108"/>
      <c r="BG487" s="108"/>
      <c r="BI487" s="108"/>
      <c r="BK487" s="108"/>
      <c r="BL487" s="108"/>
      <c r="BM487" s="108"/>
      <c r="CB487" s="108"/>
      <c r="CC487" s="108"/>
      <c r="CD487" s="108"/>
      <c r="CE487" s="108"/>
    </row>
    <row r="488" spans="1:83">
      <c r="A488" s="108"/>
      <c r="B488" s="108"/>
      <c r="E488" s="108"/>
      <c r="F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E488" s="108"/>
      <c r="BG488" s="108"/>
      <c r="BI488" s="108"/>
      <c r="BK488" s="108"/>
      <c r="BL488" s="108"/>
      <c r="BM488" s="108"/>
      <c r="CB488" s="108"/>
      <c r="CC488" s="108"/>
      <c r="CD488" s="108"/>
      <c r="CE488" s="108"/>
    </row>
    <row r="489" spans="1:83">
      <c r="A489" s="108"/>
      <c r="B489" s="108"/>
      <c r="E489" s="108"/>
      <c r="F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E489" s="108"/>
      <c r="BG489" s="108"/>
      <c r="BI489" s="108"/>
      <c r="BK489" s="108"/>
      <c r="BL489" s="108"/>
      <c r="BM489" s="108"/>
      <c r="CB489" s="108"/>
      <c r="CC489" s="108"/>
      <c r="CD489" s="108"/>
      <c r="CE489" s="108"/>
    </row>
    <row r="490" spans="1:83">
      <c r="A490" s="108"/>
      <c r="B490" s="108"/>
      <c r="E490" s="108"/>
      <c r="F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E490" s="108"/>
      <c r="BG490" s="108"/>
      <c r="BI490" s="108"/>
      <c r="BK490" s="108"/>
      <c r="BL490" s="108"/>
      <c r="BM490" s="108"/>
      <c r="CB490" s="108"/>
      <c r="CC490" s="108"/>
      <c r="CD490" s="108"/>
      <c r="CE490" s="108"/>
    </row>
    <row r="491" spans="1:83">
      <c r="A491" s="108"/>
      <c r="B491" s="108"/>
      <c r="E491" s="108"/>
      <c r="F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E491" s="108"/>
      <c r="BG491" s="108"/>
      <c r="BI491" s="108"/>
      <c r="BK491" s="108"/>
      <c r="BL491" s="108"/>
      <c r="BM491" s="108"/>
      <c r="CB491" s="108"/>
      <c r="CC491" s="108"/>
      <c r="CD491" s="108"/>
      <c r="CE491" s="108"/>
    </row>
    <row r="492" spans="1:83">
      <c r="A492" s="108"/>
      <c r="B492" s="108"/>
      <c r="E492" s="108"/>
      <c r="F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E492" s="108"/>
      <c r="BG492" s="108"/>
      <c r="BI492" s="108"/>
      <c r="BK492" s="108"/>
      <c r="BL492" s="108"/>
      <c r="BM492" s="108"/>
      <c r="CB492" s="108"/>
      <c r="CC492" s="108"/>
      <c r="CD492" s="108"/>
      <c r="CE492" s="108"/>
    </row>
    <row r="493" spans="1:83">
      <c r="A493" s="108"/>
      <c r="B493" s="108"/>
      <c r="E493" s="108"/>
      <c r="F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E493" s="108"/>
      <c r="BG493" s="108"/>
      <c r="BI493" s="108"/>
      <c r="BK493" s="108"/>
      <c r="BL493" s="108"/>
      <c r="BM493" s="108"/>
      <c r="CB493" s="108"/>
      <c r="CC493" s="108"/>
      <c r="CD493" s="108"/>
      <c r="CE493" s="108"/>
    </row>
    <row r="494" spans="1:83">
      <c r="A494" s="108"/>
      <c r="B494" s="108"/>
      <c r="E494" s="108"/>
      <c r="F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E494" s="108"/>
      <c r="BG494" s="108"/>
      <c r="BI494" s="108"/>
      <c r="BK494" s="108"/>
      <c r="BL494" s="108"/>
      <c r="BM494" s="108"/>
      <c r="CB494" s="108"/>
      <c r="CC494" s="108"/>
      <c r="CD494" s="108"/>
      <c r="CE494" s="108"/>
    </row>
    <row r="495" spans="1:83">
      <c r="A495" s="108"/>
      <c r="B495" s="108"/>
      <c r="E495" s="108"/>
      <c r="F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E495" s="108"/>
      <c r="BG495" s="108"/>
      <c r="BI495" s="108"/>
      <c r="BK495" s="108"/>
      <c r="BL495" s="108"/>
      <c r="BM495" s="108"/>
      <c r="CB495" s="108"/>
      <c r="CC495" s="108"/>
      <c r="CD495" s="108"/>
      <c r="CE495" s="108"/>
    </row>
    <row r="496" spans="1:83">
      <c r="A496" s="108"/>
      <c r="B496" s="108"/>
      <c r="E496" s="108"/>
      <c r="F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E496" s="108"/>
      <c r="BG496" s="108"/>
      <c r="BI496" s="108"/>
      <c r="BK496" s="108"/>
      <c r="BL496" s="108"/>
      <c r="BM496" s="108"/>
      <c r="CB496" s="108"/>
      <c r="CC496" s="108"/>
      <c r="CD496" s="108"/>
      <c r="CE496" s="108"/>
    </row>
    <row r="497" spans="1:83">
      <c r="A497" s="108"/>
      <c r="B497" s="108"/>
      <c r="E497" s="108"/>
      <c r="F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E497" s="108"/>
      <c r="BG497" s="108"/>
      <c r="BI497" s="108"/>
      <c r="BK497" s="108"/>
      <c r="BL497" s="108"/>
      <c r="BM497" s="108"/>
      <c r="CB497" s="108"/>
      <c r="CC497" s="108"/>
      <c r="CD497" s="108"/>
      <c r="CE497" s="108"/>
    </row>
    <row r="498" spans="1:83">
      <c r="A498" s="108"/>
      <c r="B498" s="108"/>
      <c r="E498" s="108"/>
      <c r="F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E498" s="108"/>
      <c r="BG498" s="108"/>
      <c r="BI498" s="108"/>
      <c r="BK498" s="108"/>
      <c r="BL498" s="108"/>
      <c r="BM498" s="108"/>
      <c r="CB498" s="108"/>
      <c r="CC498" s="108"/>
      <c r="CD498" s="108"/>
      <c r="CE498" s="108"/>
    </row>
    <row r="499" spans="1:83">
      <c r="A499" s="108"/>
      <c r="B499" s="108"/>
      <c r="E499" s="108"/>
      <c r="F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E499" s="108"/>
      <c r="BG499" s="108"/>
      <c r="BI499" s="108"/>
      <c r="BK499" s="108"/>
      <c r="BL499" s="108"/>
      <c r="BM499" s="108"/>
      <c r="CB499" s="108"/>
      <c r="CC499" s="108"/>
      <c r="CD499" s="108"/>
      <c r="CE499" s="108"/>
    </row>
    <row r="500" spans="1:83">
      <c r="A500" s="108"/>
      <c r="B500" s="108"/>
      <c r="E500" s="108"/>
      <c r="F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E500" s="108"/>
      <c r="BG500" s="108"/>
      <c r="BI500" s="108"/>
      <c r="BK500" s="108"/>
      <c r="BL500" s="108"/>
      <c r="BM500" s="108"/>
      <c r="CB500" s="108"/>
      <c r="CC500" s="108"/>
      <c r="CD500" s="108"/>
      <c r="CE500" s="108"/>
    </row>
    <row r="501" spans="1:83">
      <c r="A501" s="108"/>
      <c r="B501" s="108"/>
      <c r="E501" s="108"/>
      <c r="F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E501" s="108"/>
      <c r="BG501" s="108"/>
      <c r="BI501" s="108"/>
      <c r="BK501" s="108"/>
      <c r="BL501" s="108"/>
      <c r="BM501" s="108"/>
      <c r="CB501" s="108"/>
      <c r="CC501" s="108"/>
      <c r="CD501" s="108"/>
      <c r="CE501" s="108"/>
    </row>
    <row r="502" spans="1:83">
      <c r="A502" s="108"/>
      <c r="B502" s="108"/>
      <c r="E502" s="108"/>
      <c r="F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E502" s="108"/>
      <c r="BG502" s="108"/>
      <c r="BI502" s="108"/>
      <c r="BK502" s="108"/>
      <c r="BL502" s="108"/>
      <c r="BM502" s="108"/>
      <c r="CB502" s="108"/>
      <c r="CC502" s="108"/>
      <c r="CD502" s="108"/>
      <c r="CE502" s="108"/>
    </row>
    <row r="503" spans="1:83">
      <c r="A503" s="108"/>
      <c r="B503" s="108"/>
      <c r="E503" s="108"/>
      <c r="F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E503" s="108"/>
      <c r="BG503" s="108"/>
      <c r="BI503" s="108"/>
      <c r="BK503" s="108"/>
      <c r="BL503" s="108"/>
      <c r="BM503" s="108"/>
      <c r="CB503" s="108"/>
      <c r="CC503" s="108"/>
      <c r="CD503" s="108"/>
      <c r="CE503" s="108"/>
    </row>
    <row r="504" spans="1:83">
      <c r="A504" s="108"/>
      <c r="B504" s="108"/>
      <c r="E504" s="108"/>
      <c r="F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E504" s="108"/>
      <c r="BG504" s="108"/>
      <c r="BI504" s="108"/>
      <c r="BK504" s="108"/>
      <c r="BL504" s="108"/>
      <c r="BM504" s="108"/>
      <c r="CB504" s="108"/>
      <c r="CC504" s="108"/>
      <c r="CD504" s="108"/>
      <c r="CE504" s="108"/>
    </row>
    <row r="505" spans="1:83">
      <c r="A505" s="108"/>
      <c r="B505" s="108"/>
      <c r="E505" s="108"/>
      <c r="F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E505" s="108"/>
      <c r="BG505" s="108"/>
      <c r="BI505" s="108"/>
      <c r="BK505" s="108"/>
      <c r="BL505" s="108"/>
      <c r="BM505" s="108"/>
      <c r="CB505" s="108"/>
      <c r="CC505" s="108"/>
      <c r="CD505" s="108"/>
      <c r="CE505" s="108"/>
    </row>
    <row r="506" spans="1:83">
      <c r="A506" s="108"/>
      <c r="B506" s="108"/>
      <c r="E506" s="108"/>
      <c r="F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E506" s="108"/>
      <c r="BG506" s="108"/>
      <c r="BI506" s="108"/>
      <c r="BK506" s="108"/>
      <c r="BL506" s="108"/>
      <c r="BM506" s="108"/>
      <c r="CB506" s="108"/>
      <c r="CC506" s="108"/>
      <c r="CD506" s="108"/>
      <c r="CE506" s="108"/>
    </row>
    <row r="507" spans="1:83">
      <c r="A507" s="108"/>
      <c r="B507" s="108"/>
      <c r="E507" s="108"/>
      <c r="F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E507" s="108"/>
      <c r="BG507" s="108"/>
      <c r="BI507" s="108"/>
      <c r="BK507" s="108"/>
      <c r="BL507" s="108"/>
      <c r="BM507" s="108"/>
      <c r="CB507" s="108"/>
      <c r="CC507" s="108"/>
      <c r="CD507" s="108"/>
      <c r="CE507" s="108"/>
    </row>
    <row r="508" spans="1:83">
      <c r="A508" s="108"/>
      <c r="B508" s="108"/>
      <c r="E508" s="108"/>
      <c r="F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E508" s="108"/>
      <c r="BG508" s="108"/>
      <c r="BI508" s="108"/>
      <c r="BK508" s="108"/>
      <c r="BL508" s="108"/>
      <c r="BM508" s="108"/>
      <c r="CB508" s="108"/>
      <c r="CC508" s="108"/>
      <c r="CD508" s="108"/>
      <c r="CE508" s="108"/>
    </row>
    <row r="509" spans="1:83">
      <c r="A509" s="108"/>
      <c r="B509" s="108"/>
      <c r="E509" s="108"/>
      <c r="F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E509" s="108"/>
      <c r="BG509" s="108"/>
      <c r="BI509" s="108"/>
      <c r="BK509" s="108"/>
      <c r="BL509" s="108"/>
      <c r="BM509" s="108"/>
      <c r="CB509" s="108"/>
      <c r="CC509" s="108"/>
      <c r="CD509" s="108"/>
      <c r="CE509" s="108"/>
    </row>
    <row r="510" spans="1:83">
      <c r="A510" s="108"/>
      <c r="B510" s="108"/>
      <c r="E510" s="108"/>
      <c r="F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E510" s="108"/>
      <c r="BG510" s="108"/>
      <c r="BI510" s="108"/>
      <c r="BK510" s="108"/>
      <c r="BL510" s="108"/>
      <c r="BM510" s="108"/>
      <c r="CB510" s="108"/>
      <c r="CC510" s="108"/>
      <c r="CD510" s="108"/>
      <c r="CE510" s="108"/>
    </row>
    <row r="511" spans="1:83">
      <c r="A511" s="108"/>
      <c r="B511" s="108"/>
      <c r="E511" s="108"/>
      <c r="F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E511" s="108"/>
      <c r="BG511" s="108"/>
      <c r="BI511" s="108"/>
      <c r="BK511" s="108"/>
      <c r="BL511" s="108"/>
      <c r="BM511" s="108"/>
      <c r="CB511" s="108"/>
      <c r="CC511" s="108"/>
      <c r="CD511" s="108"/>
      <c r="CE511" s="108"/>
    </row>
    <row r="512" spans="1:83">
      <c r="A512" s="108"/>
      <c r="B512" s="108"/>
      <c r="E512" s="108"/>
      <c r="F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E512" s="108"/>
      <c r="BG512" s="108"/>
      <c r="BI512" s="108"/>
      <c r="BK512" s="108"/>
      <c r="BL512" s="108"/>
      <c r="BM512" s="108"/>
      <c r="CB512" s="108"/>
      <c r="CC512" s="108"/>
      <c r="CD512" s="108"/>
      <c r="CE512" s="108"/>
    </row>
    <row r="513" spans="1:83">
      <c r="A513" s="108"/>
      <c r="B513" s="108"/>
      <c r="E513" s="108"/>
      <c r="F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E513" s="108"/>
      <c r="BG513" s="108"/>
      <c r="BI513" s="108"/>
      <c r="BK513" s="108"/>
      <c r="BL513" s="108"/>
      <c r="BM513" s="108"/>
      <c r="CB513" s="108"/>
      <c r="CC513" s="108"/>
      <c r="CD513" s="108"/>
      <c r="CE513" s="108"/>
    </row>
    <row r="514" spans="1:83">
      <c r="A514" s="108"/>
      <c r="B514" s="108"/>
      <c r="E514" s="108"/>
      <c r="F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E514" s="108"/>
      <c r="BG514" s="108"/>
      <c r="BI514" s="108"/>
      <c r="BK514" s="108"/>
      <c r="BL514" s="108"/>
      <c r="BM514" s="108"/>
      <c r="CB514" s="108"/>
      <c r="CC514" s="108"/>
      <c r="CD514" s="108"/>
      <c r="CE514" s="108"/>
    </row>
    <row r="515" spans="1:83">
      <c r="A515" s="108"/>
      <c r="B515" s="108"/>
      <c r="E515" s="108"/>
      <c r="F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E515" s="108"/>
      <c r="BG515" s="108"/>
      <c r="BI515" s="108"/>
      <c r="BK515" s="108"/>
      <c r="BL515" s="108"/>
      <c r="BM515" s="108"/>
      <c r="CB515" s="108"/>
      <c r="CC515" s="108"/>
      <c r="CD515" s="108"/>
      <c r="CE515" s="108"/>
    </row>
    <row r="516" spans="1:83">
      <c r="A516" s="108"/>
      <c r="B516" s="108"/>
      <c r="E516" s="108"/>
      <c r="F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E516" s="108"/>
      <c r="BG516" s="108"/>
      <c r="BI516" s="108"/>
      <c r="BK516" s="108"/>
      <c r="BL516" s="108"/>
      <c r="BM516" s="108"/>
      <c r="CB516" s="108"/>
      <c r="CC516" s="108"/>
      <c r="CD516" s="108"/>
      <c r="CE516" s="108"/>
    </row>
    <row r="517" spans="1:83">
      <c r="A517" s="108"/>
      <c r="B517" s="108"/>
      <c r="E517" s="108"/>
      <c r="F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E517" s="108"/>
      <c r="BG517" s="108"/>
      <c r="BI517" s="108"/>
      <c r="BK517" s="108"/>
      <c r="BL517" s="108"/>
      <c r="BM517" s="108"/>
      <c r="CB517" s="108"/>
      <c r="CC517" s="108"/>
      <c r="CD517" s="108"/>
      <c r="CE517" s="108"/>
    </row>
    <row r="518" spans="1:83">
      <c r="A518" s="108"/>
      <c r="B518" s="108"/>
      <c r="E518" s="108"/>
      <c r="F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E518" s="108"/>
      <c r="BG518" s="108"/>
      <c r="BI518" s="108"/>
      <c r="BK518" s="108"/>
      <c r="BL518" s="108"/>
      <c r="BM518" s="108"/>
      <c r="CB518" s="108"/>
      <c r="CC518" s="108"/>
      <c r="CD518" s="108"/>
      <c r="CE518" s="108"/>
    </row>
    <row r="519" spans="1:83">
      <c r="A519" s="108"/>
      <c r="B519" s="108"/>
      <c r="E519" s="108"/>
      <c r="F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E519" s="108"/>
      <c r="BG519" s="108"/>
      <c r="BI519" s="108"/>
      <c r="BK519" s="108"/>
      <c r="BL519" s="108"/>
      <c r="BM519" s="108"/>
      <c r="CB519" s="108"/>
      <c r="CC519" s="108"/>
      <c r="CD519" s="108"/>
      <c r="CE519" s="108"/>
    </row>
    <row r="520" spans="1:83">
      <c r="A520" s="108"/>
      <c r="B520" s="108"/>
      <c r="E520" s="108"/>
      <c r="F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E520" s="108"/>
      <c r="BG520" s="108"/>
      <c r="BI520" s="108"/>
      <c r="BK520" s="108"/>
      <c r="BL520" s="108"/>
      <c r="BM520" s="108"/>
      <c r="CB520" s="108"/>
      <c r="CC520" s="108"/>
      <c r="CD520" s="108"/>
      <c r="CE520" s="108"/>
    </row>
    <row r="521" spans="1:83">
      <c r="A521" s="108"/>
      <c r="B521" s="108"/>
      <c r="E521" s="108"/>
      <c r="F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E521" s="108"/>
      <c r="BG521" s="108"/>
      <c r="BI521" s="108"/>
      <c r="BK521" s="108"/>
      <c r="BL521" s="108"/>
      <c r="BM521" s="108"/>
      <c r="CB521" s="108"/>
      <c r="CC521" s="108"/>
      <c r="CD521" s="108"/>
      <c r="CE521" s="108"/>
    </row>
    <row r="522" spans="1:83">
      <c r="A522" s="108"/>
      <c r="B522" s="108"/>
      <c r="E522" s="108"/>
      <c r="F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E522" s="108"/>
      <c r="BG522" s="108"/>
      <c r="BI522" s="108"/>
      <c r="BK522" s="108"/>
      <c r="BL522" s="108"/>
      <c r="BM522" s="108"/>
      <c r="CB522" s="108"/>
      <c r="CC522" s="108"/>
      <c r="CD522" s="108"/>
      <c r="CE522" s="108"/>
    </row>
    <row r="523" spans="1:83">
      <c r="A523" s="108"/>
      <c r="B523" s="108"/>
      <c r="E523" s="108"/>
      <c r="F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E523" s="108"/>
      <c r="BG523" s="108"/>
      <c r="BI523" s="108"/>
      <c r="BK523" s="108"/>
      <c r="BL523" s="108"/>
      <c r="BM523" s="108"/>
      <c r="CB523" s="108"/>
      <c r="CC523" s="108"/>
      <c r="CD523" s="108"/>
      <c r="CE523" s="108"/>
    </row>
    <row r="524" spans="1:83">
      <c r="A524" s="108"/>
      <c r="B524" s="108"/>
      <c r="E524" s="108"/>
      <c r="F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E524" s="108"/>
      <c r="BG524" s="108"/>
      <c r="BI524" s="108"/>
      <c r="BK524" s="108"/>
      <c r="BL524" s="108"/>
      <c r="BM524" s="108"/>
      <c r="CB524" s="108"/>
      <c r="CC524" s="108"/>
      <c r="CD524" s="108"/>
      <c r="CE524" s="108"/>
    </row>
    <row r="525" spans="1:83">
      <c r="A525" s="108"/>
      <c r="B525" s="108"/>
      <c r="E525" s="108"/>
      <c r="F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E525" s="108"/>
      <c r="BG525" s="108"/>
      <c r="BI525" s="108"/>
      <c r="BK525" s="108"/>
      <c r="BL525" s="108"/>
      <c r="BM525" s="108"/>
      <c r="CB525" s="108"/>
      <c r="CC525" s="108"/>
      <c r="CD525" s="108"/>
      <c r="CE525" s="108"/>
    </row>
    <row r="526" spans="1:83">
      <c r="A526" s="108"/>
      <c r="B526" s="108"/>
      <c r="E526" s="108"/>
      <c r="F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E526" s="108"/>
      <c r="BG526" s="108"/>
      <c r="BI526" s="108"/>
      <c r="BK526" s="108"/>
      <c r="BL526" s="108"/>
      <c r="BM526" s="108"/>
      <c r="CB526" s="108"/>
      <c r="CC526" s="108"/>
      <c r="CD526" s="108"/>
      <c r="CE526" s="108"/>
    </row>
    <row r="527" spans="1:83">
      <c r="A527" s="108"/>
      <c r="B527" s="108"/>
      <c r="E527" s="108"/>
      <c r="F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E527" s="108"/>
      <c r="BG527" s="108"/>
      <c r="BI527" s="108"/>
      <c r="BK527" s="108"/>
      <c r="BL527" s="108"/>
      <c r="BM527" s="108"/>
      <c r="CB527" s="108"/>
      <c r="CC527" s="108"/>
      <c r="CD527" s="108"/>
      <c r="CE527" s="108"/>
    </row>
    <row r="528" spans="1:83">
      <c r="A528" s="108"/>
      <c r="B528" s="108"/>
      <c r="E528" s="108"/>
      <c r="F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E528" s="108"/>
      <c r="BG528" s="108"/>
      <c r="BI528" s="108"/>
      <c r="BK528" s="108"/>
      <c r="BL528" s="108"/>
      <c r="BM528" s="108"/>
      <c r="CB528" s="108"/>
      <c r="CC528" s="108"/>
      <c r="CD528" s="108"/>
      <c r="CE528" s="108"/>
    </row>
    <row r="529" spans="1:83">
      <c r="A529" s="108"/>
      <c r="B529" s="108"/>
      <c r="E529" s="108"/>
      <c r="F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E529" s="108"/>
      <c r="BG529" s="108"/>
      <c r="BI529" s="108"/>
      <c r="BK529" s="108"/>
      <c r="BL529" s="108"/>
      <c r="BM529" s="108"/>
      <c r="CB529" s="108"/>
      <c r="CC529" s="108"/>
      <c r="CD529" s="108"/>
      <c r="CE529" s="108"/>
    </row>
    <row r="530" spans="1:83">
      <c r="A530" s="108"/>
      <c r="B530" s="108"/>
      <c r="E530" s="108"/>
      <c r="F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E530" s="108"/>
      <c r="BG530" s="108"/>
      <c r="BI530" s="108"/>
      <c r="BK530" s="108"/>
      <c r="BL530" s="108"/>
      <c r="BM530" s="108"/>
      <c r="CB530" s="108"/>
      <c r="CC530" s="108"/>
      <c r="CD530" s="108"/>
      <c r="CE530" s="108"/>
    </row>
    <row r="531" spans="1:83">
      <c r="A531" s="108"/>
      <c r="B531" s="108"/>
      <c r="E531" s="108"/>
      <c r="F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E531" s="108"/>
      <c r="BG531" s="108"/>
      <c r="BI531" s="108"/>
      <c r="BK531" s="108"/>
      <c r="BL531" s="108"/>
      <c r="BM531" s="108"/>
      <c r="CB531" s="108"/>
      <c r="CC531" s="108"/>
      <c r="CD531" s="108"/>
      <c r="CE531" s="108"/>
    </row>
    <row r="532" spans="1:83">
      <c r="A532" s="108"/>
      <c r="B532" s="108"/>
      <c r="E532" s="108"/>
      <c r="F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E532" s="108"/>
      <c r="BG532" s="108"/>
      <c r="BI532" s="108"/>
      <c r="BK532" s="108"/>
      <c r="BL532" s="108"/>
      <c r="BM532" s="108"/>
      <c r="CB532" s="108"/>
      <c r="CC532" s="108"/>
      <c r="CD532" s="108"/>
      <c r="CE532" s="108"/>
    </row>
    <row r="533" spans="1:83">
      <c r="A533" s="108"/>
      <c r="B533" s="108"/>
      <c r="E533" s="108"/>
      <c r="F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E533" s="108"/>
      <c r="BG533" s="108"/>
      <c r="BI533" s="108"/>
      <c r="BK533" s="108"/>
      <c r="BL533" s="108"/>
      <c r="BM533" s="108"/>
      <c r="CB533" s="108"/>
      <c r="CC533" s="108"/>
      <c r="CD533" s="108"/>
      <c r="CE533" s="108"/>
    </row>
    <row r="534" spans="1:83">
      <c r="A534" s="108"/>
      <c r="B534" s="108"/>
      <c r="E534" s="108"/>
      <c r="F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E534" s="108"/>
      <c r="BG534" s="108"/>
      <c r="BI534" s="108"/>
      <c r="BK534" s="108"/>
      <c r="BL534" s="108"/>
      <c r="BM534" s="108"/>
      <c r="CB534" s="108"/>
      <c r="CC534" s="108"/>
      <c r="CD534" s="108"/>
      <c r="CE534" s="108"/>
    </row>
    <row r="535" spans="1:83">
      <c r="A535" s="108"/>
      <c r="B535" s="108"/>
      <c r="E535" s="108"/>
      <c r="F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E535" s="108"/>
      <c r="BG535" s="108"/>
      <c r="BI535" s="108"/>
      <c r="BK535" s="108"/>
      <c r="BL535" s="108"/>
      <c r="BM535" s="108"/>
      <c r="CB535" s="108"/>
      <c r="CC535" s="108"/>
      <c r="CD535" s="108"/>
      <c r="CE535" s="108"/>
    </row>
    <row r="536" spans="1:83">
      <c r="A536" s="108"/>
      <c r="B536" s="108"/>
      <c r="E536" s="108"/>
      <c r="F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E536" s="108"/>
      <c r="BG536" s="108"/>
      <c r="BI536" s="108"/>
      <c r="BK536" s="108"/>
      <c r="BL536" s="108"/>
      <c r="BM536" s="108"/>
      <c r="CB536" s="108"/>
      <c r="CC536" s="108"/>
      <c r="CD536" s="108"/>
      <c r="CE536" s="108"/>
    </row>
    <row r="537" spans="1:83">
      <c r="A537" s="108"/>
      <c r="B537" s="108"/>
      <c r="E537" s="108"/>
      <c r="F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E537" s="108"/>
      <c r="BG537" s="108"/>
      <c r="BI537" s="108"/>
      <c r="BK537" s="108"/>
      <c r="BL537" s="108"/>
      <c r="BM537" s="108"/>
      <c r="CB537" s="108"/>
      <c r="CC537" s="108"/>
      <c r="CD537" s="108"/>
      <c r="CE537" s="108"/>
    </row>
    <row r="538" spans="1:83">
      <c r="A538" s="108"/>
      <c r="B538" s="108"/>
      <c r="E538" s="108"/>
      <c r="F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E538" s="108"/>
      <c r="BG538" s="108"/>
      <c r="BI538" s="108"/>
      <c r="BK538" s="108"/>
      <c r="BL538" s="108"/>
      <c r="BM538" s="108"/>
      <c r="CB538" s="108"/>
      <c r="CC538" s="108"/>
      <c r="CD538" s="108"/>
      <c r="CE538" s="108"/>
    </row>
    <row r="539" spans="1:83">
      <c r="A539" s="108"/>
      <c r="B539" s="108"/>
      <c r="E539" s="108"/>
      <c r="F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E539" s="108"/>
      <c r="BG539" s="108"/>
      <c r="BI539" s="108"/>
      <c r="BK539" s="108"/>
      <c r="BL539" s="108"/>
      <c r="BM539" s="108"/>
      <c r="CB539" s="108"/>
      <c r="CC539" s="108"/>
      <c r="CD539" s="108"/>
      <c r="CE539" s="108"/>
    </row>
    <row r="540" spans="1:83">
      <c r="A540" s="108"/>
      <c r="B540" s="108"/>
      <c r="E540" s="108"/>
      <c r="F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E540" s="108"/>
      <c r="BG540" s="108"/>
      <c r="BI540" s="108"/>
      <c r="BK540" s="108"/>
      <c r="BL540" s="108"/>
      <c r="BM540" s="108"/>
      <c r="CB540" s="108"/>
      <c r="CC540" s="108"/>
      <c r="CD540" s="108"/>
      <c r="CE540" s="108"/>
    </row>
    <row r="541" spans="1:83">
      <c r="A541" s="108"/>
      <c r="B541" s="108"/>
      <c r="E541" s="108"/>
      <c r="F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E541" s="108"/>
      <c r="BG541" s="108"/>
      <c r="BI541" s="108"/>
      <c r="BK541" s="108"/>
      <c r="BL541" s="108"/>
      <c r="BM541" s="108"/>
      <c r="CB541" s="108"/>
      <c r="CC541" s="108"/>
      <c r="CD541" s="108"/>
      <c r="CE541" s="108"/>
    </row>
    <row r="542" spans="1:83">
      <c r="A542" s="108"/>
      <c r="B542" s="108"/>
      <c r="E542" s="108"/>
      <c r="F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E542" s="108"/>
      <c r="BG542" s="108"/>
      <c r="BI542" s="108"/>
      <c r="BK542" s="108"/>
      <c r="BL542" s="108"/>
      <c r="BM542" s="108"/>
      <c r="CB542" s="108"/>
      <c r="CC542" s="108"/>
      <c r="CD542" s="108"/>
      <c r="CE542" s="108"/>
    </row>
    <row r="543" spans="1:83">
      <c r="A543" s="108"/>
      <c r="B543" s="108"/>
      <c r="E543" s="108"/>
      <c r="F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E543" s="108"/>
      <c r="BG543" s="108"/>
      <c r="BI543" s="108"/>
      <c r="BK543" s="108"/>
      <c r="BL543" s="108"/>
      <c r="BM543" s="108"/>
      <c r="CB543" s="108"/>
      <c r="CC543" s="108"/>
      <c r="CD543" s="108"/>
      <c r="CE543" s="108"/>
    </row>
    <row r="544" spans="1:83">
      <c r="A544" s="108"/>
      <c r="B544" s="108"/>
      <c r="E544" s="108"/>
      <c r="F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E544" s="108"/>
      <c r="BG544" s="108"/>
      <c r="BI544" s="108"/>
      <c r="BK544" s="108"/>
      <c r="BL544" s="108"/>
      <c r="BM544" s="108"/>
      <c r="CB544" s="108"/>
      <c r="CC544" s="108"/>
      <c r="CD544" s="108"/>
      <c r="CE544" s="108"/>
    </row>
    <row r="545" spans="1:83">
      <c r="A545" s="108"/>
      <c r="B545" s="108"/>
      <c r="E545" s="108"/>
      <c r="F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E545" s="108"/>
      <c r="BG545" s="108"/>
      <c r="BI545" s="108"/>
      <c r="BK545" s="108"/>
      <c r="BL545" s="108"/>
      <c r="BM545" s="108"/>
      <c r="CB545" s="108"/>
      <c r="CC545" s="108"/>
      <c r="CD545" s="108"/>
      <c r="CE545" s="108"/>
    </row>
    <row r="546" spans="1:83">
      <c r="A546" s="108"/>
      <c r="B546" s="108"/>
      <c r="E546" s="108"/>
      <c r="F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E546" s="108"/>
      <c r="BG546" s="108"/>
      <c r="BI546" s="108"/>
      <c r="BK546" s="108"/>
      <c r="BL546" s="108"/>
      <c r="BM546" s="108"/>
      <c r="CB546" s="108"/>
      <c r="CC546" s="108"/>
      <c r="CD546" s="108"/>
      <c r="CE546" s="108"/>
    </row>
    <row r="547" spans="1:83">
      <c r="A547" s="108"/>
      <c r="B547" s="108"/>
      <c r="E547" s="108"/>
      <c r="F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E547" s="108"/>
      <c r="BG547" s="108"/>
      <c r="BI547" s="108"/>
      <c r="BK547" s="108"/>
      <c r="BL547" s="108"/>
      <c r="BM547" s="108"/>
      <c r="CB547" s="108"/>
      <c r="CC547" s="108"/>
      <c r="CD547" s="108"/>
      <c r="CE547" s="108"/>
    </row>
    <row r="548" spans="1:83">
      <c r="A548" s="108"/>
      <c r="B548" s="108"/>
      <c r="E548" s="108"/>
      <c r="F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E548" s="108"/>
      <c r="BG548" s="108"/>
      <c r="BI548" s="108"/>
      <c r="BK548" s="108"/>
      <c r="BL548" s="108"/>
      <c r="BM548" s="108"/>
      <c r="CB548" s="108"/>
      <c r="CC548" s="108"/>
      <c r="CD548" s="108"/>
      <c r="CE548" s="108"/>
    </row>
    <row r="549" spans="1:83">
      <c r="A549" s="108"/>
      <c r="B549" s="108"/>
      <c r="E549" s="108"/>
      <c r="F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E549" s="108"/>
      <c r="BG549" s="108"/>
      <c r="BI549" s="108"/>
      <c r="BK549" s="108"/>
      <c r="BL549" s="108"/>
      <c r="BM549" s="108"/>
      <c r="CB549" s="108"/>
      <c r="CC549" s="108"/>
      <c r="CD549" s="108"/>
      <c r="CE549" s="108"/>
    </row>
    <row r="550" spans="1:83">
      <c r="A550" s="108"/>
      <c r="B550" s="108"/>
      <c r="E550" s="108"/>
      <c r="F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E550" s="108"/>
      <c r="BG550" s="108"/>
      <c r="BI550" s="108"/>
      <c r="BK550" s="108"/>
      <c r="BL550" s="108"/>
      <c r="BM550" s="108"/>
      <c r="CB550" s="108"/>
      <c r="CC550" s="108"/>
      <c r="CD550" s="108"/>
      <c r="CE550" s="108"/>
    </row>
    <row r="551" spans="1:83">
      <c r="A551" s="108"/>
      <c r="B551" s="108"/>
      <c r="E551" s="108"/>
      <c r="F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E551" s="108"/>
      <c r="BG551" s="108"/>
      <c r="BI551" s="108"/>
      <c r="BK551" s="108"/>
      <c r="BL551" s="108"/>
      <c r="BM551" s="108"/>
      <c r="CB551" s="108"/>
      <c r="CC551" s="108"/>
      <c r="CD551" s="108"/>
      <c r="CE551" s="108"/>
    </row>
    <row r="552" spans="1:83">
      <c r="A552" s="108"/>
      <c r="B552" s="108"/>
      <c r="E552" s="108"/>
      <c r="F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E552" s="108"/>
      <c r="BG552" s="108"/>
      <c r="BI552" s="108"/>
      <c r="BK552" s="108"/>
      <c r="BL552" s="108"/>
      <c r="BM552" s="108"/>
      <c r="CB552" s="108"/>
      <c r="CC552" s="108"/>
      <c r="CD552" s="108"/>
      <c r="CE552" s="108"/>
    </row>
    <row r="553" spans="1:83">
      <c r="A553" s="108"/>
      <c r="B553" s="108"/>
      <c r="E553" s="108"/>
      <c r="F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E553" s="108"/>
      <c r="BG553" s="108"/>
      <c r="BI553" s="108"/>
      <c r="BK553" s="108"/>
      <c r="BL553" s="108"/>
      <c r="BM553" s="108"/>
      <c r="CB553" s="108"/>
      <c r="CC553" s="108"/>
      <c r="CD553" s="108"/>
      <c r="CE553" s="108"/>
    </row>
    <row r="554" spans="1:83">
      <c r="A554" s="108"/>
      <c r="B554" s="108"/>
      <c r="E554" s="108"/>
      <c r="F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E554" s="108"/>
      <c r="BG554" s="108"/>
      <c r="BI554" s="108"/>
      <c r="BK554" s="108"/>
      <c r="BL554" s="108"/>
      <c r="BM554" s="108"/>
      <c r="CB554" s="108"/>
      <c r="CC554" s="108"/>
      <c r="CD554" s="108"/>
      <c r="CE554" s="108"/>
    </row>
    <row r="555" spans="1:83">
      <c r="A555" s="108"/>
      <c r="B555" s="108"/>
      <c r="E555" s="108"/>
      <c r="F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E555" s="108"/>
      <c r="BG555" s="108"/>
      <c r="BI555" s="108"/>
      <c r="BK555" s="108"/>
      <c r="BL555" s="108"/>
      <c r="BM555" s="108"/>
      <c r="CB555" s="108"/>
      <c r="CC555" s="108"/>
      <c r="CD555" s="108"/>
      <c r="CE555" s="108"/>
    </row>
    <row r="556" spans="1:83">
      <c r="A556" s="108"/>
      <c r="B556" s="108"/>
      <c r="E556" s="108"/>
      <c r="F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E556" s="108"/>
      <c r="BG556" s="108"/>
      <c r="BI556" s="108"/>
      <c r="BK556" s="108"/>
      <c r="BL556" s="108"/>
      <c r="BM556" s="108"/>
      <c r="CB556" s="108"/>
      <c r="CC556" s="108"/>
      <c r="CD556" s="108"/>
      <c r="CE556" s="108"/>
    </row>
    <row r="557" spans="1:83">
      <c r="A557" s="108"/>
      <c r="B557" s="108"/>
      <c r="E557" s="108"/>
      <c r="F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E557" s="108"/>
      <c r="BG557" s="108"/>
      <c r="BI557" s="108"/>
      <c r="BK557" s="108"/>
      <c r="BL557" s="108"/>
      <c r="BM557" s="108"/>
      <c r="CB557" s="108"/>
      <c r="CC557" s="108"/>
      <c r="CD557" s="108"/>
      <c r="CE557" s="108"/>
    </row>
    <row r="558" spans="1:83">
      <c r="A558" s="108"/>
      <c r="B558" s="108"/>
      <c r="E558" s="108"/>
      <c r="F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E558" s="108"/>
      <c r="BG558" s="108"/>
      <c r="BI558" s="108"/>
      <c r="BK558" s="108"/>
      <c r="BL558" s="108"/>
      <c r="BM558" s="108"/>
      <c r="CB558" s="108"/>
      <c r="CC558" s="108"/>
      <c r="CD558" s="108"/>
      <c r="CE558" s="108"/>
    </row>
    <row r="559" spans="1:83">
      <c r="A559" s="108"/>
      <c r="B559" s="108"/>
      <c r="E559" s="108"/>
      <c r="F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E559" s="108"/>
      <c r="BG559" s="108"/>
      <c r="BI559" s="108"/>
      <c r="BK559" s="108"/>
      <c r="BL559" s="108"/>
      <c r="BM559" s="108"/>
      <c r="CB559" s="108"/>
      <c r="CC559" s="108"/>
      <c r="CD559" s="108"/>
      <c r="CE559" s="108"/>
    </row>
    <row r="560" spans="1:83">
      <c r="A560" s="108"/>
      <c r="B560" s="108"/>
      <c r="E560" s="108"/>
      <c r="F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E560" s="108"/>
      <c r="BG560" s="108"/>
      <c r="BI560" s="108"/>
      <c r="BK560" s="108"/>
      <c r="BL560" s="108"/>
      <c r="BM560" s="108"/>
      <c r="CB560" s="108"/>
      <c r="CC560" s="108"/>
      <c r="CD560" s="108"/>
      <c r="CE560" s="108"/>
    </row>
    <row r="561" spans="1:83">
      <c r="A561" s="108"/>
      <c r="B561" s="108"/>
      <c r="E561" s="108"/>
      <c r="F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E561" s="108"/>
      <c r="BG561" s="108"/>
      <c r="BI561" s="108"/>
      <c r="BK561" s="108"/>
      <c r="BL561" s="108"/>
      <c r="BM561" s="108"/>
      <c r="CB561" s="108"/>
      <c r="CC561" s="108"/>
      <c r="CD561" s="108"/>
      <c r="CE561" s="108"/>
    </row>
    <row r="562" spans="1:83">
      <c r="A562" s="108"/>
      <c r="B562" s="108"/>
      <c r="E562" s="108"/>
      <c r="F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E562" s="108"/>
      <c r="BG562" s="108"/>
      <c r="BI562" s="108"/>
      <c r="BK562" s="108"/>
      <c r="BL562" s="108"/>
      <c r="BM562" s="108"/>
      <c r="CB562" s="108"/>
      <c r="CC562" s="108"/>
      <c r="CD562" s="108"/>
      <c r="CE562" s="108"/>
    </row>
    <row r="563" spans="1:83">
      <c r="A563" s="108"/>
      <c r="B563" s="108"/>
      <c r="E563" s="108"/>
      <c r="F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E563" s="108"/>
      <c r="BG563" s="108"/>
      <c r="BI563" s="108"/>
      <c r="BK563" s="108"/>
      <c r="BL563" s="108"/>
      <c r="BM563" s="108"/>
      <c r="CB563" s="108"/>
      <c r="CC563" s="108"/>
      <c r="CD563" s="108"/>
      <c r="CE563" s="108"/>
    </row>
    <row r="564" spans="1:83">
      <c r="A564" s="108"/>
      <c r="B564" s="108"/>
      <c r="E564" s="108"/>
      <c r="F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E564" s="108"/>
      <c r="BG564" s="108"/>
      <c r="BI564" s="108"/>
      <c r="BK564" s="108"/>
      <c r="BL564" s="108"/>
      <c r="BM564" s="108"/>
      <c r="CB564" s="108"/>
      <c r="CC564" s="108"/>
      <c r="CD564" s="108"/>
      <c r="CE564" s="108"/>
    </row>
    <row r="565" spans="1:83">
      <c r="A565" s="108"/>
      <c r="B565" s="108"/>
      <c r="E565" s="108"/>
      <c r="F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E565" s="108"/>
      <c r="BG565" s="108"/>
      <c r="BI565" s="108"/>
      <c r="BK565" s="108"/>
      <c r="BL565" s="108"/>
      <c r="BM565" s="108"/>
      <c r="CB565" s="108"/>
      <c r="CC565" s="108"/>
      <c r="CD565" s="108"/>
      <c r="CE565" s="108"/>
    </row>
    <row r="566" spans="1:83">
      <c r="A566" s="108"/>
      <c r="B566" s="108"/>
      <c r="E566" s="108"/>
      <c r="F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E566" s="108"/>
      <c r="BG566" s="108"/>
      <c r="BI566" s="108"/>
      <c r="BK566" s="108"/>
      <c r="BL566" s="108"/>
      <c r="BM566" s="108"/>
      <c r="CB566" s="108"/>
      <c r="CC566" s="108"/>
      <c r="CD566" s="108"/>
      <c r="CE566" s="108"/>
    </row>
    <row r="567" spans="1:83">
      <c r="A567" s="108"/>
      <c r="B567" s="108"/>
      <c r="E567" s="108"/>
      <c r="F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E567" s="108"/>
      <c r="BG567" s="108"/>
      <c r="BI567" s="108"/>
      <c r="BK567" s="108"/>
      <c r="BL567" s="108"/>
      <c r="BM567" s="108"/>
      <c r="CB567" s="108"/>
      <c r="CC567" s="108"/>
      <c r="CD567" s="108"/>
      <c r="CE567" s="108"/>
    </row>
    <row r="568" spans="1:83">
      <c r="A568" s="108"/>
      <c r="B568" s="108"/>
      <c r="E568" s="108"/>
      <c r="F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E568" s="108"/>
      <c r="BG568" s="108"/>
      <c r="BI568" s="108"/>
      <c r="BK568" s="108"/>
      <c r="BL568" s="108"/>
      <c r="BM568" s="108"/>
      <c r="CB568" s="108"/>
      <c r="CC568" s="108"/>
      <c r="CD568" s="108"/>
      <c r="CE568" s="108"/>
    </row>
    <row r="569" spans="1:83">
      <c r="A569" s="108"/>
      <c r="B569" s="108"/>
      <c r="E569" s="108"/>
      <c r="F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E569" s="108"/>
      <c r="BG569" s="108"/>
      <c r="BI569" s="108"/>
      <c r="BK569" s="108"/>
      <c r="BL569" s="108"/>
      <c r="BM569" s="108"/>
      <c r="CB569" s="108"/>
      <c r="CC569" s="108"/>
      <c r="CD569" s="108"/>
      <c r="CE569" s="108"/>
    </row>
    <row r="570" spans="1:83">
      <c r="A570" s="108"/>
      <c r="B570" s="108"/>
      <c r="E570" s="108"/>
      <c r="F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E570" s="108"/>
      <c r="BG570" s="108"/>
      <c r="BI570" s="108"/>
      <c r="BK570" s="108"/>
      <c r="BL570" s="108"/>
      <c r="BM570" s="108"/>
      <c r="CB570" s="108"/>
      <c r="CC570" s="108"/>
      <c r="CD570" s="108"/>
      <c r="CE570" s="108"/>
    </row>
    <row r="571" spans="1:83">
      <c r="A571" s="108"/>
      <c r="B571" s="108"/>
      <c r="E571" s="108"/>
      <c r="F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E571" s="108"/>
      <c r="BG571" s="108"/>
      <c r="BI571" s="108"/>
      <c r="BK571" s="108"/>
      <c r="BL571" s="108"/>
      <c r="BM571" s="108"/>
      <c r="CB571" s="108"/>
      <c r="CC571" s="108"/>
      <c r="CD571" s="108"/>
      <c r="CE571" s="108"/>
    </row>
    <row r="572" spans="1:83">
      <c r="A572" s="108"/>
      <c r="B572" s="108"/>
      <c r="E572" s="108"/>
      <c r="F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E572" s="108"/>
      <c r="BG572" s="108"/>
      <c r="BI572" s="108"/>
      <c r="BK572" s="108"/>
      <c r="BL572" s="108"/>
      <c r="BM572" s="108"/>
      <c r="CB572" s="108"/>
      <c r="CC572" s="108"/>
      <c r="CD572" s="108"/>
      <c r="CE572" s="108"/>
    </row>
    <row r="573" spans="1:83">
      <c r="A573" s="108"/>
      <c r="B573" s="108"/>
      <c r="E573" s="108"/>
      <c r="F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E573" s="108"/>
      <c r="BG573" s="108"/>
      <c r="BI573" s="108"/>
      <c r="BK573" s="108"/>
      <c r="BL573" s="108"/>
      <c r="BM573" s="108"/>
      <c r="CB573" s="108"/>
      <c r="CC573" s="108"/>
      <c r="CD573" s="108"/>
      <c r="CE573" s="108"/>
    </row>
    <row r="574" spans="1:83">
      <c r="A574" s="108"/>
      <c r="B574" s="108"/>
      <c r="E574" s="108"/>
      <c r="F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E574" s="108"/>
      <c r="BG574" s="108"/>
      <c r="BI574" s="108"/>
      <c r="BK574" s="108"/>
      <c r="BL574" s="108"/>
      <c r="BM574" s="108"/>
      <c r="CB574" s="108"/>
      <c r="CC574" s="108"/>
      <c r="CD574" s="108"/>
      <c r="CE574" s="108"/>
    </row>
    <row r="575" spans="1:83">
      <c r="A575" s="108"/>
      <c r="B575" s="108"/>
      <c r="E575" s="108"/>
      <c r="F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E575" s="108"/>
      <c r="BG575" s="108"/>
      <c r="BI575" s="108"/>
      <c r="BK575" s="108"/>
      <c r="BL575" s="108"/>
      <c r="BM575" s="108"/>
      <c r="CB575" s="108"/>
      <c r="CC575" s="108"/>
      <c r="CD575" s="108"/>
      <c r="CE575" s="108"/>
    </row>
    <row r="576" spans="1:83">
      <c r="A576" s="108"/>
      <c r="B576" s="108"/>
      <c r="E576" s="108"/>
      <c r="F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E576" s="108"/>
      <c r="BG576" s="108"/>
      <c r="BI576" s="108"/>
      <c r="BK576" s="108"/>
      <c r="BL576" s="108"/>
      <c r="BM576" s="108"/>
      <c r="CB576" s="108"/>
      <c r="CC576" s="108"/>
      <c r="CD576" s="108"/>
      <c r="CE576" s="108"/>
    </row>
    <row r="577" spans="1:83">
      <c r="A577" s="108"/>
      <c r="B577" s="108"/>
      <c r="E577" s="108"/>
      <c r="F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E577" s="108"/>
      <c r="BG577" s="108"/>
      <c r="BI577" s="108"/>
      <c r="BK577" s="108"/>
      <c r="BL577" s="108"/>
      <c r="BM577" s="108"/>
      <c r="CB577" s="108"/>
      <c r="CC577" s="108"/>
      <c r="CD577" s="108"/>
      <c r="CE577" s="108"/>
    </row>
    <row r="578" spans="1:83">
      <c r="A578" s="108"/>
      <c r="B578" s="108"/>
      <c r="E578" s="108"/>
      <c r="F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E578" s="108"/>
      <c r="BG578" s="108"/>
      <c r="BI578" s="108"/>
      <c r="BK578" s="108"/>
      <c r="BL578" s="108"/>
      <c r="BM578" s="108"/>
      <c r="CB578" s="108"/>
      <c r="CC578" s="108"/>
      <c r="CD578" s="108"/>
      <c r="CE578" s="108"/>
    </row>
    <row r="579" spans="1:83">
      <c r="A579" s="108"/>
      <c r="B579" s="108"/>
      <c r="E579" s="108"/>
      <c r="F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E579" s="108"/>
      <c r="BG579" s="108"/>
      <c r="BI579" s="108"/>
      <c r="BK579" s="108"/>
      <c r="BL579" s="108"/>
      <c r="BM579" s="108"/>
      <c r="CB579" s="108"/>
      <c r="CC579" s="108"/>
      <c r="CD579" s="108"/>
      <c r="CE579" s="108"/>
    </row>
    <row r="580" spans="1:83">
      <c r="A580" s="108"/>
      <c r="B580" s="108"/>
      <c r="E580" s="108"/>
      <c r="F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E580" s="108"/>
      <c r="BG580" s="108"/>
      <c r="BI580" s="108"/>
      <c r="BK580" s="108"/>
      <c r="BL580" s="108"/>
      <c r="BM580" s="108"/>
      <c r="CB580" s="108"/>
      <c r="CC580" s="108"/>
      <c r="CD580" s="108"/>
      <c r="CE580" s="108"/>
    </row>
    <row r="581" spans="1:83">
      <c r="A581" s="108"/>
      <c r="B581" s="108"/>
      <c r="E581" s="108"/>
      <c r="F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E581" s="108"/>
      <c r="BG581" s="108"/>
      <c r="BI581" s="108"/>
      <c r="BK581" s="108"/>
      <c r="BL581" s="108"/>
      <c r="BM581" s="108"/>
      <c r="CB581" s="108"/>
      <c r="CC581" s="108"/>
      <c r="CD581" s="108"/>
      <c r="CE581" s="108"/>
    </row>
    <row r="582" spans="1:83">
      <c r="A582" s="108"/>
      <c r="B582" s="108"/>
      <c r="E582" s="108"/>
      <c r="F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E582" s="108"/>
      <c r="BG582" s="108"/>
      <c r="BI582" s="108"/>
      <c r="BK582" s="108"/>
      <c r="BL582" s="108"/>
      <c r="BM582" s="108"/>
      <c r="CB582" s="108"/>
      <c r="CC582" s="108"/>
      <c r="CD582" s="108"/>
      <c r="CE582" s="108"/>
    </row>
    <row r="583" spans="1:83">
      <c r="A583" s="108"/>
      <c r="B583" s="108"/>
      <c r="E583" s="108"/>
      <c r="F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E583" s="108"/>
      <c r="BG583" s="108"/>
      <c r="BI583" s="108"/>
      <c r="BK583" s="108"/>
      <c r="BL583" s="108"/>
      <c r="BM583" s="108"/>
      <c r="CB583" s="108"/>
      <c r="CC583" s="108"/>
      <c r="CD583" s="108"/>
      <c r="CE583" s="108"/>
    </row>
    <row r="584" spans="1:83">
      <c r="A584" s="108"/>
      <c r="B584" s="108"/>
      <c r="E584" s="108"/>
      <c r="F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E584" s="108"/>
      <c r="BG584" s="108"/>
      <c r="BI584" s="108"/>
      <c r="BK584" s="108"/>
      <c r="BL584" s="108"/>
      <c r="BM584" s="108"/>
      <c r="CB584" s="108"/>
      <c r="CC584" s="108"/>
      <c r="CD584" s="108"/>
      <c r="CE584" s="108"/>
    </row>
    <row r="585" spans="1:83">
      <c r="A585" s="108"/>
      <c r="B585" s="108"/>
      <c r="E585" s="108"/>
      <c r="F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E585" s="108"/>
      <c r="BG585" s="108"/>
      <c r="BI585" s="108"/>
      <c r="BK585" s="108"/>
      <c r="BL585" s="108"/>
      <c r="BM585" s="108"/>
      <c r="CB585" s="108"/>
      <c r="CC585" s="108"/>
      <c r="CD585" s="108"/>
      <c r="CE585" s="108"/>
    </row>
    <row r="586" spans="1:83">
      <c r="A586" s="108"/>
      <c r="B586" s="108"/>
      <c r="E586" s="108"/>
      <c r="F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E586" s="108"/>
      <c r="BG586" s="108"/>
      <c r="BI586" s="108"/>
      <c r="BK586" s="108"/>
      <c r="BL586" s="108"/>
      <c r="BM586" s="108"/>
      <c r="CB586" s="108"/>
      <c r="CC586" s="108"/>
      <c r="CD586" s="108"/>
      <c r="CE586" s="108"/>
    </row>
    <row r="587" spans="1:83">
      <c r="A587" s="108"/>
      <c r="B587" s="108"/>
      <c r="E587" s="108"/>
      <c r="F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E587" s="108"/>
      <c r="BG587" s="108"/>
      <c r="BI587" s="108"/>
      <c r="BK587" s="108"/>
      <c r="BL587" s="108"/>
      <c r="BM587" s="108"/>
      <c r="CB587" s="108"/>
      <c r="CC587" s="108"/>
      <c r="CD587" s="108"/>
      <c r="CE587" s="108"/>
    </row>
    <row r="588" spans="1:83">
      <c r="A588" s="108"/>
      <c r="B588" s="108"/>
      <c r="E588" s="108"/>
      <c r="F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E588" s="108"/>
      <c r="BG588" s="108"/>
      <c r="BI588" s="108"/>
      <c r="BK588" s="108"/>
      <c r="BL588" s="108"/>
      <c r="BM588" s="108"/>
      <c r="CB588" s="108"/>
      <c r="CC588" s="108"/>
      <c r="CD588" s="108"/>
      <c r="CE588" s="108"/>
    </row>
    <row r="589" spans="1:83">
      <c r="A589" s="108"/>
      <c r="B589" s="108"/>
      <c r="E589" s="108"/>
      <c r="F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E589" s="108"/>
      <c r="BG589" s="108"/>
      <c r="BI589" s="108"/>
      <c r="BK589" s="108"/>
      <c r="BL589" s="108"/>
      <c r="BM589" s="108"/>
      <c r="CB589" s="108"/>
      <c r="CC589" s="108"/>
      <c r="CD589" s="108"/>
      <c r="CE589" s="108"/>
    </row>
    <row r="590" spans="1:83">
      <c r="A590" s="108"/>
      <c r="B590" s="108"/>
      <c r="E590" s="108"/>
      <c r="F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E590" s="108"/>
      <c r="BG590" s="108"/>
      <c r="BI590" s="108"/>
      <c r="BK590" s="108"/>
      <c r="BL590" s="108"/>
      <c r="BM590" s="108"/>
      <c r="CB590" s="108"/>
      <c r="CC590" s="108"/>
      <c r="CD590" s="108"/>
      <c r="CE590" s="108"/>
    </row>
    <row r="591" spans="1:83">
      <c r="A591" s="108"/>
      <c r="B591" s="108"/>
      <c r="E591" s="108"/>
      <c r="F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E591" s="108"/>
      <c r="BG591" s="108"/>
      <c r="BI591" s="108"/>
      <c r="BK591" s="108"/>
      <c r="BL591" s="108"/>
      <c r="BM591" s="108"/>
      <c r="CB591" s="108"/>
      <c r="CC591" s="108"/>
      <c r="CD591" s="108"/>
      <c r="CE591" s="108"/>
    </row>
    <row r="592" spans="1:83">
      <c r="A592" s="108"/>
      <c r="B592" s="108"/>
      <c r="E592" s="108"/>
      <c r="F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E592" s="108"/>
      <c r="BG592" s="108"/>
      <c r="BI592" s="108"/>
      <c r="BK592" s="108"/>
      <c r="BL592" s="108"/>
      <c r="BM592" s="108"/>
      <c r="CB592" s="108"/>
      <c r="CC592" s="108"/>
      <c r="CD592" s="108"/>
      <c r="CE592" s="108"/>
    </row>
    <row r="593" spans="1:83">
      <c r="A593" s="108"/>
      <c r="B593" s="108"/>
      <c r="E593" s="108"/>
      <c r="F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E593" s="108"/>
      <c r="BG593" s="108"/>
      <c r="BI593" s="108"/>
      <c r="BK593" s="108"/>
      <c r="BL593" s="108"/>
      <c r="BM593" s="108"/>
      <c r="CB593" s="108"/>
      <c r="CC593" s="108"/>
      <c r="CD593" s="108"/>
      <c r="CE593" s="108"/>
    </row>
    <row r="594" spans="1:83">
      <c r="A594" s="108"/>
      <c r="B594" s="108"/>
      <c r="E594" s="108"/>
      <c r="F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E594" s="108"/>
      <c r="BG594" s="108"/>
      <c r="BI594" s="108"/>
      <c r="BK594" s="108"/>
      <c r="BL594" s="108"/>
      <c r="BM594" s="108"/>
      <c r="CB594" s="108"/>
      <c r="CC594" s="108"/>
      <c r="CD594" s="108"/>
      <c r="CE594" s="108"/>
    </row>
    <row r="595" spans="1:83">
      <c r="A595" s="108"/>
      <c r="B595" s="108"/>
      <c r="E595" s="108"/>
      <c r="F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E595" s="108"/>
      <c r="BG595" s="108"/>
      <c r="BI595" s="108"/>
      <c r="BK595" s="108"/>
      <c r="BL595" s="108"/>
      <c r="BM595" s="108"/>
      <c r="CB595" s="108"/>
      <c r="CC595" s="108"/>
      <c r="CD595" s="108"/>
      <c r="CE595" s="108"/>
    </row>
    <row r="596" spans="1:83">
      <c r="A596" s="108"/>
      <c r="B596" s="108"/>
      <c r="E596" s="108"/>
      <c r="F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E596" s="108"/>
      <c r="BG596" s="108"/>
      <c r="BI596" s="108"/>
      <c r="BK596" s="108"/>
      <c r="BL596" s="108"/>
      <c r="BM596" s="108"/>
      <c r="CB596" s="108"/>
      <c r="CC596" s="108"/>
      <c r="CD596" s="108"/>
      <c r="CE596" s="108"/>
    </row>
    <row r="597" spans="1:83">
      <c r="A597" s="108"/>
      <c r="B597" s="108"/>
      <c r="E597" s="108"/>
      <c r="F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E597" s="108"/>
      <c r="BG597" s="108"/>
      <c r="BI597" s="108"/>
      <c r="BK597" s="108"/>
      <c r="BL597" s="108"/>
      <c r="BM597" s="108"/>
      <c r="CB597" s="108"/>
      <c r="CC597" s="108"/>
      <c r="CD597" s="108"/>
      <c r="CE597" s="108"/>
    </row>
    <row r="598" spans="1:83">
      <c r="A598" s="108"/>
      <c r="B598" s="108"/>
      <c r="E598" s="108"/>
      <c r="F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E598" s="108"/>
      <c r="BG598" s="108"/>
      <c r="BI598" s="108"/>
      <c r="BK598" s="108"/>
      <c r="BL598" s="108"/>
      <c r="BM598" s="108"/>
      <c r="CB598" s="108"/>
      <c r="CC598" s="108"/>
      <c r="CD598" s="108"/>
      <c r="CE598" s="108"/>
    </row>
    <row r="599" spans="1:83">
      <c r="A599" s="108"/>
      <c r="B599" s="108"/>
      <c r="E599" s="108"/>
      <c r="F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E599" s="108"/>
      <c r="BG599" s="108"/>
      <c r="BI599" s="108"/>
      <c r="BK599" s="108"/>
      <c r="BL599" s="108"/>
      <c r="BM599" s="108"/>
      <c r="CB599" s="108"/>
      <c r="CC599" s="108"/>
      <c r="CD599" s="108"/>
      <c r="CE599" s="108"/>
    </row>
    <row r="600" spans="1:83">
      <c r="A600" s="108"/>
      <c r="B600" s="108"/>
      <c r="E600" s="108"/>
      <c r="F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E600" s="108"/>
      <c r="BG600" s="108"/>
      <c r="BI600" s="108"/>
      <c r="BK600" s="108"/>
      <c r="BL600" s="108"/>
      <c r="BM600" s="108"/>
      <c r="CB600" s="108"/>
      <c r="CC600" s="108"/>
      <c r="CD600" s="108"/>
      <c r="CE600" s="108"/>
    </row>
    <row r="601" spans="1:83">
      <c r="A601" s="108"/>
      <c r="B601" s="108"/>
      <c r="E601" s="108"/>
      <c r="F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E601" s="108"/>
      <c r="BG601" s="108"/>
      <c r="BI601" s="108"/>
      <c r="BK601" s="108"/>
      <c r="BL601" s="108"/>
      <c r="BM601" s="108"/>
      <c r="CB601" s="108"/>
      <c r="CC601" s="108"/>
      <c r="CD601" s="108"/>
      <c r="CE601" s="108"/>
    </row>
    <row r="602" spans="1:83">
      <c r="A602" s="108"/>
      <c r="B602" s="108"/>
      <c r="E602" s="108"/>
      <c r="F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E602" s="108"/>
      <c r="BG602" s="108"/>
      <c r="BI602" s="108"/>
      <c r="BK602" s="108"/>
      <c r="BL602" s="108"/>
      <c r="BM602" s="108"/>
      <c r="CB602" s="108"/>
      <c r="CC602" s="108"/>
      <c r="CD602" s="108"/>
      <c r="CE602" s="108"/>
    </row>
    <row r="603" spans="1:83">
      <c r="A603" s="108"/>
      <c r="B603" s="108"/>
      <c r="E603" s="108"/>
      <c r="F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E603" s="108"/>
      <c r="BG603" s="108"/>
      <c r="BI603" s="108"/>
      <c r="BK603" s="108"/>
      <c r="BL603" s="108"/>
      <c r="BM603" s="108"/>
      <c r="CB603" s="108"/>
      <c r="CC603" s="108"/>
      <c r="CD603" s="108"/>
      <c r="CE603" s="108"/>
    </row>
    <row r="604" spans="1:83">
      <c r="A604" s="108"/>
      <c r="B604" s="108"/>
      <c r="E604" s="108"/>
      <c r="F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E604" s="108"/>
      <c r="BG604" s="108"/>
      <c r="BI604" s="108"/>
      <c r="BK604" s="108"/>
      <c r="BL604" s="108"/>
      <c r="BM604" s="108"/>
      <c r="CB604" s="108"/>
      <c r="CC604" s="108"/>
      <c r="CD604" s="108"/>
      <c r="CE604" s="108"/>
    </row>
    <row r="605" spans="1:83">
      <c r="A605" s="108"/>
      <c r="B605" s="108"/>
      <c r="E605" s="108"/>
      <c r="F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E605" s="108"/>
      <c r="BG605" s="108"/>
      <c r="BI605" s="108"/>
      <c r="BK605" s="108"/>
      <c r="BL605" s="108"/>
      <c r="BM605" s="108"/>
      <c r="CB605" s="108"/>
      <c r="CC605" s="108"/>
      <c r="CD605" s="108"/>
      <c r="CE605" s="108"/>
    </row>
    <row r="606" spans="1:83">
      <c r="A606" s="108"/>
      <c r="B606" s="108"/>
      <c r="E606" s="108"/>
      <c r="F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E606" s="108"/>
      <c r="BG606" s="108"/>
      <c r="BI606" s="108"/>
      <c r="BK606" s="108"/>
      <c r="BL606" s="108"/>
      <c r="BM606" s="108"/>
      <c r="CB606" s="108"/>
      <c r="CC606" s="108"/>
      <c r="CD606" s="108"/>
      <c r="CE606" s="108"/>
    </row>
    <row r="607" spans="1:83">
      <c r="A607" s="108"/>
      <c r="B607" s="108"/>
      <c r="E607" s="108"/>
      <c r="F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E607" s="108"/>
      <c r="BG607" s="108"/>
      <c r="BI607" s="108"/>
      <c r="BK607" s="108"/>
      <c r="BL607" s="108"/>
      <c r="BM607" s="108"/>
      <c r="CB607" s="108"/>
      <c r="CC607" s="108"/>
      <c r="CD607" s="108"/>
      <c r="CE607" s="108"/>
    </row>
    <row r="608" spans="1:83">
      <c r="A608" s="108"/>
      <c r="B608" s="108"/>
      <c r="E608" s="108"/>
      <c r="F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E608" s="108"/>
      <c r="BG608" s="108"/>
      <c r="BI608" s="108"/>
      <c r="BK608" s="108"/>
      <c r="BL608" s="108"/>
      <c r="BM608" s="108"/>
      <c r="CB608" s="108"/>
      <c r="CC608" s="108"/>
      <c r="CD608" s="108"/>
      <c r="CE608" s="108"/>
    </row>
    <row r="609" spans="1:83">
      <c r="A609" s="108"/>
      <c r="B609" s="108"/>
      <c r="E609" s="108"/>
      <c r="F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E609" s="108"/>
      <c r="BG609" s="108"/>
      <c r="BI609" s="108"/>
      <c r="BK609" s="108"/>
      <c r="BL609" s="108"/>
      <c r="BM609" s="108"/>
      <c r="CB609" s="108"/>
      <c r="CC609" s="108"/>
      <c r="CD609" s="108"/>
      <c r="CE609" s="108"/>
    </row>
    <row r="610" spans="1:83">
      <c r="A610" s="108"/>
      <c r="B610" s="108"/>
      <c r="E610" s="108"/>
      <c r="F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E610" s="108"/>
      <c r="BG610" s="108"/>
      <c r="BI610" s="108"/>
      <c r="BK610" s="108"/>
      <c r="BL610" s="108"/>
      <c r="BM610" s="108"/>
      <c r="CB610" s="108"/>
      <c r="CC610" s="108"/>
      <c r="CD610" s="108"/>
      <c r="CE610" s="108"/>
    </row>
    <row r="611" spans="1:83">
      <c r="A611" s="108"/>
      <c r="B611" s="108"/>
      <c r="E611" s="108"/>
      <c r="F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E611" s="108"/>
      <c r="BG611" s="108"/>
      <c r="BI611" s="108"/>
      <c r="BK611" s="108"/>
      <c r="BL611" s="108"/>
      <c r="BM611" s="108"/>
      <c r="CB611" s="108"/>
      <c r="CC611" s="108"/>
      <c r="CD611" s="108"/>
      <c r="CE611" s="108"/>
    </row>
    <row r="612" spans="1:83">
      <c r="A612" s="108"/>
      <c r="B612" s="108"/>
      <c r="E612" s="108"/>
      <c r="F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E612" s="108"/>
      <c r="BG612" s="108"/>
      <c r="BI612" s="108"/>
      <c r="BK612" s="108"/>
      <c r="BL612" s="108"/>
      <c r="BM612" s="108"/>
      <c r="CB612" s="108"/>
      <c r="CC612" s="108"/>
      <c r="CD612" s="108"/>
      <c r="CE612" s="108"/>
    </row>
    <row r="613" spans="1:83">
      <c r="A613" s="108"/>
      <c r="B613" s="108"/>
      <c r="E613" s="108"/>
      <c r="F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E613" s="108"/>
      <c r="BG613" s="108"/>
      <c r="BI613" s="108"/>
      <c r="BK613" s="108"/>
      <c r="BL613" s="108"/>
      <c r="BM613" s="108"/>
      <c r="CB613" s="108"/>
      <c r="CC613" s="108"/>
      <c r="CD613" s="108"/>
      <c r="CE613" s="108"/>
    </row>
    <row r="614" spans="1:83">
      <c r="A614" s="108"/>
      <c r="B614" s="108"/>
      <c r="E614" s="108"/>
      <c r="F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E614" s="108"/>
      <c r="BG614" s="108"/>
      <c r="BI614" s="108"/>
      <c r="BK614" s="108"/>
      <c r="BL614" s="108"/>
      <c r="BM614" s="108"/>
      <c r="CB614" s="108"/>
      <c r="CC614" s="108"/>
      <c r="CD614" s="108"/>
      <c r="CE614" s="108"/>
    </row>
    <row r="615" spans="1:83">
      <c r="A615" s="108"/>
      <c r="B615" s="108"/>
      <c r="E615" s="108"/>
      <c r="F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E615" s="108"/>
      <c r="BG615" s="108"/>
      <c r="BI615" s="108"/>
      <c r="BK615" s="108"/>
      <c r="BL615" s="108"/>
      <c r="BM615" s="108"/>
      <c r="CB615" s="108"/>
      <c r="CC615" s="108"/>
      <c r="CD615" s="108"/>
      <c r="CE615" s="108"/>
    </row>
    <row r="616" spans="1:83">
      <c r="A616" s="108"/>
      <c r="B616" s="108"/>
      <c r="E616" s="108"/>
      <c r="F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E616" s="108"/>
      <c r="BG616" s="108"/>
      <c r="BI616" s="108"/>
      <c r="BK616" s="108"/>
      <c r="BL616" s="108"/>
      <c r="BM616" s="108"/>
      <c r="CB616" s="108"/>
      <c r="CC616" s="108"/>
      <c r="CD616" s="108"/>
      <c r="CE616" s="108"/>
    </row>
    <row r="617" spans="1:83">
      <c r="A617" s="108"/>
      <c r="B617" s="108"/>
      <c r="E617" s="108"/>
      <c r="F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E617" s="108"/>
      <c r="BG617" s="108"/>
      <c r="BI617" s="108"/>
      <c r="BK617" s="108"/>
      <c r="BL617" s="108"/>
      <c r="BM617" s="108"/>
      <c r="CB617" s="108"/>
      <c r="CC617" s="108"/>
      <c r="CD617" s="108"/>
      <c r="CE617" s="108"/>
    </row>
    <row r="618" spans="1:83">
      <c r="A618" s="108"/>
      <c r="B618" s="108"/>
      <c r="E618" s="108"/>
      <c r="F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E618" s="108"/>
      <c r="BG618" s="108"/>
      <c r="BI618" s="108"/>
      <c r="BK618" s="108"/>
      <c r="BL618" s="108"/>
      <c r="BM618" s="108"/>
      <c r="CB618" s="108"/>
      <c r="CC618" s="108"/>
      <c r="CD618" s="108"/>
      <c r="CE618" s="108"/>
    </row>
    <row r="619" spans="1:83">
      <c r="A619" s="108"/>
      <c r="B619" s="108"/>
      <c r="E619" s="108"/>
      <c r="F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E619" s="108"/>
      <c r="BG619" s="108"/>
      <c r="BI619" s="108"/>
      <c r="BK619" s="108"/>
      <c r="BL619" s="108"/>
      <c r="BM619" s="108"/>
      <c r="CB619" s="108"/>
      <c r="CC619" s="108"/>
      <c r="CD619" s="108"/>
      <c r="CE619" s="108"/>
    </row>
    <row r="620" spans="1:83">
      <c r="A620" s="108"/>
      <c r="B620" s="108"/>
      <c r="E620" s="108"/>
      <c r="F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E620" s="108"/>
      <c r="BG620" s="108"/>
      <c r="BI620" s="108"/>
      <c r="BK620" s="108"/>
      <c r="BL620" s="108"/>
      <c r="BM620" s="108"/>
      <c r="CB620" s="108"/>
      <c r="CC620" s="108"/>
      <c r="CD620" s="108"/>
      <c r="CE620" s="108"/>
    </row>
    <row r="621" spans="1:83">
      <c r="A621" s="108"/>
      <c r="B621" s="108"/>
      <c r="E621" s="108"/>
      <c r="F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E621" s="108"/>
      <c r="BG621" s="108"/>
      <c r="BI621" s="108"/>
      <c r="BK621" s="108"/>
      <c r="BL621" s="108"/>
      <c r="BM621" s="108"/>
      <c r="CB621" s="108"/>
      <c r="CC621" s="108"/>
      <c r="CD621" s="108"/>
      <c r="CE621" s="108"/>
    </row>
    <row r="622" spans="1:83">
      <c r="A622" s="108"/>
      <c r="B622" s="108"/>
      <c r="E622" s="108"/>
      <c r="F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E622" s="108"/>
      <c r="BG622" s="108"/>
      <c r="BI622" s="108"/>
      <c r="BK622" s="108"/>
      <c r="BL622" s="108"/>
      <c r="BM622" s="108"/>
      <c r="CB622" s="108"/>
      <c r="CC622" s="108"/>
      <c r="CD622" s="108"/>
      <c r="CE622" s="108"/>
    </row>
    <row r="623" spans="1:83">
      <c r="A623" s="108"/>
      <c r="B623" s="108"/>
      <c r="E623" s="108"/>
      <c r="F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E623" s="108"/>
      <c r="BG623" s="108"/>
      <c r="BI623" s="108"/>
      <c r="BK623" s="108"/>
      <c r="BL623" s="108"/>
      <c r="BM623" s="108"/>
      <c r="CB623" s="108"/>
      <c r="CC623" s="108"/>
      <c r="CD623" s="108"/>
      <c r="CE623" s="108"/>
    </row>
    <row r="624" spans="1:83">
      <c r="A624" s="108"/>
      <c r="B624" s="108"/>
      <c r="E624" s="108"/>
      <c r="F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E624" s="108"/>
      <c r="BG624" s="108"/>
      <c r="BI624" s="108"/>
      <c r="BK624" s="108"/>
      <c r="BL624" s="108"/>
      <c r="BM624" s="108"/>
      <c r="CB624" s="108"/>
      <c r="CC624" s="108"/>
      <c r="CD624" s="108"/>
      <c r="CE624" s="108"/>
    </row>
    <row r="625" spans="1:83">
      <c r="A625" s="108"/>
      <c r="B625" s="108"/>
      <c r="E625" s="108"/>
      <c r="F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E625" s="108"/>
      <c r="BG625" s="108"/>
      <c r="BI625" s="108"/>
      <c r="BK625" s="108"/>
      <c r="BL625" s="108"/>
      <c r="BM625" s="108"/>
      <c r="CB625" s="108"/>
      <c r="CC625" s="108"/>
      <c r="CD625" s="108"/>
      <c r="CE625" s="108"/>
    </row>
    <row r="626" spans="1:83">
      <c r="A626" s="108"/>
      <c r="B626" s="108"/>
      <c r="E626" s="108"/>
      <c r="F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E626" s="108"/>
      <c r="BG626" s="108"/>
      <c r="BI626" s="108"/>
      <c r="BK626" s="108"/>
      <c r="BL626" s="108"/>
      <c r="BM626" s="108"/>
      <c r="CB626" s="108"/>
      <c r="CC626" s="108"/>
      <c r="CD626" s="108"/>
      <c r="CE626" s="108"/>
    </row>
    <row r="627" spans="1:83">
      <c r="A627" s="108"/>
      <c r="B627" s="108"/>
      <c r="E627" s="108"/>
      <c r="F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E627" s="108"/>
      <c r="BG627" s="108"/>
      <c r="BI627" s="108"/>
      <c r="BK627" s="108"/>
      <c r="BL627" s="108"/>
      <c r="BM627" s="108"/>
      <c r="CB627" s="108"/>
      <c r="CC627" s="108"/>
      <c r="CD627" s="108"/>
      <c r="CE627" s="108"/>
    </row>
    <row r="628" spans="1:83">
      <c r="A628" s="108"/>
      <c r="B628" s="108"/>
      <c r="E628" s="108"/>
      <c r="F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E628" s="108"/>
      <c r="BG628" s="108"/>
      <c r="BI628" s="108"/>
      <c r="BK628" s="108"/>
      <c r="BL628" s="108"/>
      <c r="BM628" s="108"/>
      <c r="CB628" s="108"/>
      <c r="CC628" s="108"/>
      <c r="CD628" s="108"/>
      <c r="CE628" s="108"/>
    </row>
    <row r="629" spans="1:83">
      <c r="A629" s="108"/>
      <c r="B629" s="108"/>
      <c r="E629" s="108"/>
      <c r="F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E629" s="108"/>
      <c r="BG629" s="108"/>
      <c r="BI629" s="108"/>
      <c r="BK629" s="108"/>
      <c r="BL629" s="108"/>
      <c r="BM629" s="108"/>
      <c r="CB629" s="108"/>
      <c r="CC629" s="108"/>
      <c r="CD629" s="108"/>
      <c r="CE629" s="108"/>
    </row>
    <row r="630" spans="1:83">
      <c r="A630" s="108"/>
      <c r="B630" s="108"/>
      <c r="E630" s="108"/>
      <c r="F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E630" s="108"/>
      <c r="BG630" s="108"/>
      <c r="BI630" s="108"/>
      <c r="BK630" s="108"/>
      <c r="BL630" s="108"/>
      <c r="BM630" s="108"/>
      <c r="CB630" s="108"/>
      <c r="CC630" s="108"/>
      <c r="CD630" s="108"/>
      <c r="CE630" s="108"/>
    </row>
    <row r="631" spans="1:83">
      <c r="A631" s="108"/>
      <c r="B631" s="108"/>
      <c r="E631" s="108"/>
      <c r="F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E631" s="108"/>
      <c r="BG631" s="108"/>
      <c r="BI631" s="108"/>
      <c r="BK631" s="108"/>
      <c r="BL631" s="108"/>
      <c r="BM631" s="108"/>
      <c r="CB631" s="108"/>
      <c r="CC631" s="108"/>
      <c r="CD631" s="108"/>
      <c r="CE631" s="108"/>
    </row>
    <row r="632" spans="1:83">
      <c r="A632" s="108"/>
      <c r="B632" s="108"/>
      <c r="E632" s="108"/>
      <c r="F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E632" s="108"/>
      <c r="BG632" s="108"/>
      <c r="BI632" s="108"/>
      <c r="BK632" s="108"/>
      <c r="BL632" s="108"/>
      <c r="BM632" s="108"/>
      <c r="CB632" s="108"/>
      <c r="CC632" s="108"/>
      <c r="CD632" s="108"/>
      <c r="CE632" s="108"/>
    </row>
    <row r="633" spans="1:83">
      <c r="A633" s="108"/>
      <c r="B633" s="108"/>
      <c r="E633" s="108"/>
      <c r="F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E633" s="108"/>
      <c r="BG633" s="108"/>
      <c r="BI633" s="108"/>
      <c r="BK633" s="108"/>
      <c r="BL633" s="108"/>
      <c r="BM633" s="108"/>
      <c r="CB633" s="108"/>
      <c r="CC633" s="108"/>
      <c r="CD633" s="108"/>
      <c r="CE633" s="108"/>
    </row>
    <row r="634" spans="1:83">
      <c r="A634" s="108"/>
      <c r="B634" s="108"/>
      <c r="E634" s="108"/>
      <c r="F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E634" s="108"/>
      <c r="BG634" s="108"/>
      <c r="BI634" s="108"/>
      <c r="BK634" s="108"/>
      <c r="BL634" s="108"/>
      <c r="BM634" s="108"/>
      <c r="CB634" s="108"/>
      <c r="CC634" s="108"/>
      <c r="CD634" s="108"/>
      <c r="CE634" s="108"/>
    </row>
    <row r="635" spans="1:83">
      <c r="A635" s="108"/>
      <c r="B635" s="108"/>
      <c r="E635" s="108"/>
      <c r="F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E635" s="108"/>
      <c r="BG635" s="108"/>
      <c r="BI635" s="108"/>
      <c r="BK635" s="108"/>
      <c r="BL635" s="108"/>
      <c r="BM635" s="108"/>
      <c r="CB635" s="108"/>
      <c r="CC635" s="108"/>
      <c r="CD635" s="108"/>
      <c r="CE635" s="108"/>
    </row>
    <row r="636" spans="1:83">
      <c r="A636" s="108"/>
      <c r="B636" s="108"/>
      <c r="E636" s="108"/>
      <c r="F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E636" s="108"/>
      <c r="BG636" s="108"/>
      <c r="BI636" s="108"/>
      <c r="BK636" s="108"/>
      <c r="BL636" s="108"/>
      <c r="BM636" s="108"/>
      <c r="CB636" s="108"/>
      <c r="CC636" s="108"/>
      <c r="CD636" s="108"/>
      <c r="CE636" s="108"/>
    </row>
    <row r="637" spans="1:83">
      <c r="A637" s="108"/>
      <c r="B637" s="108"/>
      <c r="E637" s="108"/>
      <c r="F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E637" s="108"/>
      <c r="BG637" s="108"/>
      <c r="BI637" s="108"/>
      <c r="BK637" s="108"/>
      <c r="BL637" s="108"/>
      <c r="BM637" s="108"/>
      <c r="CB637" s="108"/>
      <c r="CC637" s="108"/>
      <c r="CD637" s="108"/>
      <c r="CE637" s="108"/>
    </row>
    <row r="638" spans="1:83">
      <c r="A638" s="108"/>
      <c r="B638" s="108"/>
      <c r="E638" s="108"/>
      <c r="F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E638" s="108"/>
      <c r="BG638" s="108"/>
      <c r="BI638" s="108"/>
      <c r="BK638" s="108"/>
      <c r="BL638" s="108"/>
      <c r="BM638" s="108"/>
      <c r="CB638" s="108"/>
      <c r="CC638" s="108"/>
      <c r="CD638" s="108"/>
      <c r="CE638" s="108"/>
    </row>
    <row r="639" spans="1:83">
      <c r="A639" s="108"/>
      <c r="B639" s="108"/>
      <c r="E639" s="108"/>
      <c r="F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E639" s="108"/>
      <c r="BG639" s="108"/>
      <c r="BI639" s="108"/>
      <c r="BK639" s="108"/>
      <c r="BL639" s="108"/>
      <c r="BM639" s="108"/>
      <c r="CB639" s="108"/>
      <c r="CC639" s="108"/>
      <c r="CD639" s="108"/>
      <c r="CE639" s="108"/>
    </row>
    <row r="640" spans="1:83">
      <c r="A640" s="108"/>
      <c r="B640" s="108"/>
      <c r="E640" s="108"/>
      <c r="F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E640" s="108"/>
      <c r="BG640" s="108"/>
      <c r="BI640" s="108"/>
      <c r="BK640" s="108"/>
      <c r="BL640" s="108"/>
      <c r="BM640" s="108"/>
      <c r="CB640" s="108"/>
      <c r="CC640" s="108"/>
      <c r="CD640" s="108"/>
      <c r="CE640" s="108"/>
    </row>
    <row r="641" spans="1:83">
      <c r="A641" s="108"/>
      <c r="B641" s="108"/>
      <c r="E641" s="108"/>
      <c r="F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E641" s="108"/>
      <c r="BG641" s="108"/>
      <c r="BI641" s="108"/>
      <c r="BK641" s="108"/>
      <c r="BL641" s="108"/>
      <c r="BM641" s="108"/>
      <c r="CB641" s="108"/>
      <c r="CC641" s="108"/>
      <c r="CD641" s="108"/>
      <c r="CE641" s="108"/>
    </row>
    <row r="642" spans="1:83">
      <c r="A642" s="108"/>
      <c r="B642" s="108"/>
      <c r="E642" s="108"/>
      <c r="F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E642" s="108"/>
      <c r="BG642" s="108"/>
      <c r="BI642" s="108"/>
      <c r="BK642" s="108"/>
      <c r="BL642" s="108"/>
      <c r="BM642" s="108"/>
      <c r="CB642" s="108"/>
      <c r="CC642" s="108"/>
      <c r="CD642" s="108"/>
      <c r="CE642" s="108"/>
    </row>
    <row r="643" spans="1:83">
      <c r="A643" s="108"/>
      <c r="B643" s="108"/>
      <c r="E643" s="108"/>
      <c r="F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E643" s="108"/>
      <c r="BG643" s="108"/>
      <c r="BI643" s="108"/>
      <c r="BK643" s="108"/>
      <c r="BL643" s="108"/>
      <c r="BM643" s="108"/>
      <c r="CB643" s="108"/>
      <c r="CC643" s="108"/>
      <c r="CD643" s="108"/>
      <c r="CE643" s="108"/>
    </row>
    <row r="644" spans="1:83">
      <c r="A644" s="108"/>
      <c r="B644" s="108"/>
      <c r="E644" s="108"/>
      <c r="F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E644" s="108"/>
      <c r="BG644" s="108"/>
      <c r="BI644" s="108"/>
      <c r="BK644" s="108"/>
      <c r="BL644" s="108"/>
      <c r="BM644" s="108"/>
      <c r="CB644" s="108"/>
      <c r="CC644" s="108"/>
      <c r="CD644" s="108"/>
      <c r="CE644" s="108"/>
    </row>
    <row r="645" spans="1:83">
      <c r="A645" s="108"/>
      <c r="B645" s="108"/>
      <c r="E645" s="108"/>
      <c r="F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E645" s="108"/>
      <c r="BG645" s="108"/>
      <c r="BI645" s="108"/>
      <c r="BK645" s="108"/>
      <c r="BL645" s="108"/>
      <c r="BM645" s="108"/>
      <c r="CB645" s="108"/>
      <c r="CC645" s="108"/>
      <c r="CD645" s="108"/>
      <c r="CE645" s="108"/>
    </row>
    <row r="646" spans="1:83">
      <c r="A646" s="108"/>
      <c r="B646" s="108"/>
      <c r="E646" s="108"/>
      <c r="F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E646" s="108"/>
      <c r="BG646" s="108"/>
      <c r="BI646" s="108"/>
      <c r="BK646" s="108"/>
      <c r="BL646" s="108"/>
      <c r="BM646" s="108"/>
      <c r="CB646" s="108"/>
      <c r="CC646" s="108"/>
      <c r="CD646" s="108"/>
      <c r="CE646" s="108"/>
    </row>
    <row r="647" spans="1:83">
      <c r="A647" s="108"/>
      <c r="B647" s="108"/>
      <c r="E647" s="108"/>
      <c r="F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E647" s="108"/>
      <c r="BG647" s="108"/>
      <c r="BI647" s="108"/>
      <c r="BK647" s="108"/>
      <c r="BL647" s="108"/>
      <c r="BM647" s="108"/>
      <c r="CB647" s="108"/>
      <c r="CC647" s="108"/>
      <c r="CD647" s="108"/>
      <c r="CE647" s="108"/>
    </row>
    <row r="648" spans="1:83">
      <c r="A648" s="108"/>
      <c r="B648" s="108"/>
      <c r="E648" s="108"/>
      <c r="F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E648" s="108"/>
      <c r="BG648" s="108"/>
      <c r="BI648" s="108"/>
      <c r="BK648" s="108"/>
      <c r="BL648" s="108"/>
      <c r="BM648" s="108"/>
      <c r="CB648" s="108"/>
      <c r="CC648" s="108"/>
      <c r="CD648" s="108"/>
      <c r="CE648" s="108"/>
    </row>
    <row r="649" spans="1:83">
      <c r="A649" s="108"/>
      <c r="B649" s="108"/>
      <c r="E649" s="108"/>
      <c r="F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E649" s="108"/>
      <c r="BG649" s="108"/>
      <c r="BI649" s="108"/>
      <c r="BK649" s="108"/>
      <c r="BL649" s="108"/>
      <c r="BM649" s="108"/>
      <c r="CB649" s="108"/>
      <c r="CC649" s="108"/>
      <c r="CD649" s="108"/>
      <c r="CE649" s="108"/>
    </row>
    <row r="650" spans="1:83">
      <c r="A650" s="108"/>
      <c r="B650" s="108"/>
      <c r="E650" s="108"/>
      <c r="F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E650" s="108"/>
      <c r="BG650" s="108"/>
      <c r="BI650" s="108"/>
      <c r="BK650" s="108"/>
      <c r="BL650" s="108"/>
      <c r="BM650" s="108"/>
      <c r="CB650" s="108"/>
      <c r="CC650" s="108"/>
      <c r="CD650" s="108"/>
      <c r="CE650" s="108"/>
    </row>
    <row r="651" spans="1:83">
      <c r="A651" s="108"/>
      <c r="B651" s="108"/>
      <c r="E651" s="108"/>
      <c r="F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E651" s="108"/>
      <c r="BG651" s="108"/>
      <c r="BI651" s="108"/>
      <c r="BK651" s="108"/>
      <c r="BL651" s="108"/>
      <c r="BM651" s="108"/>
      <c r="CB651" s="108"/>
      <c r="CC651" s="108"/>
      <c r="CD651" s="108"/>
      <c r="CE651" s="108"/>
    </row>
    <row r="652" spans="1:83">
      <c r="A652" s="108"/>
      <c r="B652" s="108"/>
      <c r="E652" s="108"/>
      <c r="F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E652" s="108"/>
      <c r="BG652" s="108"/>
      <c r="BI652" s="108"/>
      <c r="BK652" s="108"/>
      <c r="BL652" s="108"/>
      <c r="BM652" s="108"/>
      <c r="CB652" s="108"/>
      <c r="CC652" s="108"/>
      <c r="CD652" s="108"/>
      <c r="CE652" s="108"/>
    </row>
    <row r="653" spans="1:83">
      <c r="A653" s="108"/>
      <c r="B653" s="108"/>
      <c r="E653" s="108"/>
      <c r="F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E653" s="108"/>
      <c r="BG653" s="108"/>
      <c r="BI653" s="108"/>
      <c r="BK653" s="108"/>
      <c r="BL653" s="108"/>
      <c r="BM653" s="108"/>
      <c r="CB653" s="108"/>
      <c r="CC653" s="108"/>
      <c r="CD653" s="108"/>
      <c r="CE653" s="108"/>
    </row>
    <row r="654" spans="1:83">
      <c r="A654" s="108"/>
      <c r="B654" s="108"/>
      <c r="E654" s="108"/>
      <c r="F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E654" s="108"/>
      <c r="BG654" s="108"/>
      <c r="BI654" s="108"/>
      <c r="BK654" s="108"/>
      <c r="BL654" s="108"/>
      <c r="BM654" s="108"/>
      <c r="CB654" s="108"/>
      <c r="CC654" s="108"/>
      <c r="CD654" s="108"/>
      <c r="CE654" s="108"/>
    </row>
    <row r="655" spans="1:83">
      <c r="A655" s="108"/>
      <c r="B655" s="108"/>
      <c r="E655" s="108"/>
      <c r="F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E655" s="108"/>
      <c r="BG655" s="108"/>
      <c r="BI655" s="108"/>
      <c r="BK655" s="108"/>
      <c r="BL655" s="108"/>
      <c r="BM655" s="108"/>
      <c r="CB655" s="108"/>
      <c r="CC655" s="108"/>
      <c r="CD655" s="108"/>
      <c r="CE655" s="108"/>
    </row>
    <row r="656" spans="1:83">
      <c r="A656" s="108"/>
      <c r="B656" s="108"/>
      <c r="E656" s="108"/>
      <c r="F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E656" s="108"/>
      <c r="BG656" s="108"/>
      <c r="BI656" s="108"/>
      <c r="BK656" s="108"/>
      <c r="BL656" s="108"/>
      <c r="BM656" s="108"/>
      <c r="CB656" s="108"/>
      <c r="CC656" s="108"/>
      <c r="CD656" s="108"/>
      <c r="CE656" s="108"/>
    </row>
    <row r="657" spans="1:83">
      <c r="A657" s="108"/>
      <c r="B657" s="108"/>
      <c r="E657" s="108"/>
      <c r="F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E657" s="108"/>
      <c r="BG657" s="108"/>
      <c r="BI657" s="108"/>
      <c r="BK657" s="108"/>
      <c r="BL657" s="108"/>
      <c r="BM657" s="108"/>
      <c r="CB657" s="108"/>
      <c r="CC657" s="108"/>
      <c r="CD657" s="108"/>
      <c r="CE657" s="108"/>
    </row>
    <row r="658" spans="1:83">
      <c r="A658" s="108"/>
      <c r="B658" s="108"/>
      <c r="E658" s="108"/>
      <c r="F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E658" s="108"/>
      <c r="BG658" s="108"/>
      <c r="BI658" s="108"/>
      <c r="BK658" s="108"/>
      <c r="BL658" s="108"/>
      <c r="BM658" s="108"/>
      <c r="CB658" s="108"/>
      <c r="CC658" s="108"/>
      <c r="CD658" s="108"/>
      <c r="CE658" s="108"/>
    </row>
    <row r="659" spans="1:83">
      <c r="A659" s="108"/>
      <c r="B659" s="108"/>
      <c r="E659" s="108"/>
      <c r="F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E659" s="108"/>
      <c r="BG659" s="108"/>
      <c r="BI659" s="108"/>
      <c r="BK659" s="108"/>
      <c r="BL659" s="108"/>
      <c r="BM659" s="108"/>
      <c r="CB659" s="108"/>
      <c r="CC659" s="108"/>
      <c r="CD659" s="108"/>
      <c r="CE659" s="108"/>
    </row>
    <row r="660" spans="1:83">
      <c r="A660" s="108"/>
      <c r="B660" s="108"/>
      <c r="E660" s="108"/>
      <c r="F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E660" s="108"/>
      <c r="BG660" s="108"/>
      <c r="BI660" s="108"/>
      <c r="BK660" s="108"/>
      <c r="BL660" s="108"/>
      <c r="BM660" s="108"/>
      <c r="CB660" s="108"/>
      <c r="CC660" s="108"/>
      <c r="CD660" s="108"/>
      <c r="CE660" s="108"/>
    </row>
    <row r="661" spans="1:83">
      <c r="A661" s="108"/>
      <c r="B661" s="108"/>
      <c r="E661" s="108"/>
      <c r="F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E661" s="108"/>
      <c r="BG661" s="108"/>
      <c r="BI661" s="108"/>
      <c r="BK661" s="108"/>
      <c r="BL661" s="108"/>
      <c r="BM661" s="108"/>
      <c r="CB661" s="108"/>
      <c r="CC661" s="108"/>
      <c r="CD661" s="108"/>
      <c r="CE661" s="108"/>
    </row>
    <row r="662" spans="1:83">
      <c r="A662" s="108"/>
      <c r="B662" s="108"/>
      <c r="E662" s="108"/>
      <c r="F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E662" s="108"/>
      <c r="BG662" s="108"/>
      <c r="BI662" s="108"/>
      <c r="BK662" s="108"/>
      <c r="BL662" s="108"/>
      <c r="BM662" s="108"/>
      <c r="CB662" s="108"/>
      <c r="CC662" s="108"/>
      <c r="CD662" s="108"/>
      <c r="CE662" s="108"/>
    </row>
    <row r="663" spans="1:83">
      <c r="A663" s="108"/>
      <c r="B663" s="108"/>
      <c r="E663" s="108"/>
      <c r="F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E663" s="108"/>
      <c r="BG663" s="108"/>
      <c r="BI663" s="108"/>
      <c r="BK663" s="108"/>
      <c r="BL663" s="108"/>
      <c r="BM663" s="108"/>
      <c r="CB663" s="108"/>
      <c r="CC663" s="108"/>
      <c r="CD663" s="108"/>
      <c r="CE663" s="108"/>
    </row>
    <row r="664" spans="1:83">
      <c r="A664" s="108"/>
      <c r="B664" s="108"/>
      <c r="E664" s="108"/>
      <c r="F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E664" s="108"/>
      <c r="BG664" s="108"/>
      <c r="BI664" s="108"/>
      <c r="BK664" s="108"/>
      <c r="BL664" s="108"/>
      <c r="BM664" s="108"/>
      <c r="CB664" s="108"/>
      <c r="CC664" s="108"/>
      <c r="CD664" s="108"/>
      <c r="CE664" s="108"/>
    </row>
    <row r="665" spans="1:83">
      <c r="A665" s="108"/>
      <c r="B665" s="108"/>
      <c r="E665" s="108"/>
      <c r="F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E665" s="108"/>
      <c r="BG665" s="108"/>
      <c r="BI665" s="108"/>
      <c r="BK665" s="108"/>
      <c r="BL665" s="108"/>
      <c r="BM665" s="108"/>
      <c r="CB665" s="108"/>
      <c r="CC665" s="108"/>
      <c r="CD665" s="108"/>
      <c r="CE665" s="108"/>
    </row>
    <row r="666" spans="1:83">
      <c r="A666" s="108"/>
      <c r="B666" s="108"/>
      <c r="E666" s="108"/>
      <c r="F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E666" s="108"/>
      <c r="BG666" s="108"/>
      <c r="BI666" s="108"/>
      <c r="BK666" s="108"/>
      <c r="BL666" s="108"/>
      <c r="BM666" s="108"/>
      <c r="CB666" s="108"/>
      <c r="CC666" s="108"/>
      <c r="CD666" s="108"/>
      <c r="CE666" s="108"/>
    </row>
    <row r="667" spans="1:83">
      <c r="A667" s="108"/>
      <c r="B667" s="108"/>
      <c r="E667" s="108"/>
      <c r="F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E667" s="108"/>
      <c r="BG667" s="108"/>
      <c r="BI667" s="108"/>
      <c r="BK667" s="108"/>
      <c r="BL667" s="108"/>
      <c r="BM667" s="108"/>
      <c r="CB667" s="108"/>
      <c r="CC667" s="108"/>
      <c r="CD667" s="108"/>
      <c r="CE667" s="108"/>
    </row>
    <row r="668" spans="1:83">
      <c r="A668" s="108"/>
      <c r="B668" s="108"/>
      <c r="E668" s="108"/>
      <c r="F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E668" s="108"/>
      <c r="BG668" s="108"/>
      <c r="BI668" s="108"/>
      <c r="BK668" s="108"/>
      <c r="BL668" s="108"/>
      <c r="BM668" s="108"/>
      <c r="CB668" s="108"/>
      <c r="CC668" s="108"/>
      <c r="CD668" s="108"/>
      <c r="CE668" s="108"/>
    </row>
    <row r="669" spans="1:83">
      <c r="A669" s="108"/>
      <c r="B669" s="108"/>
      <c r="E669" s="108"/>
      <c r="F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E669" s="108"/>
      <c r="BG669" s="108"/>
      <c r="BI669" s="108"/>
      <c r="BK669" s="108"/>
      <c r="BL669" s="108"/>
      <c r="BM669" s="108"/>
      <c r="CB669" s="108"/>
      <c r="CC669" s="108"/>
      <c r="CD669" s="108"/>
      <c r="CE669" s="108"/>
    </row>
    <row r="670" spans="1:83">
      <c r="A670" s="108"/>
      <c r="B670" s="108"/>
      <c r="E670" s="108"/>
      <c r="F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E670" s="108"/>
      <c r="BG670" s="108"/>
      <c r="BI670" s="108"/>
      <c r="BK670" s="108"/>
      <c r="BL670" s="108"/>
      <c r="BM670" s="108"/>
      <c r="CB670" s="108"/>
      <c r="CC670" s="108"/>
      <c r="CD670" s="108"/>
      <c r="CE670" s="108"/>
    </row>
    <row r="671" spans="1:83">
      <c r="A671" s="108"/>
      <c r="B671" s="108"/>
      <c r="E671" s="108"/>
      <c r="F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E671" s="108"/>
      <c r="BG671" s="108"/>
      <c r="BI671" s="108"/>
      <c r="BK671" s="108"/>
      <c r="BL671" s="108"/>
      <c r="BM671" s="108"/>
      <c r="CB671" s="108"/>
      <c r="CC671" s="108"/>
      <c r="CD671" s="108"/>
      <c r="CE671" s="108"/>
    </row>
    <row r="672" spans="1:83">
      <c r="A672" s="108"/>
      <c r="B672" s="108"/>
      <c r="E672" s="108"/>
      <c r="F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E672" s="108"/>
      <c r="BG672" s="108"/>
      <c r="BI672" s="108"/>
      <c r="BK672" s="108"/>
      <c r="BL672" s="108"/>
      <c r="BM672" s="108"/>
      <c r="CB672" s="108"/>
      <c r="CC672" s="108"/>
      <c r="CD672" s="108"/>
      <c r="CE672" s="108"/>
    </row>
    <row r="673" spans="1:83">
      <c r="A673" s="108"/>
      <c r="B673" s="108"/>
      <c r="E673" s="108"/>
      <c r="F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E673" s="108"/>
      <c r="BG673" s="108"/>
      <c r="BI673" s="108"/>
      <c r="BK673" s="108"/>
      <c r="BL673" s="108"/>
      <c r="BM673" s="108"/>
      <c r="CB673" s="108"/>
      <c r="CC673" s="108"/>
      <c r="CD673" s="108"/>
      <c r="CE673" s="108"/>
    </row>
    <row r="674" spans="1:83">
      <c r="A674" s="108"/>
      <c r="B674" s="108"/>
      <c r="E674" s="108"/>
      <c r="F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E674" s="108"/>
      <c r="BG674" s="108"/>
      <c r="BI674" s="108"/>
      <c r="BK674" s="108"/>
      <c r="BL674" s="108"/>
      <c r="BM674" s="108"/>
      <c r="CB674" s="108"/>
      <c r="CC674" s="108"/>
      <c r="CD674" s="108"/>
      <c r="CE674" s="108"/>
    </row>
    <row r="675" spans="1:83">
      <c r="A675" s="108"/>
      <c r="B675" s="108"/>
      <c r="E675" s="108"/>
      <c r="F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E675" s="108"/>
      <c r="BG675" s="108"/>
      <c r="BI675" s="108"/>
      <c r="BK675" s="108"/>
      <c r="BL675" s="108"/>
      <c r="BM675" s="108"/>
      <c r="CB675" s="108"/>
      <c r="CC675" s="108"/>
      <c r="CD675" s="108"/>
      <c r="CE675" s="108"/>
    </row>
    <row r="676" spans="1:83">
      <c r="A676" s="108"/>
      <c r="B676" s="108"/>
      <c r="E676" s="108"/>
      <c r="F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E676" s="108"/>
      <c r="BG676" s="108"/>
      <c r="BI676" s="108"/>
      <c r="BK676" s="108"/>
      <c r="BL676" s="108"/>
      <c r="BM676" s="108"/>
      <c r="CB676" s="108"/>
      <c r="CC676" s="108"/>
      <c r="CD676" s="108"/>
      <c r="CE676" s="108"/>
    </row>
    <row r="677" spans="1:83">
      <c r="A677" s="108"/>
      <c r="B677" s="108"/>
      <c r="E677" s="108"/>
      <c r="F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E677" s="108"/>
      <c r="BG677" s="108"/>
      <c r="BI677" s="108"/>
      <c r="BK677" s="108"/>
      <c r="BL677" s="108"/>
      <c r="BM677" s="108"/>
      <c r="CB677" s="108"/>
      <c r="CC677" s="108"/>
      <c r="CD677" s="108"/>
      <c r="CE677" s="108"/>
    </row>
    <row r="678" spans="1:83">
      <c r="A678" s="108"/>
      <c r="B678" s="108"/>
      <c r="E678" s="108"/>
      <c r="F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E678" s="108"/>
      <c r="BG678" s="108"/>
      <c r="BI678" s="108"/>
      <c r="BK678" s="108"/>
      <c r="BL678" s="108"/>
      <c r="BM678" s="108"/>
      <c r="CB678" s="108"/>
      <c r="CC678" s="108"/>
      <c r="CD678" s="108"/>
      <c r="CE678" s="108"/>
    </row>
    <row r="679" spans="1:83">
      <c r="A679" s="108"/>
      <c r="B679" s="108"/>
      <c r="E679" s="108"/>
      <c r="F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E679" s="108"/>
      <c r="BG679" s="108"/>
      <c r="BI679" s="108"/>
      <c r="BK679" s="108"/>
      <c r="BL679" s="108"/>
      <c r="BM679" s="108"/>
      <c r="CB679" s="108"/>
      <c r="CC679" s="108"/>
      <c r="CD679" s="108"/>
      <c r="CE679" s="108"/>
    </row>
    <row r="680" spans="1:83">
      <c r="A680" s="108"/>
      <c r="B680" s="108"/>
      <c r="E680" s="108"/>
      <c r="F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E680" s="108"/>
      <c r="BG680" s="108"/>
      <c r="BI680" s="108"/>
      <c r="BK680" s="108"/>
      <c r="BL680" s="108"/>
      <c r="BM680" s="108"/>
      <c r="CB680" s="108"/>
      <c r="CC680" s="108"/>
      <c r="CD680" s="108"/>
      <c r="CE680" s="108"/>
    </row>
    <row r="681" spans="1:83">
      <c r="A681" s="108"/>
      <c r="B681" s="108"/>
      <c r="E681" s="108"/>
      <c r="F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E681" s="108"/>
      <c r="BG681" s="108"/>
      <c r="BI681" s="108"/>
      <c r="BK681" s="108"/>
      <c r="BL681" s="108"/>
      <c r="BM681" s="108"/>
      <c r="CB681" s="108"/>
      <c r="CC681" s="108"/>
      <c r="CD681" s="108"/>
      <c r="CE681" s="108"/>
    </row>
    <row r="682" spans="1:83">
      <c r="A682" s="108"/>
      <c r="B682" s="108"/>
      <c r="E682" s="108"/>
      <c r="F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E682" s="108"/>
      <c r="BG682" s="108"/>
      <c r="BI682" s="108"/>
      <c r="BK682" s="108"/>
      <c r="BL682" s="108"/>
      <c r="BM682" s="108"/>
      <c r="CB682" s="108"/>
      <c r="CC682" s="108"/>
      <c r="CD682" s="108"/>
      <c r="CE682" s="108"/>
    </row>
    <row r="683" spans="1:83">
      <c r="A683" s="108"/>
      <c r="B683" s="108"/>
      <c r="E683" s="108"/>
      <c r="F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E683" s="108"/>
      <c r="BG683" s="108"/>
      <c r="BI683" s="108"/>
      <c r="BK683" s="108"/>
      <c r="BL683" s="108"/>
      <c r="BM683" s="108"/>
      <c r="CB683" s="108"/>
      <c r="CC683" s="108"/>
      <c r="CD683" s="108"/>
      <c r="CE683" s="108"/>
    </row>
    <row r="684" spans="1:83">
      <c r="A684" s="108"/>
      <c r="B684" s="108"/>
      <c r="E684" s="108"/>
      <c r="F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E684" s="108"/>
      <c r="BG684" s="108"/>
      <c r="BI684" s="108"/>
      <c r="BK684" s="108"/>
      <c r="BL684" s="108"/>
      <c r="BM684" s="108"/>
      <c r="CB684" s="108"/>
      <c r="CC684" s="108"/>
      <c r="CD684" s="108"/>
      <c r="CE684" s="108"/>
    </row>
    <row r="685" spans="1:83">
      <c r="A685" s="108"/>
      <c r="B685" s="108"/>
      <c r="E685" s="108"/>
      <c r="F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E685" s="108"/>
      <c r="BG685" s="108"/>
      <c r="BI685" s="108"/>
      <c r="BK685" s="108"/>
      <c r="BL685" s="108"/>
      <c r="BM685" s="108"/>
      <c r="CB685" s="108"/>
      <c r="CC685" s="108"/>
      <c r="CD685" s="108"/>
      <c r="CE685" s="108"/>
    </row>
    <row r="686" spans="1:83">
      <c r="A686" s="108"/>
      <c r="B686" s="108"/>
      <c r="E686" s="108"/>
      <c r="F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E686" s="108"/>
      <c r="BG686" s="108"/>
      <c r="BI686" s="108"/>
      <c r="BK686" s="108"/>
      <c r="BL686" s="108"/>
      <c r="BM686" s="108"/>
      <c r="CB686" s="108"/>
      <c r="CC686" s="108"/>
      <c r="CD686" s="108"/>
      <c r="CE686" s="108"/>
    </row>
    <row r="687" spans="1:83">
      <c r="A687" s="108"/>
      <c r="B687" s="108"/>
      <c r="E687" s="108"/>
      <c r="F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E687" s="108"/>
      <c r="BG687" s="108"/>
      <c r="BI687" s="108"/>
      <c r="BK687" s="108"/>
      <c r="BL687" s="108"/>
      <c r="BM687" s="108"/>
      <c r="CB687" s="108"/>
      <c r="CC687" s="108"/>
      <c r="CD687" s="108"/>
      <c r="CE687" s="108"/>
    </row>
    <row r="688" spans="1:83">
      <c r="A688" s="108"/>
      <c r="B688" s="108"/>
      <c r="E688" s="108"/>
      <c r="F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E688" s="108"/>
      <c r="BG688" s="108"/>
      <c r="BI688" s="108"/>
      <c r="BK688" s="108"/>
      <c r="BL688" s="108"/>
      <c r="BM688" s="108"/>
      <c r="CB688" s="108"/>
      <c r="CC688" s="108"/>
      <c r="CD688" s="108"/>
      <c r="CE688" s="108"/>
    </row>
    <row r="689" spans="1:83">
      <c r="A689" s="108"/>
      <c r="B689" s="108"/>
      <c r="E689" s="108"/>
      <c r="F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E689" s="108"/>
      <c r="BG689" s="108"/>
      <c r="BI689" s="108"/>
      <c r="BK689" s="108"/>
      <c r="BL689" s="108"/>
      <c r="BM689" s="108"/>
      <c r="CB689" s="108"/>
      <c r="CC689" s="108"/>
      <c r="CD689" s="108"/>
      <c r="CE689" s="108"/>
    </row>
    <row r="690" spans="1:83">
      <c r="A690" s="108"/>
      <c r="B690" s="108"/>
      <c r="E690" s="108"/>
      <c r="F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E690" s="108"/>
      <c r="BG690" s="108"/>
      <c r="BI690" s="108"/>
      <c r="BK690" s="108"/>
      <c r="BL690" s="108"/>
      <c r="BM690" s="108"/>
      <c r="CB690" s="108"/>
      <c r="CC690" s="108"/>
      <c r="CD690" s="108"/>
      <c r="CE690" s="108"/>
    </row>
    <row r="691" spans="1:83">
      <c r="A691" s="108"/>
      <c r="B691" s="108"/>
      <c r="E691" s="108"/>
      <c r="F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E691" s="108"/>
      <c r="BG691" s="108"/>
      <c r="BI691" s="108"/>
      <c r="BK691" s="108"/>
      <c r="BL691" s="108"/>
      <c r="BM691" s="108"/>
      <c r="CB691" s="108"/>
      <c r="CC691" s="108"/>
      <c r="CD691" s="108"/>
      <c r="CE691" s="108"/>
    </row>
    <row r="692" spans="1:83">
      <c r="A692" s="108"/>
      <c r="B692" s="108"/>
      <c r="E692" s="108"/>
      <c r="F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E692" s="108"/>
      <c r="BG692" s="108"/>
      <c r="BI692" s="108"/>
      <c r="BK692" s="108"/>
      <c r="BL692" s="108"/>
      <c r="BM692" s="108"/>
      <c r="CB692" s="108"/>
      <c r="CC692" s="108"/>
      <c r="CD692" s="108"/>
      <c r="CE692" s="108"/>
    </row>
    <row r="693" spans="1:83">
      <c r="A693" s="108"/>
      <c r="B693" s="108"/>
      <c r="E693" s="108"/>
      <c r="F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E693" s="108"/>
      <c r="BG693" s="108"/>
      <c r="BI693" s="108"/>
      <c r="BK693" s="108"/>
      <c r="BL693" s="108"/>
      <c r="BM693" s="108"/>
      <c r="CB693" s="108"/>
      <c r="CC693" s="108"/>
      <c r="CD693" s="108"/>
      <c r="CE693" s="108"/>
    </row>
    <row r="694" spans="1:83">
      <c r="A694" s="108"/>
      <c r="B694" s="108"/>
      <c r="E694" s="108"/>
      <c r="F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E694" s="108"/>
      <c r="BG694" s="108"/>
      <c r="BI694" s="108"/>
      <c r="BK694" s="108"/>
      <c r="BL694" s="108"/>
      <c r="BM694" s="108"/>
      <c r="CB694" s="108"/>
      <c r="CC694" s="108"/>
      <c r="CD694" s="108"/>
      <c r="CE694" s="108"/>
    </row>
    <row r="695" spans="1:83">
      <c r="A695" s="108"/>
      <c r="B695" s="108"/>
      <c r="E695" s="108"/>
      <c r="F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E695" s="108"/>
      <c r="BG695" s="108"/>
      <c r="BI695" s="108"/>
      <c r="BK695" s="108"/>
      <c r="BL695" s="108"/>
      <c r="BM695" s="108"/>
      <c r="CB695" s="108"/>
      <c r="CC695" s="108"/>
      <c r="CD695" s="108"/>
      <c r="CE695" s="108"/>
    </row>
    <row r="696" spans="1:83">
      <c r="A696" s="108"/>
      <c r="B696" s="108"/>
      <c r="E696" s="108"/>
      <c r="F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E696" s="108"/>
      <c r="BG696" s="108"/>
      <c r="BI696" s="108"/>
      <c r="BK696" s="108"/>
      <c r="BL696" s="108"/>
      <c r="BM696" s="108"/>
      <c r="CB696" s="108"/>
      <c r="CC696" s="108"/>
      <c r="CD696" s="108"/>
      <c r="CE696" s="108"/>
    </row>
    <row r="697" spans="1:83">
      <c r="A697" s="108"/>
      <c r="B697" s="108"/>
      <c r="E697" s="108"/>
      <c r="F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E697" s="108"/>
      <c r="BG697" s="108"/>
      <c r="BI697" s="108"/>
      <c r="BK697" s="108"/>
      <c r="BL697" s="108"/>
      <c r="BM697" s="108"/>
      <c r="CB697" s="108"/>
      <c r="CC697" s="108"/>
      <c r="CD697" s="108"/>
      <c r="CE697" s="108"/>
    </row>
    <row r="698" spans="1:83">
      <c r="A698" s="108"/>
      <c r="B698" s="108"/>
      <c r="E698" s="108"/>
      <c r="F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E698" s="108"/>
      <c r="BG698" s="108"/>
      <c r="BI698" s="108"/>
      <c r="BK698" s="108"/>
      <c r="BL698" s="108"/>
      <c r="BM698" s="108"/>
      <c r="CB698" s="108"/>
      <c r="CC698" s="108"/>
      <c r="CD698" s="108"/>
      <c r="CE698" s="108"/>
    </row>
    <row r="699" spans="1:83">
      <c r="A699" s="108"/>
      <c r="B699" s="108"/>
      <c r="E699" s="108"/>
      <c r="F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E699" s="108"/>
      <c r="BG699" s="108"/>
      <c r="BI699" s="108"/>
      <c r="BK699" s="108"/>
      <c r="BL699" s="108"/>
      <c r="BM699" s="108"/>
      <c r="CB699" s="108"/>
      <c r="CC699" s="108"/>
      <c r="CD699" s="108"/>
      <c r="CE699" s="108"/>
    </row>
    <row r="700" spans="1:83">
      <c r="A700" s="108"/>
      <c r="B700" s="108"/>
      <c r="E700" s="108"/>
      <c r="F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E700" s="108"/>
      <c r="BG700" s="108"/>
      <c r="BI700" s="108"/>
      <c r="BK700" s="108"/>
      <c r="BL700" s="108"/>
      <c r="BM700" s="108"/>
      <c r="CB700" s="108"/>
      <c r="CC700" s="108"/>
      <c r="CD700" s="108"/>
      <c r="CE700" s="108"/>
    </row>
    <row r="701" spans="1:83">
      <c r="A701" s="108"/>
      <c r="B701" s="108"/>
      <c r="E701" s="108"/>
      <c r="F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E701" s="108"/>
      <c r="BG701" s="108"/>
      <c r="BI701" s="108"/>
      <c r="BK701" s="108"/>
      <c r="BL701" s="108"/>
      <c r="BM701" s="108"/>
      <c r="CB701" s="108"/>
      <c r="CC701" s="108"/>
      <c r="CD701" s="108"/>
      <c r="CE701" s="108"/>
    </row>
    <row r="702" spans="1:83">
      <c r="A702" s="108"/>
      <c r="B702" s="108"/>
      <c r="E702" s="108"/>
      <c r="F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E702" s="108"/>
      <c r="BG702" s="108"/>
      <c r="BI702" s="108"/>
      <c r="BK702" s="108"/>
      <c r="BL702" s="108"/>
      <c r="BM702" s="108"/>
      <c r="CB702" s="108"/>
      <c r="CC702" s="108"/>
      <c r="CD702" s="108"/>
      <c r="CE702" s="108"/>
    </row>
    <row r="703" spans="1:83">
      <c r="A703" s="108"/>
      <c r="B703" s="108"/>
      <c r="E703" s="108"/>
      <c r="F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E703" s="108"/>
      <c r="BG703" s="108"/>
      <c r="BI703" s="108"/>
      <c r="BK703" s="108"/>
      <c r="BL703" s="108"/>
      <c r="BM703" s="108"/>
      <c r="CB703" s="108"/>
      <c r="CC703" s="108"/>
      <c r="CD703" s="108"/>
      <c r="CE703" s="108"/>
    </row>
    <row r="704" spans="1:83">
      <c r="A704" s="108"/>
      <c r="B704" s="108"/>
      <c r="E704" s="108"/>
      <c r="F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E704" s="108"/>
      <c r="BG704" s="108"/>
      <c r="BI704" s="108"/>
      <c r="BK704" s="108"/>
      <c r="BL704" s="108"/>
      <c r="BM704" s="108"/>
      <c r="CB704" s="108"/>
      <c r="CC704" s="108"/>
      <c r="CD704" s="108"/>
      <c r="CE704" s="108"/>
    </row>
    <row r="705" spans="1:83">
      <c r="A705" s="108"/>
      <c r="B705" s="108"/>
      <c r="E705" s="108"/>
      <c r="F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E705" s="108"/>
      <c r="BG705" s="108"/>
      <c r="BI705" s="108"/>
      <c r="BK705" s="108"/>
      <c r="BL705" s="108"/>
      <c r="BM705" s="108"/>
      <c r="CB705" s="108"/>
      <c r="CC705" s="108"/>
      <c r="CD705" s="108"/>
      <c r="CE705" s="108"/>
    </row>
    <row r="706" spans="1:83">
      <c r="A706" s="108"/>
      <c r="B706" s="108"/>
      <c r="E706" s="108"/>
      <c r="F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E706" s="108"/>
      <c r="BG706" s="108"/>
      <c r="BI706" s="108"/>
      <c r="BK706" s="108"/>
      <c r="BL706" s="108"/>
      <c r="BM706" s="108"/>
      <c r="CB706" s="108"/>
      <c r="CC706" s="108"/>
      <c r="CD706" s="108"/>
      <c r="CE706" s="108"/>
    </row>
    <row r="707" spans="1:83">
      <c r="A707" s="108"/>
      <c r="B707" s="108"/>
      <c r="E707" s="108"/>
      <c r="F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E707" s="108"/>
      <c r="BG707" s="108"/>
      <c r="BI707" s="108"/>
      <c r="BK707" s="108"/>
      <c r="BL707" s="108"/>
      <c r="BM707" s="108"/>
      <c r="CB707" s="108"/>
      <c r="CC707" s="108"/>
      <c r="CD707" s="108"/>
      <c r="CE707" s="108"/>
    </row>
    <row r="708" spans="1:83">
      <c r="A708" s="108"/>
      <c r="B708" s="108"/>
      <c r="E708" s="108"/>
      <c r="F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E708" s="108"/>
      <c r="BG708" s="108"/>
      <c r="BI708" s="108"/>
      <c r="BK708" s="108"/>
      <c r="BL708" s="108"/>
      <c r="BM708" s="108"/>
      <c r="CB708" s="108"/>
      <c r="CC708" s="108"/>
      <c r="CD708" s="108"/>
      <c r="CE708" s="108"/>
    </row>
    <row r="709" spans="1:83">
      <c r="A709" s="108"/>
      <c r="B709" s="108"/>
      <c r="E709" s="108"/>
      <c r="F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E709" s="108"/>
      <c r="BG709" s="108"/>
      <c r="BI709" s="108"/>
      <c r="BK709" s="108"/>
      <c r="BL709" s="108"/>
      <c r="BM709" s="108"/>
      <c r="CB709" s="108"/>
      <c r="CC709" s="108"/>
      <c r="CD709" s="108"/>
      <c r="CE709" s="108"/>
    </row>
    <row r="710" spans="1:83">
      <c r="A710" s="108"/>
      <c r="B710" s="108"/>
      <c r="E710" s="108"/>
      <c r="F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E710" s="108"/>
      <c r="BG710" s="108"/>
      <c r="BI710" s="108"/>
      <c r="BK710" s="108"/>
      <c r="BL710" s="108"/>
      <c r="BM710" s="108"/>
      <c r="CB710" s="108"/>
      <c r="CC710" s="108"/>
      <c r="CD710" s="108"/>
      <c r="CE710" s="108"/>
    </row>
    <row r="711" spans="1:83">
      <c r="A711" s="108"/>
      <c r="B711" s="108"/>
      <c r="E711" s="108"/>
      <c r="F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E711" s="108"/>
      <c r="BG711" s="108"/>
      <c r="BI711" s="108"/>
      <c r="BK711" s="108"/>
      <c r="BL711" s="108"/>
      <c r="BM711" s="108"/>
      <c r="CB711" s="108"/>
      <c r="CC711" s="108"/>
      <c r="CD711" s="108"/>
      <c r="CE711" s="108"/>
    </row>
    <row r="712" spans="1:83">
      <c r="A712" s="108"/>
      <c r="B712" s="108"/>
      <c r="E712" s="108"/>
      <c r="F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E712" s="108"/>
      <c r="BG712" s="108"/>
      <c r="BI712" s="108"/>
      <c r="BK712" s="108"/>
      <c r="BL712" s="108"/>
      <c r="BM712" s="108"/>
      <c r="CB712" s="108"/>
      <c r="CC712" s="108"/>
      <c r="CD712" s="108"/>
      <c r="CE712" s="108"/>
    </row>
    <row r="713" spans="1:83">
      <c r="A713" s="108"/>
      <c r="B713" s="108"/>
      <c r="E713" s="108"/>
      <c r="F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  <c r="AN713" s="108"/>
      <c r="AO713" s="108"/>
      <c r="AP713" s="108"/>
      <c r="AQ713" s="108"/>
      <c r="AR713" s="108"/>
      <c r="AS713" s="108"/>
      <c r="AT713" s="108"/>
      <c r="AU713" s="108"/>
      <c r="AV713" s="108"/>
      <c r="AW713" s="108"/>
      <c r="AX713" s="108"/>
      <c r="AY713" s="108"/>
      <c r="AZ713" s="108"/>
      <c r="BE713" s="108"/>
      <c r="BG713" s="108"/>
      <c r="BI713" s="108"/>
      <c r="BK713" s="108"/>
      <c r="BL713" s="108"/>
      <c r="BM713" s="108"/>
      <c r="CB713" s="108"/>
      <c r="CC713" s="108"/>
      <c r="CD713" s="108"/>
      <c r="CE713" s="108"/>
    </row>
    <row r="714" spans="1:83">
      <c r="A714" s="108"/>
      <c r="B714" s="108"/>
      <c r="E714" s="108"/>
      <c r="F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E714" s="108"/>
      <c r="BG714" s="108"/>
      <c r="BI714" s="108"/>
      <c r="BK714" s="108"/>
      <c r="BL714" s="108"/>
      <c r="BM714" s="108"/>
      <c r="CB714" s="108"/>
      <c r="CC714" s="108"/>
      <c r="CD714" s="108"/>
      <c r="CE714" s="108"/>
    </row>
    <row r="715" spans="1:83">
      <c r="A715" s="108"/>
      <c r="B715" s="108"/>
      <c r="E715" s="108"/>
      <c r="F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  <c r="AH715" s="108"/>
      <c r="AI715" s="108"/>
      <c r="AJ715" s="108"/>
      <c r="AK715" s="108"/>
      <c r="AL715" s="108"/>
      <c r="AM715" s="108"/>
      <c r="AN715" s="108"/>
      <c r="AO715" s="108"/>
      <c r="AP715" s="108"/>
      <c r="AQ715" s="108"/>
      <c r="AR715" s="108"/>
      <c r="AS715" s="108"/>
      <c r="AT715" s="108"/>
      <c r="AU715" s="108"/>
      <c r="AV715" s="108"/>
      <c r="AW715" s="108"/>
      <c r="AX715" s="108"/>
      <c r="AY715" s="108"/>
      <c r="AZ715" s="108"/>
      <c r="BE715" s="108"/>
      <c r="BG715" s="108"/>
      <c r="BI715" s="108"/>
      <c r="BK715" s="108"/>
      <c r="BL715" s="108"/>
      <c r="BM715" s="108"/>
      <c r="CB715" s="108"/>
      <c r="CC715" s="108"/>
      <c r="CD715" s="108"/>
      <c r="CE715" s="108"/>
    </row>
    <row r="716" spans="1:83">
      <c r="A716" s="108"/>
      <c r="B716" s="108"/>
      <c r="E716" s="108"/>
      <c r="F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  <c r="AH716" s="108"/>
      <c r="AI716" s="108"/>
      <c r="AJ716" s="108"/>
      <c r="AK716" s="108"/>
      <c r="AL716" s="108"/>
      <c r="AM716" s="108"/>
      <c r="AN716" s="108"/>
      <c r="AO716" s="108"/>
      <c r="AP716" s="108"/>
      <c r="AQ716" s="108"/>
      <c r="AR716" s="108"/>
      <c r="AS716" s="108"/>
      <c r="AT716" s="108"/>
      <c r="AU716" s="108"/>
      <c r="AV716" s="108"/>
      <c r="AW716" s="108"/>
      <c r="AX716" s="108"/>
      <c r="AY716" s="108"/>
      <c r="AZ716" s="108"/>
      <c r="BE716" s="108"/>
      <c r="BG716" s="108"/>
      <c r="BI716" s="108"/>
      <c r="BK716" s="108"/>
      <c r="BL716" s="108"/>
      <c r="BM716" s="108"/>
      <c r="CB716" s="108"/>
      <c r="CC716" s="108"/>
      <c r="CD716" s="108"/>
      <c r="CE716" s="108"/>
    </row>
    <row r="717" spans="1:83">
      <c r="A717" s="108"/>
      <c r="B717" s="108"/>
      <c r="E717" s="108"/>
      <c r="F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E717" s="108"/>
      <c r="BG717" s="108"/>
      <c r="BI717" s="108"/>
      <c r="BK717" s="108"/>
      <c r="BL717" s="108"/>
      <c r="BM717" s="108"/>
      <c r="CB717" s="108"/>
      <c r="CC717" s="108"/>
      <c r="CD717" s="108"/>
      <c r="CE717" s="108"/>
    </row>
    <row r="718" spans="1:83">
      <c r="A718" s="108"/>
      <c r="B718" s="108"/>
      <c r="E718" s="108"/>
      <c r="F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  <c r="AH718" s="108"/>
      <c r="AI718" s="108"/>
      <c r="AJ718" s="108"/>
      <c r="AK718" s="108"/>
      <c r="AL718" s="108"/>
      <c r="AM718" s="108"/>
      <c r="AN718" s="108"/>
      <c r="AO718" s="108"/>
      <c r="AP718" s="108"/>
      <c r="AQ718" s="108"/>
      <c r="AR718" s="108"/>
      <c r="AS718" s="108"/>
      <c r="AT718" s="108"/>
      <c r="AU718" s="108"/>
      <c r="AV718" s="108"/>
      <c r="AW718" s="108"/>
      <c r="AX718" s="108"/>
      <c r="AY718" s="108"/>
      <c r="AZ718" s="108"/>
      <c r="BE718" s="108"/>
      <c r="BG718" s="108"/>
      <c r="BI718" s="108"/>
      <c r="BK718" s="108"/>
      <c r="BL718" s="108"/>
      <c r="BM718" s="108"/>
      <c r="CB718" s="108"/>
      <c r="CC718" s="108"/>
      <c r="CD718" s="108"/>
      <c r="CE718" s="108"/>
    </row>
    <row r="719" spans="1:83">
      <c r="A719" s="108"/>
      <c r="B719" s="108"/>
      <c r="E719" s="108"/>
      <c r="F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  <c r="AH719" s="108"/>
      <c r="AI719" s="108"/>
      <c r="AJ719" s="108"/>
      <c r="AK719" s="108"/>
      <c r="AL719" s="108"/>
      <c r="AM719" s="108"/>
      <c r="AN719" s="108"/>
      <c r="AO719" s="108"/>
      <c r="AP719" s="108"/>
      <c r="AQ719" s="108"/>
      <c r="AR719" s="108"/>
      <c r="AS719" s="108"/>
      <c r="AT719" s="108"/>
      <c r="AU719" s="108"/>
      <c r="AV719" s="108"/>
      <c r="AW719" s="108"/>
      <c r="AX719" s="108"/>
      <c r="AY719" s="108"/>
      <c r="AZ719" s="108"/>
      <c r="BE719" s="108"/>
      <c r="BG719" s="108"/>
      <c r="BI719" s="108"/>
      <c r="BK719" s="108"/>
      <c r="BL719" s="108"/>
      <c r="BM719" s="108"/>
      <c r="CB719" s="108"/>
      <c r="CC719" s="108"/>
      <c r="CD719" s="108"/>
      <c r="CE719" s="108"/>
    </row>
    <row r="720" spans="1:83">
      <c r="A720" s="108"/>
      <c r="B720" s="108"/>
      <c r="E720" s="108"/>
      <c r="F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E720" s="108"/>
      <c r="BG720" s="108"/>
      <c r="BI720" s="108"/>
      <c r="BK720" s="108"/>
      <c r="BL720" s="108"/>
      <c r="BM720" s="108"/>
      <c r="CB720" s="108"/>
      <c r="CC720" s="108"/>
      <c r="CD720" s="108"/>
      <c r="CE720" s="108"/>
    </row>
    <row r="721" spans="1:83">
      <c r="A721" s="108"/>
      <c r="B721" s="108"/>
      <c r="E721" s="108"/>
      <c r="F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O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Y721" s="108"/>
      <c r="AZ721" s="108"/>
      <c r="BE721" s="108"/>
      <c r="BG721" s="108"/>
      <c r="BI721" s="108"/>
      <c r="BK721" s="108"/>
      <c r="BL721" s="108"/>
      <c r="BM721" s="108"/>
      <c r="CB721" s="108"/>
      <c r="CC721" s="108"/>
      <c r="CD721" s="108"/>
      <c r="CE721" s="108"/>
    </row>
    <row r="722" spans="1:83">
      <c r="A722" s="108"/>
      <c r="B722" s="108"/>
      <c r="E722" s="108"/>
      <c r="F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O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E722" s="108"/>
      <c r="BG722" s="108"/>
      <c r="BI722" s="108"/>
      <c r="BK722" s="108"/>
      <c r="BL722" s="108"/>
      <c r="BM722" s="108"/>
      <c r="CB722" s="108"/>
      <c r="CC722" s="108"/>
      <c r="CD722" s="108"/>
      <c r="CE722" s="108"/>
    </row>
    <row r="723" spans="1:83">
      <c r="A723" s="108"/>
      <c r="B723" s="108"/>
      <c r="E723" s="108"/>
      <c r="F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  <c r="AO723" s="108"/>
      <c r="AP723" s="108"/>
      <c r="AQ723" s="108"/>
      <c r="AR723" s="108"/>
      <c r="AS723" s="108"/>
      <c r="AT723" s="108"/>
      <c r="AU723" s="108"/>
      <c r="AV723" s="108"/>
      <c r="AW723" s="108"/>
      <c r="AX723" s="108"/>
      <c r="AY723" s="108"/>
      <c r="AZ723" s="108"/>
      <c r="BE723" s="108"/>
      <c r="BG723" s="108"/>
      <c r="BI723" s="108"/>
      <c r="BK723" s="108"/>
      <c r="BL723" s="108"/>
      <c r="BM723" s="108"/>
      <c r="CB723" s="108"/>
      <c r="CC723" s="108"/>
      <c r="CD723" s="108"/>
      <c r="CE723" s="108"/>
    </row>
    <row r="724" spans="1:83">
      <c r="A724" s="108"/>
      <c r="B724" s="108"/>
      <c r="E724" s="108"/>
      <c r="F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  <c r="AN724" s="108"/>
      <c r="AO724" s="108"/>
      <c r="AP724" s="108"/>
      <c r="AQ724" s="108"/>
      <c r="AR724" s="108"/>
      <c r="AS724" s="108"/>
      <c r="AT724" s="108"/>
      <c r="AU724" s="108"/>
      <c r="AV724" s="108"/>
      <c r="AW724" s="108"/>
      <c r="AX724" s="108"/>
      <c r="AY724" s="108"/>
      <c r="AZ724" s="108"/>
      <c r="BE724" s="108"/>
      <c r="BG724" s="108"/>
      <c r="BI724" s="108"/>
      <c r="BK724" s="108"/>
      <c r="BL724" s="108"/>
      <c r="BM724" s="108"/>
      <c r="CB724" s="108"/>
      <c r="CC724" s="108"/>
      <c r="CD724" s="108"/>
      <c r="CE724" s="108"/>
    </row>
    <row r="725" spans="1:83">
      <c r="A725" s="108"/>
      <c r="B725" s="108"/>
      <c r="E725" s="108"/>
      <c r="F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  <c r="AN725" s="108"/>
      <c r="AO725" s="108"/>
      <c r="AP725" s="108"/>
      <c r="AQ725" s="108"/>
      <c r="AR725" s="108"/>
      <c r="AS725" s="108"/>
      <c r="AT725" s="108"/>
      <c r="AU725" s="108"/>
      <c r="AV725" s="108"/>
      <c r="AW725" s="108"/>
      <c r="AX725" s="108"/>
      <c r="AY725" s="108"/>
      <c r="AZ725" s="108"/>
      <c r="BE725" s="108"/>
      <c r="BG725" s="108"/>
      <c r="BI725" s="108"/>
      <c r="BK725" s="108"/>
      <c r="BL725" s="108"/>
      <c r="BM725" s="108"/>
      <c r="CB725" s="108"/>
      <c r="CC725" s="108"/>
      <c r="CD725" s="108"/>
      <c r="CE725" s="108"/>
    </row>
    <row r="726" spans="1:83">
      <c r="A726" s="108"/>
      <c r="B726" s="108"/>
      <c r="E726" s="108"/>
      <c r="F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  <c r="AN726" s="108"/>
      <c r="AO726" s="108"/>
      <c r="AP726" s="108"/>
      <c r="AQ726" s="108"/>
      <c r="AR726" s="108"/>
      <c r="AS726" s="108"/>
      <c r="AT726" s="108"/>
      <c r="AU726" s="108"/>
      <c r="AV726" s="108"/>
      <c r="AW726" s="108"/>
      <c r="AX726" s="108"/>
      <c r="AY726" s="108"/>
      <c r="AZ726" s="108"/>
      <c r="BE726" s="108"/>
      <c r="BG726" s="108"/>
      <c r="BI726" s="108"/>
      <c r="BK726" s="108"/>
      <c r="BL726" s="108"/>
      <c r="BM726" s="108"/>
      <c r="CB726" s="108"/>
      <c r="CC726" s="108"/>
      <c r="CD726" s="108"/>
      <c r="CE726" s="108"/>
    </row>
    <row r="727" spans="1:83">
      <c r="A727" s="108"/>
      <c r="B727" s="108"/>
      <c r="E727" s="108"/>
      <c r="F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  <c r="AN727" s="108"/>
      <c r="AO727" s="108"/>
      <c r="AP727" s="108"/>
      <c r="AQ727" s="108"/>
      <c r="AR727" s="108"/>
      <c r="AS727" s="108"/>
      <c r="AT727" s="108"/>
      <c r="AU727" s="108"/>
      <c r="AV727" s="108"/>
      <c r="AW727" s="108"/>
      <c r="AX727" s="108"/>
      <c r="AY727" s="108"/>
      <c r="AZ727" s="108"/>
      <c r="BE727" s="108"/>
      <c r="BG727" s="108"/>
      <c r="BI727" s="108"/>
      <c r="BK727" s="108"/>
      <c r="BL727" s="108"/>
      <c r="BM727" s="108"/>
      <c r="CB727" s="108"/>
      <c r="CC727" s="108"/>
      <c r="CD727" s="108"/>
      <c r="CE727" s="108"/>
    </row>
    <row r="728" spans="1:83">
      <c r="A728" s="108"/>
      <c r="B728" s="108"/>
      <c r="E728" s="108"/>
      <c r="F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  <c r="AN728" s="108"/>
      <c r="AO728" s="108"/>
      <c r="AP728" s="108"/>
      <c r="AQ728" s="108"/>
      <c r="AR728" s="108"/>
      <c r="AS728" s="108"/>
      <c r="AT728" s="108"/>
      <c r="AU728" s="108"/>
      <c r="AV728" s="108"/>
      <c r="AW728" s="108"/>
      <c r="AX728" s="108"/>
      <c r="AY728" s="108"/>
      <c r="AZ728" s="108"/>
      <c r="BE728" s="108"/>
      <c r="BG728" s="108"/>
      <c r="BI728" s="108"/>
      <c r="BK728" s="108"/>
      <c r="BL728" s="108"/>
      <c r="BM728" s="108"/>
      <c r="CB728" s="108"/>
      <c r="CC728" s="108"/>
      <c r="CD728" s="108"/>
      <c r="CE728" s="108"/>
    </row>
    <row r="729" spans="1:83">
      <c r="A729" s="108"/>
      <c r="B729" s="108"/>
      <c r="E729" s="108"/>
      <c r="F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E729" s="108"/>
      <c r="BG729" s="108"/>
      <c r="BI729" s="108"/>
      <c r="BK729" s="108"/>
      <c r="BL729" s="108"/>
      <c r="BM729" s="108"/>
      <c r="CB729" s="108"/>
      <c r="CC729" s="108"/>
      <c r="CD729" s="108"/>
      <c r="CE729" s="108"/>
    </row>
    <row r="730" spans="1:83">
      <c r="A730" s="108"/>
      <c r="B730" s="108"/>
      <c r="E730" s="108"/>
      <c r="F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  <c r="AH730" s="108"/>
      <c r="AI730" s="108"/>
      <c r="AJ730" s="108"/>
      <c r="AK730" s="108"/>
      <c r="AL730" s="108"/>
      <c r="AM730" s="108"/>
      <c r="AN730" s="108"/>
      <c r="AO730" s="108"/>
      <c r="AP730" s="108"/>
      <c r="AQ730" s="108"/>
      <c r="AR730" s="108"/>
      <c r="AS730" s="108"/>
      <c r="AT730" s="108"/>
      <c r="AU730" s="108"/>
      <c r="AV730" s="108"/>
      <c r="AW730" s="108"/>
      <c r="AX730" s="108"/>
      <c r="AY730" s="108"/>
      <c r="AZ730" s="108"/>
      <c r="BE730" s="108"/>
      <c r="BG730" s="108"/>
      <c r="BI730" s="108"/>
      <c r="BK730" s="108"/>
      <c r="BL730" s="108"/>
      <c r="BM730" s="108"/>
      <c r="CB730" s="108"/>
      <c r="CC730" s="108"/>
      <c r="CD730" s="108"/>
      <c r="CE730" s="108"/>
    </row>
    <row r="731" spans="1:83">
      <c r="A731" s="108"/>
      <c r="B731" s="108"/>
      <c r="E731" s="108"/>
      <c r="F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  <c r="AH731" s="108"/>
      <c r="AI731" s="108"/>
      <c r="AJ731" s="108"/>
      <c r="AK731" s="108"/>
      <c r="AL731" s="108"/>
      <c r="AM731" s="108"/>
      <c r="AN731" s="108"/>
      <c r="AO731" s="108"/>
      <c r="AP731" s="108"/>
      <c r="AQ731" s="108"/>
      <c r="AR731" s="108"/>
      <c r="AS731" s="108"/>
      <c r="AT731" s="108"/>
      <c r="AU731" s="108"/>
      <c r="AV731" s="108"/>
      <c r="AW731" s="108"/>
      <c r="AX731" s="108"/>
      <c r="AY731" s="108"/>
      <c r="AZ731" s="108"/>
      <c r="BE731" s="108"/>
      <c r="BG731" s="108"/>
      <c r="BI731" s="108"/>
      <c r="BK731" s="108"/>
      <c r="BL731" s="108"/>
      <c r="BM731" s="108"/>
      <c r="CB731" s="108"/>
      <c r="CC731" s="108"/>
      <c r="CD731" s="108"/>
      <c r="CE731" s="108"/>
    </row>
    <row r="732" spans="1:83">
      <c r="A732" s="108"/>
      <c r="B732" s="108"/>
      <c r="E732" s="108"/>
      <c r="F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E732" s="108"/>
      <c r="BG732" s="108"/>
      <c r="BI732" s="108"/>
      <c r="BK732" s="108"/>
      <c r="BL732" s="108"/>
      <c r="BM732" s="108"/>
      <c r="CB732" s="108"/>
      <c r="CC732" s="108"/>
      <c r="CD732" s="108"/>
      <c r="CE732" s="108"/>
    </row>
    <row r="733" spans="1:83">
      <c r="A733" s="108"/>
      <c r="B733" s="108"/>
      <c r="E733" s="108"/>
      <c r="F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  <c r="AH733" s="108"/>
      <c r="AI733" s="108"/>
      <c r="AJ733" s="108"/>
      <c r="AK733" s="108"/>
      <c r="AL733" s="108"/>
      <c r="AM733" s="108"/>
      <c r="AN733" s="108"/>
      <c r="AO733" s="108"/>
      <c r="AP733" s="108"/>
      <c r="AQ733" s="108"/>
      <c r="AR733" s="108"/>
      <c r="AS733" s="108"/>
      <c r="AT733" s="108"/>
      <c r="AU733" s="108"/>
      <c r="AV733" s="108"/>
      <c r="AW733" s="108"/>
      <c r="AX733" s="108"/>
      <c r="AY733" s="108"/>
      <c r="AZ733" s="108"/>
      <c r="BE733" s="108"/>
      <c r="BG733" s="108"/>
      <c r="BI733" s="108"/>
      <c r="BK733" s="108"/>
      <c r="BL733" s="108"/>
      <c r="BM733" s="108"/>
      <c r="CB733" s="108"/>
      <c r="CC733" s="108"/>
      <c r="CD733" s="108"/>
      <c r="CE733" s="108"/>
    </row>
    <row r="734" spans="1:83">
      <c r="A734" s="108"/>
      <c r="B734" s="108"/>
      <c r="E734" s="108"/>
      <c r="F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  <c r="AH734" s="108"/>
      <c r="AI734" s="108"/>
      <c r="AJ734" s="108"/>
      <c r="AK734" s="108"/>
      <c r="AL734" s="108"/>
      <c r="AM734" s="108"/>
      <c r="AN734" s="108"/>
      <c r="AO734" s="108"/>
      <c r="AP734" s="108"/>
      <c r="AQ734" s="108"/>
      <c r="AR734" s="108"/>
      <c r="AS734" s="108"/>
      <c r="AT734" s="108"/>
      <c r="AU734" s="108"/>
      <c r="AV734" s="108"/>
      <c r="AW734" s="108"/>
      <c r="AX734" s="108"/>
      <c r="AY734" s="108"/>
      <c r="AZ734" s="108"/>
      <c r="BE734" s="108"/>
      <c r="BG734" s="108"/>
      <c r="BI734" s="108"/>
      <c r="BK734" s="108"/>
      <c r="BL734" s="108"/>
      <c r="BM734" s="108"/>
      <c r="CB734" s="108"/>
      <c r="CC734" s="108"/>
      <c r="CD734" s="108"/>
      <c r="CE734" s="108"/>
    </row>
    <row r="735" spans="1:83">
      <c r="A735" s="108"/>
      <c r="B735" s="108"/>
      <c r="E735" s="108"/>
      <c r="F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E735" s="108"/>
      <c r="BG735" s="108"/>
      <c r="BI735" s="108"/>
      <c r="BK735" s="108"/>
      <c r="BL735" s="108"/>
      <c r="BM735" s="108"/>
      <c r="CB735" s="108"/>
      <c r="CC735" s="108"/>
      <c r="CD735" s="108"/>
      <c r="CE735" s="108"/>
    </row>
    <row r="736" spans="1:83">
      <c r="A736" s="108"/>
      <c r="B736" s="108"/>
      <c r="E736" s="108"/>
      <c r="F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  <c r="AN736" s="108"/>
      <c r="AO736" s="108"/>
      <c r="AP736" s="108"/>
      <c r="AQ736" s="108"/>
      <c r="AR736" s="108"/>
      <c r="AS736" s="108"/>
      <c r="AT736" s="108"/>
      <c r="AU736" s="108"/>
      <c r="AV736" s="108"/>
      <c r="AW736" s="108"/>
      <c r="AX736" s="108"/>
      <c r="AY736" s="108"/>
      <c r="AZ736" s="108"/>
      <c r="BE736" s="108"/>
      <c r="BG736" s="108"/>
      <c r="BI736" s="108"/>
      <c r="BK736" s="108"/>
      <c r="BL736" s="108"/>
      <c r="BM736" s="108"/>
      <c r="CB736" s="108"/>
      <c r="CC736" s="108"/>
      <c r="CD736" s="108"/>
      <c r="CE736" s="108"/>
    </row>
    <row r="737" spans="1:83">
      <c r="A737" s="108"/>
      <c r="B737" s="108"/>
      <c r="E737" s="108"/>
      <c r="F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  <c r="AN737" s="108"/>
      <c r="AO737" s="108"/>
      <c r="AP737" s="108"/>
      <c r="AQ737" s="108"/>
      <c r="AR737" s="108"/>
      <c r="AS737" s="108"/>
      <c r="AT737" s="108"/>
      <c r="AU737" s="108"/>
      <c r="AV737" s="108"/>
      <c r="AW737" s="108"/>
      <c r="AX737" s="108"/>
      <c r="AY737" s="108"/>
      <c r="AZ737" s="108"/>
      <c r="BE737" s="108"/>
      <c r="BG737" s="108"/>
      <c r="BI737" s="108"/>
      <c r="BK737" s="108"/>
      <c r="BL737" s="108"/>
      <c r="BM737" s="108"/>
      <c r="CB737" s="108"/>
      <c r="CC737" s="108"/>
      <c r="CD737" s="108"/>
      <c r="CE737" s="108"/>
    </row>
    <row r="738" spans="1:83">
      <c r="A738" s="108"/>
      <c r="B738" s="108"/>
      <c r="E738" s="108"/>
      <c r="F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E738" s="108"/>
      <c r="BG738" s="108"/>
      <c r="BI738" s="108"/>
      <c r="BK738" s="108"/>
      <c r="BL738" s="108"/>
      <c r="BM738" s="108"/>
      <c r="CB738" s="108"/>
      <c r="CC738" s="108"/>
      <c r="CD738" s="108"/>
      <c r="CE738" s="108"/>
    </row>
    <row r="739" spans="1:83">
      <c r="A739" s="108"/>
      <c r="B739" s="108"/>
      <c r="E739" s="108"/>
      <c r="F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  <c r="AN739" s="108"/>
      <c r="AO739" s="108"/>
      <c r="AP739" s="108"/>
      <c r="AQ739" s="108"/>
      <c r="AR739" s="108"/>
      <c r="AS739" s="108"/>
      <c r="AT739" s="108"/>
      <c r="AU739" s="108"/>
      <c r="AV739" s="108"/>
      <c r="AW739" s="108"/>
      <c r="AX739" s="108"/>
      <c r="AY739" s="108"/>
      <c r="AZ739" s="108"/>
      <c r="BE739" s="108"/>
      <c r="BG739" s="108"/>
      <c r="BI739" s="108"/>
      <c r="BK739" s="108"/>
      <c r="BL739" s="108"/>
      <c r="BM739" s="108"/>
      <c r="CB739" s="108"/>
      <c r="CC739" s="108"/>
      <c r="CD739" s="108"/>
      <c r="CE739" s="108"/>
    </row>
    <row r="740" spans="1:83">
      <c r="A740" s="108"/>
      <c r="B740" s="108"/>
      <c r="E740" s="108"/>
      <c r="F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  <c r="AN740" s="108"/>
      <c r="AO740" s="108"/>
      <c r="AP740" s="108"/>
      <c r="AQ740" s="108"/>
      <c r="AR740" s="108"/>
      <c r="AS740" s="108"/>
      <c r="AT740" s="108"/>
      <c r="AU740" s="108"/>
      <c r="AV740" s="108"/>
      <c r="AW740" s="108"/>
      <c r="AX740" s="108"/>
      <c r="AY740" s="108"/>
      <c r="AZ740" s="108"/>
      <c r="BE740" s="108"/>
      <c r="BG740" s="108"/>
      <c r="BI740" s="108"/>
      <c r="BK740" s="108"/>
      <c r="BL740" s="108"/>
      <c r="BM740" s="108"/>
      <c r="CB740" s="108"/>
      <c r="CC740" s="108"/>
      <c r="CD740" s="108"/>
      <c r="CE740" s="108"/>
    </row>
    <row r="741" spans="1:83">
      <c r="A741" s="108"/>
      <c r="B741" s="108"/>
      <c r="E741" s="108"/>
      <c r="F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E741" s="108"/>
      <c r="BG741" s="108"/>
      <c r="BI741" s="108"/>
      <c r="BK741" s="108"/>
      <c r="BL741" s="108"/>
      <c r="BM741" s="108"/>
      <c r="CB741" s="108"/>
      <c r="CC741" s="108"/>
      <c r="CD741" s="108"/>
      <c r="CE741" s="108"/>
    </row>
    <row r="742" spans="1:83">
      <c r="A742" s="108"/>
      <c r="B742" s="108"/>
      <c r="E742" s="108"/>
      <c r="F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  <c r="AN742" s="108"/>
      <c r="AO742" s="108"/>
      <c r="AP742" s="108"/>
      <c r="AQ742" s="108"/>
      <c r="AR742" s="108"/>
      <c r="AS742" s="108"/>
      <c r="AT742" s="108"/>
      <c r="AU742" s="108"/>
      <c r="AV742" s="108"/>
      <c r="AW742" s="108"/>
      <c r="AX742" s="108"/>
      <c r="AY742" s="108"/>
      <c r="AZ742" s="108"/>
      <c r="BE742" s="108"/>
      <c r="BG742" s="108"/>
      <c r="BI742" s="108"/>
      <c r="BK742" s="108"/>
      <c r="BL742" s="108"/>
      <c r="BM742" s="108"/>
      <c r="CB742" s="108"/>
      <c r="CC742" s="108"/>
      <c r="CD742" s="108"/>
      <c r="CE742" s="108"/>
    </row>
    <row r="743" spans="1:83">
      <c r="A743" s="108"/>
      <c r="B743" s="108"/>
      <c r="E743" s="108"/>
      <c r="F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E743" s="108"/>
      <c r="BG743" s="108"/>
      <c r="BI743" s="108"/>
      <c r="BK743" s="108"/>
      <c r="BL743" s="108"/>
      <c r="BM743" s="108"/>
      <c r="CB743" s="108"/>
      <c r="CC743" s="108"/>
      <c r="CD743" s="108"/>
      <c r="CE743" s="108"/>
    </row>
    <row r="744" spans="1:83">
      <c r="A744" s="108"/>
      <c r="B744" s="108"/>
      <c r="E744" s="108"/>
      <c r="F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E744" s="108"/>
      <c r="BG744" s="108"/>
      <c r="BI744" s="108"/>
      <c r="BK744" s="108"/>
      <c r="BL744" s="108"/>
      <c r="BM744" s="108"/>
      <c r="CB744" s="108"/>
      <c r="CC744" s="108"/>
      <c r="CD744" s="108"/>
      <c r="CE744" s="108"/>
    </row>
    <row r="745" spans="1:83">
      <c r="A745" s="108"/>
      <c r="B745" s="108"/>
      <c r="E745" s="108"/>
      <c r="F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  <c r="AN745" s="108"/>
      <c r="AO745" s="108"/>
      <c r="AP745" s="108"/>
      <c r="AQ745" s="108"/>
      <c r="AR745" s="108"/>
      <c r="AS745" s="108"/>
      <c r="AT745" s="108"/>
      <c r="AU745" s="108"/>
      <c r="AV745" s="108"/>
      <c r="AW745" s="108"/>
      <c r="AX745" s="108"/>
      <c r="AY745" s="108"/>
      <c r="AZ745" s="108"/>
      <c r="BE745" s="108"/>
      <c r="BG745" s="108"/>
      <c r="BI745" s="108"/>
      <c r="BK745" s="108"/>
      <c r="BL745" s="108"/>
      <c r="BM745" s="108"/>
      <c r="CB745" s="108"/>
      <c r="CC745" s="108"/>
      <c r="CD745" s="108"/>
      <c r="CE745" s="108"/>
    </row>
    <row r="746" spans="1:83">
      <c r="A746" s="108"/>
      <c r="B746" s="108"/>
      <c r="E746" s="108"/>
      <c r="F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  <c r="AH746" s="108"/>
      <c r="AI746" s="108"/>
      <c r="AJ746" s="108"/>
      <c r="AK746" s="108"/>
      <c r="AL746" s="108"/>
      <c r="AM746" s="108"/>
      <c r="AN746" s="108"/>
      <c r="AO746" s="108"/>
      <c r="AP746" s="108"/>
      <c r="AQ746" s="108"/>
      <c r="AR746" s="108"/>
      <c r="AS746" s="108"/>
      <c r="AT746" s="108"/>
      <c r="AU746" s="108"/>
      <c r="AV746" s="108"/>
      <c r="AW746" s="108"/>
      <c r="AX746" s="108"/>
      <c r="AY746" s="108"/>
      <c r="AZ746" s="108"/>
      <c r="BE746" s="108"/>
      <c r="BG746" s="108"/>
      <c r="BI746" s="108"/>
      <c r="BK746" s="108"/>
      <c r="BL746" s="108"/>
      <c r="BM746" s="108"/>
      <c r="CB746" s="108"/>
      <c r="CC746" s="108"/>
      <c r="CD746" s="108"/>
      <c r="CE746" s="108"/>
    </row>
    <row r="747" spans="1:83">
      <c r="A747" s="108"/>
      <c r="B747" s="108"/>
      <c r="E747" s="108"/>
      <c r="F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  <c r="AH747" s="108"/>
      <c r="AI747" s="108"/>
      <c r="AJ747" s="108"/>
      <c r="AK747" s="108"/>
      <c r="AL747" s="108"/>
      <c r="AM747" s="108"/>
      <c r="AN747" s="108"/>
      <c r="AO747" s="108"/>
      <c r="AP747" s="108"/>
      <c r="AQ747" s="108"/>
      <c r="AR747" s="108"/>
      <c r="AS747" s="108"/>
      <c r="AT747" s="108"/>
      <c r="AU747" s="108"/>
      <c r="AV747" s="108"/>
      <c r="AW747" s="108"/>
      <c r="AX747" s="108"/>
      <c r="AY747" s="108"/>
      <c r="AZ747" s="108"/>
      <c r="BE747" s="108"/>
      <c r="BG747" s="108"/>
      <c r="BI747" s="108"/>
      <c r="BK747" s="108"/>
      <c r="BL747" s="108"/>
      <c r="BM747" s="108"/>
      <c r="CB747" s="108"/>
      <c r="CC747" s="108"/>
      <c r="CD747" s="108"/>
      <c r="CE747" s="108"/>
    </row>
    <row r="748" spans="1:83">
      <c r="A748" s="108"/>
      <c r="B748" s="108"/>
      <c r="E748" s="108"/>
      <c r="F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  <c r="AH748" s="108"/>
      <c r="AI748" s="108"/>
      <c r="AJ748" s="108"/>
      <c r="AK748" s="108"/>
      <c r="AL748" s="108"/>
      <c r="AM748" s="108"/>
      <c r="AN748" s="108"/>
      <c r="AO748" s="108"/>
      <c r="AP748" s="108"/>
      <c r="AQ748" s="108"/>
      <c r="AR748" s="108"/>
      <c r="AS748" s="108"/>
      <c r="AT748" s="108"/>
      <c r="AU748" s="108"/>
      <c r="AV748" s="108"/>
      <c r="AW748" s="108"/>
      <c r="AX748" s="108"/>
      <c r="AY748" s="108"/>
      <c r="AZ748" s="108"/>
      <c r="BE748" s="108"/>
      <c r="BG748" s="108"/>
      <c r="BI748" s="108"/>
      <c r="BK748" s="108"/>
      <c r="BL748" s="108"/>
      <c r="BM748" s="108"/>
      <c r="CB748" s="108"/>
      <c r="CC748" s="108"/>
      <c r="CD748" s="108"/>
      <c r="CE748" s="108"/>
    </row>
    <row r="749" spans="1:83">
      <c r="A749" s="108"/>
      <c r="B749" s="108"/>
      <c r="E749" s="108"/>
      <c r="F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  <c r="AH749" s="108"/>
      <c r="AI749" s="108"/>
      <c r="AJ749" s="108"/>
      <c r="AK749" s="108"/>
      <c r="AL749" s="108"/>
      <c r="AM749" s="108"/>
      <c r="AN749" s="108"/>
      <c r="AO749" s="108"/>
      <c r="AP749" s="108"/>
      <c r="AQ749" s="108"/>
      <c r="AR749" s="108"/>
      <c r="AS749" s="108"/>
      <c r="AT749" s="108"/>
      <c r="AU749" s="108"/>
      <c r="AV749" s="108"/>
      <c r="AW749" s="108"/>
      <c r="AX749" s="108"/>
      <c r="AY749" s="108"/>
      <c r="AZ749" s="108"/>
      <c r="BE749" s="108"/>
      <c r="BG749" s="108"/>
      <c r="BI749" s="108"/>
      <c r="BK749" s="108"/>
      <c r="BL749" s="108"/>
      <c r="BM749" s="108"/>
      <c r="CB749" s="108"/>
      <c r="CC749" s="108"/>
      <c r="CD749" s="108"/>
      <c r="CE749" s="108"/>
    </row>
    <row r="750" spans="1:83">
      <c r="A750" s="108"/>
      <c r="B750" s="108"/>
      <c r="E750" s="108"/>
      <c r="F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  <c r="AH750" s="108"/>
      <c r="AI750" s="108"/>
      <c r="AJ750" s="108"/>
      <c r="AK750" s="108"/>
      <c r="AL750" s="108"/>
      <c r="AM750" s="108"/>
      <c r="AN750" s="108"/>
      <c r="AO750" s="108"/>
      <c r="AP750" s="108"/>
      <c r="AQ750" s="108"/>
      <c r="AR750" s="108"/>
      <c r="AS750" s="108"/>
      <c r="AT750" s="108"/>
      <c r="AU750" s="108"/>
      <c r="AV750" s="108"/>
      <c r="AW750" s="108"/>
      <c r="AX750" s="108"/>
      <c r="AY750" s="108"/>
      <c r="AZ750" s="108"/>
      <c r="BE750" s="108"/>
      <c r="BG750" s="108"/>
      <c r="BI750" s="108"/>
      <c r="BK750" s="108"/>
      <c r="BL750" s="108"/>
      <c r="BM750" s="108"/>
      <c r="CB750" s="108"/>
      <c r="CC750" s="108"/>
      <c r="CD750" s="108"/>
      <c r="CE750" s="108"/>
    </row>
    <row r="751" spans="1:83">
      <c r="A751" s="108"/>
      <c r="B751" s="108"/>
      <c r="E751" s="108"/>
      <c r="F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  <c r="AH751" s="108"/>
      <c r="AI751" s="108"/>
      <c r="AJ751" s="108"/>
      <c r="AK751" s="108"/>
      <c r="AL751" s="108"/>
      <c r="AM751" s="108"/>
      <c r="AN751" s="108"/>
      <c r="AO751" s="108"/>
      <c r="AP751" s="108"/>
      <c r="AQ751" s="108"/>
      <c r="AR751" s="108"/>
      <c r="AS751" s="108"/>
      <c r="AT751" s="108"/>
      <c r="AU751" s="108"/>
      <c r="AV751" s="108"/>
      <c r="AW751" s="108"/>
      <c r="AX751" s="108"/>
      <c r="AY751" s="108"/>
      <c r="AZ751" s="108"/>
      <c r="BE751" s="108"/>
      <c r="BG751" s="108"/>
      <c r="BI751" s="108"/>
      <c r="BK751" s="108"/>
      <c r="BL751" s="108"/>
      <c r="BM751" s="108"/>
      <c r="CB751" s="108"/>
      <c r="CC751" s="108"/>
      <c r="CD751" s="108"/>
      <c r="CE751" s="108"/>
    </row>
    <row r="752" spans="1:83">
      <c r="A752" s="108"/>
      <c r="B752" s="108"/>
      <c r="E752" s="108"/>
      <c r="F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  <c r="AH752" s="108"/>
      <c r="AI752" s="108"/>
      <c r="AJ752" s="108"/>
      <c r="AK752" s="108"/>
      <c r="AL752" s="108"/>
      <c r="AM752" s="108"/>
      <c r="AN752" s="108"/>
      <c r="AO752" s="108"/>
      <c r="AP752" s="108"/>
      <c r="AQ752" s="108"/>
      <c r="AR752" s="108"/>
      <c r="AS752" s="108"/>
      <c r="AT752" s="108"/>
      <c r="AU752" s="108"/>
      <c r="AV752" s="108"/>
      <c r="AW752" s="108"/>
      <c r="AX752" s="108"/>
      <c r="AY752" s="108"/>
      <c r="AZ752" s="108"/>
      <c r="BE752" s="108"/>
      <c r="BG752" s="108"/>
      <c r="BI752" s="108"/>
      <c r="BK752" s="108"/>
      <c r="BL752" s="108"/>
      <c r="BM752" s="108"/>
      <c r="CB752" s="108"/>
      <c r="CC752" s="108"/>
      <c r="CD752" s="108"/>
      <c r="CE752" s="108"/>
    </row>
    <row r="753" spans="1:83">
      <c r="A753" s="108"/>
      <c r="B753" s="108"/>
      <c r="E753" s="108"/>
      <c r="F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E753" s="108"/>
      <c r="BG753" s="108"/>
      <c r="BI753" s="108"/>
      <c r="BK753" s="108"/>
      <c r="BL753" s="108"/>
      <c r="BM753" s="108"/>
      <c r="CB753" s="108"/>
      <c r="CC753" s="108"/>
      <c r="CD753" s="108"/>
      <c r="CE753" s="108"/>
    </row>
    <row r="754" spans="1:83">
      <c r="A754" s="108"/>
      <c r="B754" s="108"/>
      <c r="E754" s="108"/>
      <c r="F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  <c r="AH754" s="108"/>
      <c r="AI754" s="108"/>
      <c r="AJ754" s="108"/>
      <c r="AK754" s="108"/>
      <c r="AL754" s="108"/>
      <c r="AM754" s="108"/>
      <c r="AN754" s="108"/>
      <c r="AO754" s="108"/>
      <c r="AP754" s="108"/>
      <c r="AQ754" s="108"/>
      <c r="AR754" s="108"/>
      <c r="AS754" s="108"/>
      <c r="AT754" s="108"/>
      <c r="AU754" s="108"/>
      <c r="AV754" s="108"/>
      <c r="AW754" s="108"/>
      <c r="AX754" s="108"/>
      <c r="AY754" s="108"/>
      <c r="AZ754" s="108"/>
      <c r="BE754" s="108"/>
      <c r="BG754" s="108"/>
      <c r="BI754" s="108"/>
      <c r="BK754" s="108"/>
      <c r="BL754" s="108"/>
      <c r="BM754" s="108"/>
      <c r="CB754" s="108"/>
      <c r="CC754" s="108"/>
      <c r="CD754" s="108"/>
      <c r="CE754" s="108"/>
    </row>
    <row r="755" spans="1:83">
      <c r="A755" s="108"/>
      <c r="B755" s="108"/>
      <c r="E755" s="108"/>
      <c r="F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  <c r="AH755" s="108"/>
      <c r="AI755" s="108"/>
      <c r="AJ755" s="108"/>
      <c r="AK755" s="108"/>
      <c r="AL755" s="108"/>
      <c r="AM755" s="108"/>
      <c r="AN755" s="108"/>
      <c r="AO755" s="108"/>
      <c r="AP755" s="108"/>
      <c r="AQ755" s="108"/>
      <c r="AR755" s="108"/>
      <c r="AS755" s="108"/>
      <c r="AT755" s="108"/>
      <c r="AU755" s="108"/>
      <c r="AV755" s="108"/>
      <c r="AW755" s="108"/>
      <c r="AX755" s="108"/>
      <c r="AY755" s="108"/>
      <c r="AZ755" s="108"/>
      <c r="BE755" s="108"/>
      <c r="BG755" s="108"/>
      <c r="BI755" s="108"/>
      <c r="BK755" s="108"/>
      <c r="BL755" s="108"/>
      <c r="BM755" s="108"/>
      <c r="CB755" s="108"/>
      <c r="CC755" s="108"/>
      <c r="CD755" s="108"/>
      <c r="CE755" s="108"/>
    </row>
    <row r="756" spans="1:83">
      <c r="A756" s="108"/>
      <c r="B756" s="108"/>
      <c r="E756" s="108"/>
      <c r="F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E756" s="108"/>
      <c r="BG756" s="108"/>
      <c r="BI756" s="108"/>
      <c r="BK756" s="108"/>
      <c r="BL756" s="108"/>
      <c r="BM756" s="108"/>
      <c r="CB756" s="108"/>
      <c r="CC756" s="108"/>
      <c r="CD756" s="108"/>
      <c r="CE756" s="108"/>
    </row>
    <row r="757" spans="1:83">
      <c r="A757" s="108"/>
      <c r="B757" s="108"/>
      <c r="E757" s="108"/>
      <c r="F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  <c r="AH757" s="108"/>
      <c r="AI757" s="108"/>
      <c r="AJ757" s="108"/>
      <c r="AK757" s="108"/>
      <c r="AL757" s="108"/>
      <c r="AM757" s="108"/>
      <c r="AN757" s="108"/>
      <c r="AO757" s="108"/>
      <c r="AP757" s="108"/>
      <c r="AQ757" s="108"/>
      <c r="AR757" s="108"/>
      <c r="AS757" s="108"/>
      <c r="AT757" s="108"/>
      <c r="AU757" s="108"/>
      <c r="AV757" s="108"/>
      <c r="AW757" s="108"/>
      <c r="AX757" s="108"/>
      <c r="AY757" s="108"/>
      <c r="AZ757" s="108"/>
      <c r="BE757" s="108"/>
      <c r="BG757" s="108"/>
      <c r="BI757" s="108"/>
      <c r="BK757" s="108"/>
      <c r="BL757" s="108"/>
      <c r="BM757" s="108"/>
      <c r="CB757" s="108"/>
      <c r="CC757" s="108"/>
      <c r="CD757" s="108"/>
      <c r="CE757" s="108"/>
    </row>
    <row r="758" spans="1:83">
      <c r="A758" s="108"/>
      <c r="B758" s="108"/>
      <c r="E758" s="108"/>
      <c r="F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  <c r="AH758" s="108"/>
      <c r="AI758" s="108"/>
      <c r="AJ758" s="108"/>
      <c r="AK758" s="108"/>
      <c r="AL758" s="108"/>
      <c r="AM758" s="108"/>
      <c r="AN758" s="108"/>
      <c r="AO758" s="108"/>
      <c r="AP758" s="108"/>
      <c r="AQ758" s="108"/>
      <c r="AR758" s="108"/>
      <c r="AS758" s="108"/>
      <c r="AT758" s="108"/>
      <c r="AU758" s="108"/>
      <c r="AV758" s="108"/>
      <c r="AW758" s="108"/>
      <c r="AX758" s="108"/>
      <c r="AY758" s="108"/>
      <c r="AZ758" s="108"/>
      <c r="BE758" s="108"/>
      <c r="BG758" s="108"/>
      <c r="BI758" s="108"/>
      <c r="BK758" s="108"/>
      <c r="BL758" s="108"/>
      <c r="BM758" s="108"/>
      <c r="CB758" s="108"/>
      <c r="CC758" s="108"/>
      <c r="CD758" s="108"/>
      <c r="CE758" s="108"/>
    </row>
    <row r="759" spans="1:83">
      <c r="A759" s="108"/>
      <c r="B759" s="108"/>
      <c r="E759" s="108"/>
      <c r="F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E759" s="108"/>
      <c r="BG759" s="108"/>
      <c r="BI759" s="108"/>
      <c r="BK759" s="108"/>
      <c r="BL759" s="108"/>
      <c r="BM759" s="108"/>
      <c r="CB759" s="108"/>
      <c r="CC759" s="108"/>
      <c r="CD759" s="108"/>
      <c r="CE759" s="108"/>
    </row>
    <row r="760" spans="1:83">
      <c r="A760" s="108"/>
      <c r="B760" s="108"/>
      <c r="E760" s="108"/>
      <c r="F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  <c r="AH760" s="108"/>
      <c r="AI760" s="108"/>
      <c r="AJ760" s="108"/>
      <c r="AK760" s="108"/>
      <c r="AL760" s="108"/>
      <c r="AM760" s="108"/>
      <c r="AN760" s="108"/>
      <c r="AO760" s="108"/>
      <c r="AP760" s="108"/>
      <c r="AQ760" s="108"/>
      <c r="AR760" s="108"/>
      <c r="AS760" s="108"/>
      <c r="AT760" s="108"/>
      <c r="AU760" s="108"/>
      <c r="AV760" s="108"/>
      <c r="AW760" s="108"/>
      <c r="AX760" s="108"/>
      <c r="AY760" s="108"/>
      <c r="AZ760" s="108"/>
      <c r="BE760" s="108"/>
      <c r="BG760" s="108"/>
      <c r="BI760" s="108"/>
      <c r="BK760" s="108"/>
      <c r="BL760" s="108"/>
      <c r="BM760" s="108"/>
      <c r="CB760" s="108"/>
      <c r="CC760" s="108"/>
      <c r="CD760" s="108"/>
      <c r="CE760" s="108"/>
    </row>
    <row r="761" spans="1:83">
      <c r="A761" s="108"/>
      <c r="B761" s="108"/>
      <c r="E761" s="108"/>
      <c r="F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  <c r="AH761" s="108"/>
      <c r="AI761" s="108"/>
      <c r="AJ761" s="108"/>
      <c r="AK761" s="108"/>
      <c r="AL761" s="108"/>
      <c r="AM761" s="108"/>
      <c r="AN761" s="108"/>
      <c r="AO761" s="108"/>
      <c r="AP761" s="108"/>
      <c r="AQ761" s="108"/>
      <c r="AR761" s="108"/>
      <c r="AS761" s="108"/>
      <c r="AT761" s="108"/>
      <c r="AU761" s="108"/>
      <c r="AV761" s="108"/>
      <c r="AW761" s="108"/>
      <c r="AX761" s="108"/>
      <c r="AY761" s="108"/>
      <c r="AZ761" s="108"/>
      <c r="BE761" s="108"/>
      <c r="BG761" s="108"/>
      <c r="BI761" s="108"/>
      <c r="BK761" s="108"/>
      <c r="BL761" s="108"/>
      <c r="BM761" s="108"/>
      <c r="CB761" s="108"/>
      <c r="CC761" s="108"/>
      <c r="CD761" s="108"/>
      <c r="CE761" s="108"/>
    </row>
    <row r="762" spans="1:83">
      <c r="A762" s="108"/>
      <c r="B762" s="108"/>
      <c r="E762" s="108"/>
      <c r="F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E762" s="108"/>
      <c r="BG762" s="108"/>
      <c r="BI762" s="108"/>
      <c r="BK762" s="108"/>
      <c r="BL762" s="108"/>
      <c r="BM762" s="108"/>
      <c r="CB762" s="108"/>
      <c r="CC762" s="108"/>
      <c r="CD762" s="108"/>
      <c r="CE762" s="108"/>
    </row>
    <row r="763" spans="1:83">
      <c r="A763" s="108"/>
      <c r="B763" s="108"/>
      <c r="E763" s="108"/>
      <c r="F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  <c r="AH763" s="108"/>
      <c r="AI763" s="108"/>
      <c r="AJ763" s="108"/>
      <c r="AK763" s="108"/>
      <c r="AL763" s="108"/>
      <c r="AM763" s="108"/>
      <c r="AN763" s="108"/>
      <c r="AO763" s="108"/>
      <c r="AP763" s="108"/>
      <c r="AQ763" s="108"/>
      <c r="AR763" s="108"/>
      <c r="AS763" s="108"/>
      <c r="AT763" s="108"/>
      <c r="AU763" s="108"/>
      <c r="AV763" s="108"/>
      <c r="AW763" s="108"/>
      <c r="AX763" s="108"/>
      <c r="AY763" s="108"/>
      <c r="AZ763" s="108"/>
      <c r="BE763" s="108"/>
      <c r="BG763" s="108"/>
      <c r="BI763" s="108"/>
      <c r="BK763" s="108"/>
      <c r="BL763" s="108"/>
      <c r="BM763" s="108"/>
      <c r="CB763" s="108"/>
      <c r="CC763" s="108"/>
      <c r="CD763" s="108"/>
      <c r="CE763" s="108"/>
    </row>
    <row r="764" spans="1:83">
      <c r="A764" s="108"/>
      <c r="B764" s="108"/>
      <c r="E764" s="108"/>
      <c r="F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  <c r="AH764" s="108"/>
      <c r="AI764" s="108"/>
      <c r="AJ764" s="108"/>
      <c r="AK764" s="108"/>
      <c r="AL764" s="108"/>
      <c r="AM764" s="108"/>
      <c r="AN764" s="108"/>
      <c r="AO764" s="108"/>
      <c r="AP764" s="108"/>
      <c r="AQ764" s="108"/>
      <c r="AR764" s="108"/>
      <c r="AS764" s="108"/>
      <c r="AT764" s="108"/>
      <c r="AU764" s="108"/>
      <c r="AV764" s="108"/>
      <c r="AW764" s="108"/>
      <c r="AX764" s="108"/>
      <c r="AY764" s="108"/>
      <c r="AZ764" s="108"/>
      <c r="BE764" s="108"/>
      <c r="BG764" s="108"/>
      <c r="BI764" s="108"/>
      <c r="BK764" s="108"/>
      <c r="BL764" s="108"/>
      <c r="BM764" s="108"/>
      <c r="CB764" s="108"/>
      <c r="CC764" s="108"/>
      <c r="CD764" s="108"/>
      <c r="CE764" s="108"/>
    </row>
    <row r="765" spans="1:83">
      <c r="A765" s="108"/>
      <c r="B765" s="108"/>
      <c r="E765" s="108"/>
      <c r="F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E765" s="108"/>
      <c r="BG765" s="108"/>
      <c r="BI765" s="108"/>
      <c r="BK765" s="108"/>
      <c r="BL765" s="108"/>
      <c r="BM765" s="108"/>
      <c r="CB765" s="108"/>
      <c r="CC765" s="108"/>
      <c r="CD765" s="108"/>
      <c r="CE765" s="108"/>
    </row>
    <row r="766" spans="1:83">
      <c r="A766" s="108"/>
      <c r="B766" s="108"/>
      <c r="E766" s="108"/>
      <c r="F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  <c r="AH766" s="108"/>
      <c r="AI766" s="108"/>
      <c r="AJ766" s="108"/>
      <c r="AK766" s="108"/>
      <c r="AL766" s="108"/>
      <c r="AM766" s="108"/>
      <c r="AN766" s="108"/>
      <c r="AO766" s="108"/>
      <c r="AP766" s="108"/>
      <c r="AQ766" s="108"/>
      <c r="AR766" s="108"/>
      <c r="AS766" s="108"/>
      <c r="AT766" s="108"/>
      <c r="AU766" s="108"/>
      <c r="AV766" s="108"/>
      <c r="AW766" s="108"/>
      <c r="AX766" s="108"/>
      <c r="AY766" s="108"/>
      <c r="AZ766" s="108"/>
      <c r="BE766" s="108"/>
      <c r="BG766" s="108"/>
      <c r="BI766" s="108"/>
      <c r="BK766" s="108"/>
      <c r="BL766" s="108"/>
      <c r="BM766" s="108"/>
      <c r="CB766" s="108"/>
      <c r="CC766" s="108"/>
      <c r="CD766" s="108"/>
      <c r="CE766" s="108"/>
    </row>
    <row r="767" spans="1:83">
      <c r="A767" s="108"/>
      <c r="B767" s="108"/>
      <c r="E767" s="108"/>
      <c r="F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  <c r="AN767" s="108"/>
      <c r="AO767" s="108"/>
      <c r="AP767" s="108"/>
      <c r="AQ767" s="108"/>
      <c r="AR767" s="108"/>
      <c r="AS767" s="108"/>
      <c r="AT767" s="108"/>
      <c r="AU767" s="108"/>
      <c r="AV767" s="108"/>
      <c r="AW767" s="108"/>
      <c r="AX767" s="108"/>
      <c r="AY767" s="108"/>
      <c r="AZ767" s="108"/>
      <c r="BE767" s="108"/>
      <c r="BG767" s="108"/>
      <c r="BI767" s="108"/>
      <c r="BK767" s="108"/>
      <c r="BL767" s="108"/>
      <c r="BM767" s="108"/>
      <c r="CB767" s="108"/>
      <c r="CC767" s="108"/>
      <c r="CD767" s="108"/>
      <c r="CE767" s="108"/>
    </row>
    <row r="768" spans="1:83">
      <c r="A768" s="108"/>
      <c r="B768" s="108"/>
      <c r="E768" s="108"/>
      <c r="F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E768" s="108"/>
      <c r="BG768" s="108"/>
      <c r="BI768" s="108"/>
      <c r="BK768" s="108"/>
      <c r="BL768" s="108"/>
      <c r="BM768" s="108"/>
      <c r="CB768" s="108"/>
      <c r="CC768" s="108"/>
      <c r="CD768" s="108"/>
      <c r="CE768" s="108"/>
    </row>
    <row r="769" spans="1:83">
      <c r="A769" s="108"/>
      <c r="B769" s="108"/>
      <c r="E769" s="108"/>
      <c r="F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  <c r="AH769" s="108"/>
      <c r="AI769" s="108"/>
      <c r="AJ769" s="108"/>
      <c r="AK769" s="108"/>
      <c r="AL769" s="108"/>
      <c r="AM769" s="108"/>
      <c r="AN769" s="108"/>
      <c r="AO769" s="108"/>
      <c r="AP769" s="108"/>
      <c r="AQ769" s="108"/>
      <c r="AR769" s="108"/>
      <c r="AS769" s="108"/>
      <c r="AT769" s="108"/>
      <c r="AU769" s="108"/>
      <c r="AV769" s="108"/>
      <c r="AW769" s="108"/>
      <c r="AX769" s="108"/>
      <c r="AY769" s="108"/>
      <c r="AZ769" s="108"/>
      <c r="BE769" s="108"/>
      <c r="BG769" s="108"/>
      <c r="BI769" s="108"/>
      <c r="BK769" s="108"/>
      <c r="BL769" s="108"/>
      <c r="BM769" s="108"/>
      <c r="CB769" s="108"/>
      <c r="CC769" s="108"/>
      <c r="CD769" s="108"/>
      <c r="CE769" s="108"/>
    </row>
    <row r="770" spans="1:83">
      <c r="A770" s="108"/>
      <c r="B770" s="108"/>
      <c r="E770" s="108"/>
      <c r="F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  <c r="AH770" s="108"/>
      <c r="AI770" s="108"/>
      <c r="AJ770" s="108"/>
      <c r="AK770" s="108"/>
      <c r="AL770" s="108"/>
      <c r="AM770" s="108"/>
      <c r="AN770" s="108"/>
      <c r="AO770" s="108"/>
      <c r="AP770" s="108"/>
      <c r="AQ770" s="108"/>
      <c r="AR770" s="108"/>
      <c r="AS770" s="108"/>
      <c r="AT770" s="108"/>
      <c r="AU770" s="108"/>
      <c r="AV770" s="108"/>
      <c r="AW770" s="108"/>
      <c r="AX770" s="108"/>
      <c r="AY770" s="108"/>
      <c r="AZ770" s="108"/>
      <c r="BE770" s="108"/>
      <c r="BG770" s="108"/>
      <c r="BI770" s="108"/>
      <c r="BK770" s="108"/>
      <c r="BL770" s="108"/>
      <c r="BM770" s="108"/>
      <c r="CB770" s="108"/>
      <c r="CC770" s="108"/>
      <c r="CD770" s="108"/>
      <c r="CE770" s="108"/>
    </row>
    <row r="771" spans="1:83">
      <c r="A771" s="108"/>
      <c r="B771" s="108"/>
      <c r="E771" s="108"/>
      <c r="F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  <c r="AH771" s="108"/>
      <c r="AI771" s="108"/>
      <c r="AJ771" s="108"/>
      <c r="AK771" s="108"/>
      <c r="AL771" s="108"/>
      <c r="AM771" s="108"/>
      <c r="AN771" s="108"/>
      <c r="AO771" s="108"/>
      <c r="AP771" s="108"/>
      <c r="AQ771" s="108"/>
      <c r="AR771" s="108"/>
      <c r="AS771" s="108"/>
      <c r="AT771" s="108"/>
      <c r="AU771" s="108"/>
      <c r="AV771" s="108"/>
      <c r="AW771" s="108"/>
      <c r="AX771" s="108"/>
      <c r="AY771" s="108"/>
      <c r="AZ771" s="108"/>
      <c r="BE771" s="108"/>
      <c r="BG771" s="108"/>
      <c r="BI771" s="108"/>
      <c r="BK771" s="108"/>
      <c r="BL771" s="108"/>
      <c r="BM771" s="108"/>
      <c r="CB771" s="108"/>
      <c r="CC771" s="108"/>
      <c r="CD771" s="108"/>
      <c r="CE771" s="108"/>
    </row>
    <row r="772" spans="1:83">
      <c r="A772" s="108"/>
      <c r="B772" s="108"/>
      <c r="E772" s="108"/>
      <c r="F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  <c r="AH772" s="108"/>
      <c r="AI772" s="108"/>
      <c r="AJ772" s="108"/>
      <c r="AK772" s="108"/>
      <c r="AL772" s="108"/>
      <c r="AM772" s="108"/>
      <c r="AN772" s="108"/>
      <c r="AO772" s="108"/>
      <c r="AP772" s="108"/>
      <c r="AQ772" s="108"/>
      <c r="AR772" s="108"/>
      <c r="AS772" s="108"/>
      <c r="AT772" s="108"/>
      <c r="AU772" s="108"/>
      <c r="AV772" s="108"/>
      <c r="AW772" s="108"/>
      <c r="AX772" s="108"/>
      <c r="AY772" s="108"/>
      <c r="AZ772" s="108"/>
      <c r="BE772" s="108"/>
      <c r="BG772" s="108"/>
      <c r="BI772" s="108"/>
      <c r="BK772" s="108"/>
      <c r="BL772" s="108"/>
      <c r="BM772" s="108"/>
      <c r="CB772" s="108"/>
      <c r="CC772" s="108"/>
      <c r="CD772" s="108"/>
      <c r="CE772" s="108"/>
    </row>
    <row r="773" spans="1:83">
      <c r="A773" s="108"/>
      <c r="B773" s="108"/>
      <c r="E773" s="108"/>
      <c r="F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  <c r="AH773" s="108"/>
      <c r="AI773" s="108"/>
      <c r="AJ773" s="108"/>
      <c r="AK773" s="108"/>
      <c r="AL773" s="108"/>
      <c r="AM773" s="108"/>
      <c r="AN773" s="108"/>
      <c r="AO773" s="108"/>
      <c r="AP773" s="108"/>
      <c r="AQ773" s="108"/>
      <c r="AR773" s="108"/>
      <c r="AS773" s="108"/>
      <c r="AT773" s="108"/>
      <c r="AU773" s="108"/>
      <c r="AV773" s="108"/>
      <c r="AW773" s="108"/>
      <c r="AX773" s="108"/>
      <c r="AY773" s="108"/>
      <c r="AZ773" s="108"/>
      <c r="BE773" s="108"/>
      <c r="BG773" s="108"/>
      <c r="BI773" s="108"/>
      <c r="BK773" s="108"/>
      <c r="BL773" s="108"/>
      <c r="BM773" s="108"/>
      <c r="CB773" s="108"/>
      <c r="CC773" s="108"/>
      <c r="CD773" s="108"/>
      <c r="CE773" s="108"/>
    </row>
    <row r="774" spans="1:83">
      <c r="A774" s="108"/>
      <c r="B774" s="108"/>
      <c r="E774" s="108"/>
      <c r="F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  <c r="AH774" s="108"/>
      <c r="AI774" s="108"/>
      <c r="AJ774" s="108"/>
      <c r="AK774" s="108"/>
      <c r="AL774" s="108"/>
      <c r="AM774" s="108"/>
      <c r="AN774" s="108"/>
      <c r="AO774" s="108"/>
      <c r="AP774" s="108"/>
      <c r="AQ774" s="108"/>
      <c r="AR774" s="108"/>
      <c r="AS774" s="108"/>
      <c r="AT774" s="108"/>
      <c r="AU774" s="108"/>
      <c r="AV774" s="108"/>
      <c r="AW774" s="108"/>
      <c r="AX774" s="108"/>
      <c r="AY774" s="108"/>
      <c r="AZ774" s="108"/>
      <c r="BE774" s="108"/>
      <c r="BG774" s="108"/>
      <c r="BI774" s="108"/>
      <c r="BK774" s="108"/>
      <c r="BL774" s="108"/>
      <c r="BM774" s="108"/>
      <c r="CB774" s="108"/>
      <c r="CC774" s="108"/>
      <c r="CD774" s="108"/>
      <c r="CE774" s="108"/>
    </row>
    <row r="775" spans="1:83">
      <c r="A775" s="108"/>
      <c r="B775" s="108"/>
      <c r="E775" s="108"/>
      <c r="F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  <c r="AH775" s="108"/>
      <c r="AI775" s="108"/>
      <c r="AJ775" s="108"/>
      <c r="AK775" s="108"/>
      <c r="AL775" s="108"/>
      <c r="AM775" s="108"/>
      <c r="AN775" s="108"/>
      <c r="AO775" s="108"/>
      <c r="AP775" s="108"/>
      <c r="AQ775" s="108"/>
      <c r="AR775" s="108"/>
      <c r="AS775" s="108"/>
      <c r="AT775" s="108"/>
      <c r="AU775" s="108"/>
      <c r="AV775" s="108"/>
      <c r="AW775" s="108"/>
      <c r="AX775" s="108"/>
      <c r="AY775" s="108"/>
      <c r="AZ775" s="108"/>
      <c r="BE775" s="108"/>
      <c r="BG775" s="108"/>
      <c r="BI775" s="108"/>
      <c r="BK775" s="108"/>
      <c r="BL775" s="108"/>
      <c r="BM775" s="108"/>
      <c r="CB775" s="108"/>
      <c r="CC775" s="108"/>
      <c r="CD775" s="108"/>
      <c r="CE775" s="108"/>
    </row>
    <row r="776" spans="1:83">
      <c r="A776" s="108"/>
      <c r="B776" s="108"/>
      <c r="E776" s="108"/>
      <c r="F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  <c r="AH776" s="108"/>
      <c r="AI776" s="108"/>
      <c r="AJ776" s="108"/>
      <c r="AK776" s="108"/>
      <c r="AL776" s="108"/>
      <c r="AM776" s="108"/>
      <c r="AN776" s="108"/>
      <c r="AO776" s="108"/>
      <c r="AP776" s="108"/>
      <c r="AQ776" s="108"/>
      <c r="AR776" s="108"/>
      <c r="AS776" s="108"/>
      <c r="AT776" s="108"/>
      <c r="AU776" s="108"/>
      <c r="AV776" s="108"/>
      <c r="AW776" s="108"/>
      <c r="AX776" s="108"/>
      <c r="AY776" s="108"/>
      <c r="AZ776" s="108"/>
      <c r="BE776" s="108"/>
      <c r="BG776" s="108"/>
      <c r="BI776" s="108"/>
      <c r="BK776" s="108"/>
      <c r="BL776" s="108"/>
      <c r="BM776" s="108"/>
      <c r="CB776" s="108"/>
      <c r="CC776" s="108"/>
      <c r="CD776" s="108"/>
      <c r="CE776" s="108"/>
    </row>
    <row r="777" spans="1:83">
      <c r="A777" s="108"/>
      <c r="B777" s="108"/>
      <c r="E777" s="108"/>
      <c r="F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E777" s="108"/>
      <c r="BG777" s="108"/>
      <c r="BI777" s="108"/>
      <c r="BK777" s="108"/>
      <c r="BL777" s="108"/>
      <c r="BM777" s="108"/>
      <c r="CB777" s="108"/>
      <c r="CC777" s="108"/>
      <c r="CD777" s="108"/>
      <c r="CE777" s="108"/>
    </row>
    <row r="778" spans="1:83">
      <c r="A778" s="108"/>
      <c r="B778" s="108"/>
      <c r="E778" s="108"/>
      <c r="F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  <c r="AN778" s="108"/>
      <c r="AO778" s="108"/>
      <c r="AP778" s="108"/>
      <c r="AQ778" s="108"/>
      <c r="AR778" s="108"/>
      <c r="AS778" s="108"/>
      <c r="AT778" s="108"/>
      <c r="AU778" s="108"/>
      <c r="AV778" s="108"/>
      <c r="AW778" s="108"/>
      <c r="AX778" s="108"/>
      <c r="AY778" s="108"/>
      <c r="AZ778" s="108"/>
      <c r="BE778" s="108"/>
      <c r="BG778" s="108"/>
      <c r="BI778" s="108"/>
      <c r="BK778" s="108"/>
      <c r="BL778" s="108"/>
      <c r="BM778" s="108"/>
      <c r="CB778" s="108"/>
      <c r="CC778" s="108"/>
      <c r="CD778" s="108"/>
      <c r="CE778" s="108"/>
    </row>
    <row r="779" spans="1:83">
      <c r="A779" s="108"/>
      <c r="B779" s="108"/>
      <c r="E779" s="108"/>
      <c r="F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  <c r="AH779" s="108"/>
      <c r="AI779" s="108"/>
      <c r="AJ779" s="108"/>
      <c r="AK779" s="108"/>
      <c r="AL779" s="108"/>
      <c r="AM779" s="108"/>
      <c r="AN779" s="108"/>
      <c r="AO779" s="108"/>
      <c r="AP779" s="108"/>
      <c r="AQ779" s="108"/>
      <c r="AR779" s="108"/>
      <c r="AS779" s="108"/>
      <c r="AT779" s="108"/>
      <c r="AU779" s="108"/>
      <c r="AV779" s="108"/>
      <c r="AW779" s="108"/>
      <c r="AX779" s="108"/>
      <c r="AY779" s="108"/>
      <c r="AZ779" s="108"/>
      <c r="BE779" s="108"/>
      <c r="BG779" s="108"/>
      <c r="BI779" s="108"/>
      <c r="BK779" s="108"/>
      <c r="BL779" s="108"/>
      <c r="BM779" s="108"/>
      <c r="CB779" s="108"/>
      <c r="CC779" s="108"/>
      <c r="CD779" s="108"/>
      <c r="CE779" s="108"/>
    </row>
    <row r="780" spans="1:83">
      <c r="A780" s="108"/>
      <c r="B780" s="108"/>
      <c r="E780" s="108"/>
      <c r="F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E780" s="108"/>
      <c r="BG780" s="108"/>
      <c r="BI780" s="108"/>
      <c r="BK780" s="108"/>
      <c r="BL780" s="108"/>
      <c r="BM780" s="108"/>
      <c r="CB780" s="108"/>
      <c r="CC780" s="108"/>
      <c r="CD780" s="108"/>
      <c r="CE780" s="108"/>
    </row>
    <row r="781" spans="1:83">
      <c r="A781" s="108"/>
      <c r="B781" s="108"/>
      <c r="E781" s="108"/>
      <c r="F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  <c r="AH781" s="108"/>
      <c r="AI781" s="108"/>
      <c r="AJ781" s="108"/>
      <c r="AK781" s="108"/>
      <c r="AL781" s="108"/>
      <c r="AM781" s="108"/>
      <c r="AN781" s="108"/>
      <c r="AO781" s="108"/>
      <c r="AP781" s="108"/>
      <c r="AQ781" s="108"/>
      <c r="AR781" s="108"/>
      <c r="AS781" s="108"/>
      <c r="AT781" s="108"/>
      <c r="AU781" s="108"/>
      <c r="AV781" s="108"/>
      <c r="AW781" s="108"/>
      <c r="AX781" s="108"/>
      <c r="AY781" s="108"/>
      <c r="AZ781" s="108"/>
      <c r="BE781" s="108"/>
      <c r="BG781" s="108"/>
      <c r="BI781" s="108"/>
      <c r="BK781" s="108"/>
      <c r="BL781" s="108"/>
      <c r="BM781" s="108"/>
      <c r="CB781" s="108"/>
      <c r="CC781" s="108"/>
      <c r="CD781" s="108"/>
      <c r="CE781" s="108"/>
    </row>
    <row r="782" spans="1:83">
      <c r="A782" s="108"/>
      <c r="B782" s="108"/>
      <c r="E782" s="108"/>
      <c r="F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  <c r="AO782" s="108"/>
      <c r="AP782" s="108"/>
      <c r="AQ782" s="108"/>
      <c r="AR782" s="108"/>
      <c r="AS782" s="108"/>
      <c r="AT782" s="108"/>
      <c r="AU782" s="108"/>
      <c r="AV782" s="108"/>
      <c r="AW782" s="108"/>
      <c r="AX782" s="108"/>
      <c r="AY782" s="108"/>
      <c r="AZ782" s="108"/>
      <c r="BE782" s="108"/>
      <c r="BG782" s="108"/>
      <c r="BI782" s="108"/>
      <c r="BK782" s="108"/>
      <c r="BL782" s="108"/>
      <c r="BM782" s="108"/>
      <c r="CB782" s="108"/>
      <c r="CC782" s="108"/>
      <c r="CD782" s="108"/>
      <c r="CE782" s="108"/>
    </row>
    <row r="783" spans="1:83">
      <c r="A783" s="108"/>
      <c r="B783" s="108"/>
      <c r="E783" s="108"/>
      <c r="F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E783" s="108"/>
      <c r="BG783" s="108"/>
      <c r="BI783" s="108"/>
      <c r="BK783" s="108"/>
      <c r="BL783" s="108"/>
      <c r="BM783" s="108"/>
      <c r="CB783" s="108"/>
      <c r="CC783" s="108"/>
      <c r="CD783" s="108"/>
      <c r="CE783" s="108"/>
    </row>
    <row r="784" spans="1:83">
      <c r="A784" s="108"/>
      <c r="B784" s="108"/>
      <c r="E784" s="108"/>
      <c r="F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  <c r="AH784" s="108"/>
      <c r="AI784" s="108"/>
      <c r="AJ784" s="108"/>
      <c r="AK784" s="108"/>
      <c r="AL784" s="108"/>
      <c r="AM784" s="108"/>
      <c r="AN784" s="108"/>
      <c r="AO784" s="108"/>
      <c r="AP784" s="108"/>
      <c r="AQ784" s="108"/>
      <c r="AR784" s="108"/>
      <c r="AS784" s="108"/>
      <c r="AT784" s="108"/>
      <c r="AU784" s="108"/>
      <c r="AV784" s="108"/>
      <c r="AW784" s="108"/>
      <c r="AX784" s="108"/>
      <c r="AY784" s="108"/>
      <c r="AZ784" s="108"/>
      <c r="BE784" s="108"/>
      <c r="BG784" s="108"/>
      <c r="BI784" s="108"/>
      <c r="BK784" s="108"/>
      <c r="BL784" s="108"/>
      <c r="BM784" s="108"/>
      <c r="CB784" s="108"/>
      <c r="CC784" s="108"/>
      <c r="CD784" s="108"/>
      <c r="CE784" s="108"/>
    </row>
    <row r="785" spans="1:83">
      <c r="A785" s="108"/>
      <c r="B785" s="108"/>
      <c r="E785" s="108"/>
      <c r="F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  <c r="AH785" s="108"/>
      <c r="AI785" s="108"/>
      <c r="AJ785" s="108"/>
      <c r="AK785" s="108"/>
      <c r="AL785" s="108"/>
      <c r="AM785" s="108"/>
      <c r="AN785" s="108"/>
      <c r="AO785" s="108"/>
      <c r="AP785" s="108"/>
      <c r="AQ785" s="108"/>
      <c r="AR785" s="108"/>
      <c r="AS785" s="108"/>
      <c r="AT785" s="108"/>
      <c r="AU785" s="108"/>
      <c r="AV785" s="108"/>
      <c r="AW785" s="108"/>
      <c r="AX785" s="108"/>
      <c r="AY785" s="108"/>
      <c r="AZ785" s="108"/>
      <c r="BE785" s="108"/>
      <c r="BG785" s="108"/>
      <c r="BI785" s="108"/>
      <c r="BK785" s="108"/>
      <c r="BL785" s="108"/>
      <c r="BM785" s="108"/>
      <c r="CB785" s="108"/>
      <c r="CC785" s="108"/>
      <c r="CD785" s="108"/>
      <c r="CE785" s="108"/>
    </row>
    <row r="786" spans="1:83">
      <c r="A786" s="108"/>
      <c r="B786" s="108"/>
      <c r="E786" s="108"/>
      <c r="F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E786" s="108"/>
      <c r="BG786" s="108"/>
      <c r="BI786" s="108"/>
      <c r="BK786" s="108"/>
      <c r="BL786" s="108"/>
      <c r="BM786" s="108"/>
      <c r="CB786" s="108"/>
      <c r="CC786" s="108"/>
      <c r="CD786" s="108"/>
      <c r="CE786" s="108"/>
    </row>
    <row r="787" spans="1:83">
      <c r="A787" s="108"/>
      <c r="B787" s="108"/>
      <c r="E787" s="108"/>
      <c r="F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  <c r="AH787" s="108"/>
      <c r="AI787" s="108"/>
      <c r="AJ787" s="108"/>
      <c r="AK787" s="108"/>
      <c r="AL787" s="108"/>
      <c r="AM787" s="108"/>
      <c r="AN787" s="108"/>
      <c r="AO787" s="108"/>
      <c r="AP787" s="108"/>
      <c r="AQ787" s="108"/>
      <c r="AR787" s="108"/>
      <c r="AS787" s="108"/>
      <c r="AT787" s="108"/>
      <c r="AU787" s="108"/>
      <c r="AV787" s="108"/>
      <c r="AW787" s="108"/>
      <c r="AX787" s="108"/>
      <c r="AY787" s="108"/>
      <c r="AZ787" s="108"/>
      <c r="BE787" s="108"/>
      <c r="BG787" s="108"/>
      <c r="BI787" s="108"/>
      <c r="BK787" s="108"/>
      <c r="BL787" s="108"/>
      <c r="BM787" s="108"/>
      <c r="CB787" s="108"/>
      <c r="CC787" s="108"/>
      <c r="CD787" s="108"/>
      <c r="CE787" s="108"/>
    </row>
    <row r="788" spans="1:83">
      <c r="A788" s="108"/>
      <c r="B788" s="108"/>
      <c r="E788" s="108"/>
      <c r="F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  <c r="AH788" s="108"/>
      <c r="AI788" s="108"/>
      <c r="AJ788" s="108"/>
      <c r="AK788" s="108"/>
      <c r="AL788" s="108"/>
      <c r="AM788" s="108"/>
      <c r="AN788" s="108"/>
      <c r="AO788" s="108"/>
      <c r="AP788" s="108"/>
      <c r="AQ788" s="108"/>
      <c r="AR788" s="108"/>
      <c r="AS788" s="108"/>
      <c r="AT788" s="108"/>
      <c r="AU788" s="108"/>
      <c r="AV788" s="108"/>
      <c r="AW788" s="108"/>
      <c r="AX788" s="108"/>
      <c r="AY788" s="108"/>
      <c r="AZ788" s="108"/>
      <c r="BE788" s="108"/>
      <c r="BG788" s="108"/>
      <c r="BI788" s="108"/>
      <c r="BK788" s="108"/>
      <c r="BL788" s="108"/>
      <c r="BM788" s="108"/>
      <c r="CB788" s="108"/>
      <c r="CC788" s="108"/>
      <c r="CD788" s="108"/>
      <c r="CE788" s="108"/>
    </row>
    <row r="789" spans="1:83">
      <c r="A789" s="108"/>
      <c r="B789" s="108"/>
      <c r="E789" s="108"/>
      <c r="F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E789" s="108"/>
      <c r="BG789" s="108"/>
      <c r="BI789" s="108"/>
      <c r="BK789" s="108"/>
      <c r="BL789" s="108"/>
      <c r="BM789" s="108"/>
      <c r="CB789" s="108"/>
      <c r="CC789" s="108"/>
      <c r="CD789" s="108"/>
      <c r="CE789" s="108"/>
    </row>
    <row r="790" spans="1:83">
      <c r="A790" s="108"/>
      <c r="B790" s="108"/>
      <c r="E790" s="108"/>
      <c r="F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  <c r="AH790" s="108"/>
      <c r="AI790" s="108"/>
      <c r="AJ790" s="108"/>
      <c r="AK790" s="108"/>
      <c r="AL790" s="108"/>
      <c r="AM790" s="108"/>
      <c r="AN790" s="108"/>
      <c r="AO790" s="108"/>
      <c r="AP790" s="108"/>
      <c r="AQ790" s="108"/>
      <c r="AR790" s="108"/>
      <c r="AS790" s="108"/>
      <c r="AT790" s="108"/>
      <c r="AU790" s="108"/>
      <c r="AV790" s="108"/>
      <c r="AW790" s="108"/>
      <c r="AX790" s="108"/>
      <c r="AY790" s="108"/>
      <c r="AZ790" s="108"/>
      <c r="BE790" s="108"/>
      <c r="BG790" s="108"/>
      <c r="BI790" s="108"/>
      <c r="BK790" s="108"/>
      <c r="BL790" s="108"/>
      <c r="BM790" s="108"/>
      <c r="CB790" s="108"/>
      <c r="CC790" s="108"/>
      <c r="CD790" s="108"/>
      <c r="CE790" s="108"/>
    </row>
    <row r="791" spans="1:83">
      <c r="A791" s="108"/>
      <c r="B791" s="108"/>
      <c r="E791" s="108"/>
      <c r="F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  <c r="AH791" s="108"/>
      <c r="AI791" s="108"/>
      <c r="AJ791" s="108"/>
      <c r="AK791" s="108"/>
      <c r="AL791" s="108"/>
      <c r="AM791" s="108"/>
      <c r="AN791" s="108"/>
      <c r="AO791" s="108"/>
      <c r="AP791" s="108"/>
      <c r="AQ791" s="108"/>
      <c r="AR791" s="108"/>
      <c r="AS791" s="108"/>
      <c r="AT791" s="108"/>
      <c r="AU791" s="108"/>
      <c r="AV791" s="108"/>
      <c r="AW791" s="108"/>
      <c r="AX791" s="108"/>
      <c r="AY791" s="108"/>
      <c r="AZ791" s="108"/>
      <c r="BE791" s="108"/>
      <c r="BG791" s="108"/>
      <c r="BI791" s="108"/>
      <c r="BK791" s="108"/>
      <c r="BL791" s="108"/>
      <c r="BM791" s="108"/>
      <c r="CB791" s="108"/>
      <c r="CC791" s="108"/>
      <c r="CD791" s="108"/>
      <c r="CE791" s="108"/>
    </row>
    <row r="792" spans="1:83">
      <c r="A792" s="108"/>
      <c r="B792" s="108"/>
      <c r="E792" s="108"/>
      <c r="F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E792" s="108"/>
      <c r="BG792" s="108"/>
      <c r="BI792" s="108"/>
      <c r="BK792" s="108"/>
      <c r="BL792" s="108"/>
      <c r="BM792" s="108"/>
      <c r="CB792" s="108"/>
      <c r="CC792" s="108"/>
      <c r="CD792" s="108"/>
      <c r="CE792" s="108"/>
    </row>
    <row r="793" spans="1:83">
      <c r="A793" s="108"/>
      <c r="B793" s="108"/>
      <c r="E793" s="108"/>
      <c r="F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  <c r="AH793" s="108"/>
      <c r="AI793" s="108"/>
      <c r="AJ793" s="108"/>
      <c r="AK793" s="108"/>
      <c r="AL793" s="108"/>
      <c r="AM793" s="108"/>
      <c r="AN793" s="108"/>
      <c r="AO793" s="108"/>
      <c r="AP793" s="108"/>
      <c r="AQ793" s="108"/>
      <c r="AR793" s="108"/>
      <c r="AS793" s="108"/>
      <c r="AT793" s="108"/>
      <c r="AU793" s="108"/>
      <c r="AV793" s="108"/>
      <c r="AW793" s="108"/>
      <c r="AX793" s="108"/>
      <c r="AY793" s="108"/>
      <c r="AZ793" s="108"/>
      <c r="BE793" s="108"/>
      <c r="BG793" s="108"/>
      <c r="BI793" s="108"/>
      <c r="BK793" s="108"/>
      <c r="BL793" s="108"/>
      <c r="BM793" s="108"/>
      <c r="CB793" s="108"/>
      <c r="CC793" s="108"/>
      <c r="CD793" s="108"/>
      <c r="CE793" s="108"/>
    </row>
    <row r="794" spans="1:83">
      <c r="A794" s="108"/>
      <c r="B794" s="108"/>
      <c r="E794" s="108"/>
      <c r="F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  <c r="AH794" s="108"/>
      <c r="AI794" s="108"/>
      <c r="AJ794" s="108"/>
      <c r="AK794" s="108"/>
      <c r="AL794" s="108"/>
      <c r="AM794" s="108"/>
      <c r="AN794" s="108"/>
      <c r="AO794" s="108"/>
      <c r="AP794" s="108"/>
      <c r="AQ794" s="108"/>
      <c r="AR794" s="108"/>
      <c r="AS794" s="108"/>
      <c r="AT794" s="108"/>
      <c r="AU794" s="108"/>
      <c r="AV794" s="108"/>
      <c r="AW794" s="108"/>
      <c r="AX794" s="108"/>
      <c r="AY794" s="108"/>
      <c r="AZ794" s="108"/>
      <c r="BE794" s="108"/>
      <c r="BG794" s="108"/>
      <c r="BI794" s="108"/>
      <c r="BK794" s="108"/>
      <c r="BL794" s="108"/>
      <c r="BM794" s="108"/>
      <c r="CB794" s="108"/>
      <c r="CC794" s="108"/>
      <c r="CD794" s="108"/>
      <c r="CE794" s="108"/>
    </row>
    <row r="795" spans="1:83">
      <c r="A795" s="108"/>
      <c r="B795" s="108"/>
      <c r="E795" s="108"/>
      <c r="F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  <c r="AH795" s="108"/>
      <c r="AI795" s="108"/>
      <c r="AJ795" s="108"/>
      <c r="AK795" s="108"/>
      <c r="AL795" s="108"/>
      <c r="AM795" s="108"/>
      <c r="AN795" s="108"/>
      <c r="AO795" s="108"/>
      <c r="AP795" s="108"/>
      <c r="AQ795" s="108"/>
      <c r="AR795" s="108"/>
      <c r="AS795" s="108"/>
      <c r="AT795" s="108"/>
      <c r="AU795" s="108"/>
      <c r="AV795" s="108"/>
      <c r="AW795" s="108"/>
      <c r="AX795" s="108"/>
      <c r="AY795" s="108"/>
      <c r="AZ795" s="108"/>
      <c r="BE795" s="108"/>
      <c r="BG795" s="108"/>
      <c r="BI795" s="108"/>
      <c r="BK795" s="108"/>
      <c r="BL795" s="108"/>
      <c r="BM795" s="108"/>
      <c r="CB795" s="108"/>
      <c r="CC795" s="108"/>
      <c r="CD795" s="108"/>
      <c r="CE795" s="108"/>
    </row>
    <row r="796" spans="1:83">
      <c r="A796" s="108"/>
      <c r="B796" s="108"/>
      <c r="E796" s="108"/>
      <c r="F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  <c r="AH796" s="108"/>
      <c r="AI796" s="108"/>
      <c r="AJ796" s="108"/>
      <c r="AK796" s="108"/>
      <c r="AL796" s="108"/>
      <c r="AM796" s="108"/>
      <c r="AN796" s="108"/>
      <c r="AO796" s="108"/>
      <c r="AP796" s="108"/>
      <c r="AQ796" s="108"/>
      <c r="AR796" s="108"/>
      <c r="AS796" s="108"/>
      <c r="AT796" s="108"/>
      <c r="AU796" s="108"/>
      <c r="AV796" s="108"/>
      <c r="AW796" s="108"/>
      <c r="AX796" s="108"/>
      <c r="AY796" s="108"/>
      <c r="AZ796" s="108"/>
      <c r="BE796" s="108"/>
      <c r="BG796" s="108"/>
      <c r="BI796" s="108"/>
      <c r="BK796" s="108"/>
      <c r="BL796" s="108"/>
      <c r="BM796" s="108"/>
      <c r="CB796" s="108"/>
      <c r="CC796" s="108"/>
      <c r="CD796" s="108"/>
      <c r="CE796" s="108"/>
    </row>
    <row r="797" spans="1:83">
      <c r="A797" s="108"/>
      <c r="B797" s="108"/>
      <c r="E797" s="108"/>
      <c r="F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  <c r="AH797" s="108"/>
      <c r="AI797" s="108"/>
      <c r="AJ797" s="108"/>
      <c r="AK797" s="108"/>
      <c r="AL797" s="108"/>
      <c r="AM797" s="108"/>
      <c r="AN797" s="108"/>
      <c r="AO797" s="108"/>
      <c r="AP797" s="108"/>
      <c r="AQ797" s="108"/>
      <c r="AR797" s="108"/>
      <c r="AS797" s="108"/>
      <c r="AT797" s="108"/>
      <c r="AU797" s="108"/>
      <c r="AV797" s="108"/>
      <c r="AW797" s="108"/>
      <c r="AX797" s="108"/>
      <c r="AY797" s="108"/>
      <c r="AZ797" s="108"/>
      <c r="BE797" s="108"/>
      <c r="BG797" s="108"/>
      <c r="BI797" s="108"/>
      <c r="BK797" s="108"/>
      <c r="BL797" s="108"/>
      <c r="BM797" s="108"/>
      <c r="CB797" s="108"/>
      <c r="CC797" s="108"/>
      <c r="CD797" s="108"/>
      <c r="CE797" s="108"/>
    </row>
    <row r="798" spans="1:83">
      <c r="A798" s="108"/>
      <c r="B798" s="108"/>
      <c r="E798" s="108"/>
      <c r="F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  <c r="AH798" s="108"/>
      <c r="AI798" s="108"/>
      <c r="AJ798" s="108"/>
      <c r="AK798" s="108"/>
      <c r="AL798" s="108"/>
      <c r="AM798" s="108"/>
      <c r="AN798" s="108"/>
      <c r="AO798" s="108"/>
      <c r="AP798" s="108"/>
      <c r="AQ798" s="108"/>
      <c r="AR798" s="108"/>
      <c r="AS798" s="108"/>
      <c r="AT798" s="108"/>
      <c r="AU798" s="108"/>
      <c r="AV798" s="108"/>
      <c r="AW798" s="108"/>
      <c r="AX798" s="108"/>
      <c r="AY798" s="108"/>
      <c r="AZ798" s="108"/>
      <c r="BE798" s="108"/>
      <c r="BG798" s="108"/>
      <c r="BI798" s="108"/>
      <c r="BK798" s="108"/>
      <c r="BL798" s="108"/>
      <c r="BM798" s="108"/>
      <c r="CB798" s="108"/>
      <c r="CC798" s="108"/>
      <c r="CD798" s="108"/>
      <c r="CE798" s="108"/>
    </row>
    <row r="799" spans="1:83">
      <c r="A799" s="108"/>
      <c r="B799" s="108"/>
      <c r="E799" s="108"/>
      <c r="F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  <c r="AH799" s="108"/>
      <c r="AI799" s="108"/>
      <c r="AJ799" s="108"/>
      <c r="AK799" s="108"/>
      <c r="AL799" s="108"/>
      <c r="AM799" s="108"/>
      <c r="AN799" s="108"/>
      <c r="AO799" s="108"/>
      <c r="AP799" s="108"/>
      <c r="AQ799" s="108"/>
      <c r="AR799" s="108"/>
      <c r="AS799" s="108"/>
      <c r="AT799" s="108"/>
      <c r="AU799" s="108"/>
      <c r="AV799" s="108"/>
      <c r="AW799" s="108"/>
      <c r="AX799" s="108"/>
      <c r="AY799" s="108"/>
      <c r="AZ799" s="108"/>
      <c r="BE799" s="108"/>
      <c r="BG799" s="108"/>
      <c r="BI799" s="108"/>
      <c r="BK799" s="108"/>
      <c r="BL799" s="108"/>
      <c r="BM799" s="108"/>
      <c r="CB799" s="108"/>
      <c r="CC799" s="108"/>
      <c r="CD799" s="108"/>
      <c r="CE799" s="108"/>
    </row>
    <row r="800" spans="1:83">
      <c r="A800" s="108"/>
      <c r="B800" s="108"/>
      <c r="E800" s="108"/>
      <c r="F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  <c r="AH800" s="108"/>
      <c r="AI800" s="108"/>
      <c r="AJ800" s="108"/>
      <c r="AK800" s="108"/>
      <c r="AL800" s="108"/>
      <c r="AM800" s="108"/>
      <c r="AN800" s="108"/>
      <c r="AO800" s="108"/>
      <c r="AP800" s="108"/>
      <c r="AQ800" s="108"/>
      <c r="AR800" s="108"/>
      <c r="AS800" s="108"/>
      <c r="AT800" s="108"/>
      <c r="AU800" s="108"/>
      <c r="AV800" s="108"/>
      <c r="AW800" s="108"/>
      <c r="AX800" s="108"/>
      <c r="AY800" s="108"/>
      <c r="AZ800" s="108"/>
      <c r="BE800" s="108"/>
      <c r="BG800" s="108"/>
      <c r="BI800" s="108"/>
      <c r="BK800" s="108"/>
      <c r="BL800" s="108"/>
      <c r="BM800" s="108"/>
      <c r="CB800" s="108"/>
      <c r="CC800" s="108"/>
      <c r="CD800" s="108"/>
      <c r="CE800" s="108"/>
    </row>
    <row r="801" spans="1:83">
      <c r="A801" s="108"/>
      <c r="B801" s="108"/>
      <c r="E801" s="108"/>
      <c r="F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E801" s="108"/>
      <c r="BG801" s="108"/>
      <c r="BI801" s="108"/>
      <c r="BK801" s="108"/>
      <c r="BL801" s="108"/>
      <c r="BM801" s="108"/>
      <c r="CB801" s="108"/>
      <c r="CC801" s="108"/>
      <c r="CD801" s="108"/>
      <c r="CE801" s="108"/>
    </row>
    <row r="802" spans="1:83">
      <c r="A802" s="108"/>
      <c r="B802" s="108"/>
      <c r="E802" s="108"/>
      <c r="F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  <c r="AO802" s="108"/>
      <c r="AP802" s="108"/>
      <c r="AQ802" s="108"/>
      <c r="AR802" s="108"/>
      <c r="AS802" s="108"/>
      <c r="AT802" s="108"/>
      <c r="AU802" s="108"/>
      <c r="AV802" s="108"/>
      <c r="AW802" s="108"/>
      <c r="AX802" s="108"/>
      <c r="AY802" s="108"/>
      <c r="AZ802" s="108"/>
      <c r="BE802" s="108"/>
      <c r="BG802" s="108"/>
      <c r="BI802" s="108"/>
      <c r="BK802" s="108"/>
      <c r="BL802" s="108"/>
      <c r="BM802" s="108"/>
      <c r="CB802" s="108"/>
      <c r="CC802" s="108"/>
      <c r="CD802" s="108"/>
      <c r="CE802" s="108"/>
    </row>
    <row r="803" spans="1:83">
      <c r="A803" s="108"/>
      <c r="B803" s="108"/>
      <c r="E803" s="108"/>
      <c r="F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  <c r="AH803" s="108"/>
      <c r="AI803" s="108"/>
      <c r="AJ803" s="108"/>
      <c r="AK803" s="108"/>
      <c r="AL803" s="108"/>
      <c r="AM803" s="108"/>
      <c r="AN803" s="108"/>
      <c r="AO803" s="108"/>
      <c r="AP803" s="108"/>
      <c r="AQ803" s="108"/>
      <c r="AR803" s="108"/>
      <c r="AS803" s="108"/>
      <c r="AT803" s="108"/>
      <c r="AU803" s="108"/>
      <c r="AV803" s="108"/>
      <c r="AW803" s="108"/>
      <c r="AX803" s="108"/>
      <c r="AY803" s="108"/>
      <c r="AZ803" s="108"/>
      <c r="BE803" s="108"/>
      <c r="BG803" s="108"/>
      <c r="BI803" s="108"/>
      <c r="BK803" s="108"/>
      <c r="BL803" s="108"/>
      <c r="BM803" s="108"/>
      <c r="CB803" s="108"/>
      <c r="CC803" s="108"/>
      <c r="CD803" s="108"/>
      <c r="CE803" s="108"/>
    </row>
    <row r="804" spans="1:83">
      <c r="A804" s="108"/>
      <c r="B804" s="108"/>
      <c r="E804" s="108"/>
      <c r="F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E804" s="108"/>
      <c r="BG804" s="108"/>
      <c r="BI804" s="108"/>
      <c r="BK804" s="108"/>
      <c r="BL804" s="108"/>
      <c r="BM804" s="108"/>
      <c r="CB804" s="108"/>
      <c r="CC804" s="108"/>
      <c r="CD804" s="108"/>
      <c r="CE804" s="108"/>
    </row>
    <row r="805" spans="1:83">
      <c r="A805" s="108"/>
      <c r="B805" s="108"/>
      <c r="E805" s="108"/>
      <c r="F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  <c r="AH805" s="108"/>
      <c r="AI805" s="108"/>
      <c r="AJ805" s="108"/>
      <c r="AK805" s="108"/>
      <c r="AL805" s="108"/>
      <c r="AM805" s="108"/>
      <c r="AN805" s="108"/>
      <c r="AO805" s="108"/>
      <c r="AP805" s="108"/>
      <c r="AQ805" s="108"/>
      <c r="AR805" s="108"/>
      <c r="AS805" s="108"/>
      <c r="AT805" s="108"/>
      <c r="AU805" s="108"/>
      <c r="AV805" s="108"/>
      <c r="AW805" s="108"/>
      <c r="AX805" s="108"/>
      <c r="AY805" s="108"/>
      <c r="AZ805" s="108"/>
      <c r="BE805" s="108"/>
      <c r="BG805" s="108"/>
      <c r="BI805" s="108"/>
      <c r="BK805" s="108"/>
      <c r="BL805" s="108"/>
      <c r="BM805" s="108"/>
      <c r="CB805" s="108"/>
      <c r="CC805" s="108"/>
      <c r="CD805" s="108"/>
      <c r="CE805" s="108"/>
    </row>
    <row r="806" spans="1:83">
      <c r="A806" s="108"/>
      <c r="B806" s="108"/>
      <c r="E806" s="108"/>
      <c r="F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  <c r="AH806" s="108"/>
      <c r="AI806" s="108"/>
      <c r="AJ806" s="108"/>
      <c r="AK806" s="108"/>
      <c r="AL806" s="108"/>
      <c r="AM806" s="108"/>
      <c r="AN806" s="108"/>
      <c r="AO806" s="108"/>
      <c r="AP806" s="108"/>
      <c r="AQ806" s="108"/>
      <c r="AR806" s="108"/>
      <c r="AS806" s="108"/>
      <c r="AT806" s="108"/>
      <c r="AU806" s="108"/>
      <c r="AV806" s="108"/>
      <c r="AW806" s="108"/>
      <c r="AX806" s="108"/>
      <c r="AY806" s="108"/>
      <c r="AZ806" s="108"/>
      <c r="BE806" s="108"/>
      <c r="BG806" s="108"/>
      <c r="BI806" s="108"/>
      <c r="BK806" s="108"/>
      <c r="BL806" s="108"/>
      <c r="BM806" s="108"/>
      <c r="CB806" s="108"/>
      <c r="CC806" s="108"/>
      <c r="CD806" s="108"/>
      <c r="CE806" s="108"/>
    </row>
    <row r="807" spans="1:83">
      <c r="A807" s="108"/>
      <c r="B807" s="108"/>
      <c r="E807" s="108"/>
      <c r="F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E807" s="108"/>
      <c r="BG807" s="108"/>
      <c r="BI807" s="108"/>
      <c r="BK807" s="108"/>
      <c r="BL807" s="108"/>
      <c r="BM807" s="108"/>
      <c r="CB807" s="108"/>
      <c r="CC807" s="108"/>
      <c r="CD807" s="108"/>
      <c r="CE807" s="108"/>
    </row>
    <row r="808" spans="1:83">
      <c r="A808" s="108"/>
      <c r="B808" s="108"/>
      <c r="E808" s="108"/>
      <c r="F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  <c r="AH808" s="108"/>
      <c r="AI808" s="108"/>
      <c r="AJ808" s="108"/>
      <c r="AK808" s="108"/>
      <c r="AL808" s="108"/>
      <c r="AM808" s="108"/>
      <c r="AN808" s="108"/>
      <c r="AO808" s="108"/>
      <c r="AP808" s="108"/>
      <c r="AQ808" s="108"/>
      <c r="AR808" s="108"/>
      <c r="AS808" s="108"/>
      <c r="AT808" s="108"/>
      <c r="AU808" s="108"/>
      <c r="AV808" s="108"/>
      <c r="AW808" s="108"/>
      <c r="AX808" s="108"/>
      <c r="AY808" s="108"/>
      <c r="AZ808" s="108"/>
      <c r="BE808" s="108"/>
      <c r="BG808" s="108"/>
      <c r="BI808" s="108"/>
      <c r="BK808" s="108"/>
      <c r="BL808" s="108"/>
      <c r="BM808" s="108"/>
      <c r="CB808" s="108"/>
      <c r="CC808" s="108"/>
      <c r="CD808" s="108"/>
      <c r="CE808" s="108"/>
    </row>
    <row r="809" spans="1:83">
      <c r="A809" s="108"/>
      <c r="B809" s="108"/>
      <c r="E809" s="108"/>
      <c r="F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  <c r="AH809" s="108"/>
      <c r="AI809" s="108"/>
      <c r="AJ809" s="108"/>
      <c r="AK809" s="108"/>
      <c r="AL809" s="108"/>
      <c r="AM809" s="108"/>
      <c r="AN809" s="108"/>
      <c r="AO809" s="108"/>
      <c r="AP809" s="108"/>
      <c r="AQ809" s="108"/>
      <c r="AR809" s="108"/>
      <c r="AS809" s="108"/>
      <c r="AT809" s="108"/>
      <c r="AU809" s="108"/>
      <c r="AV809" s="108"/>
      <c r="AW809" s="108"/>
      <c r="AX809" s="108"/>
      <c r="AY809" s="108"/>
      <c r="AZ809" s="108"/>
      <c r="BE809" s="108"/>
      <c r="BG809" s="108"/>
      <c r="BI809" s="108"/>
      <c r="BK809" s="108"/>
      <c r="BL809" s="108"/>
      <c r="BM809" s="108"/>
      <c r="CB809" s="108"/>
      <c r="CC809" s="108"/>
      <c r="CD809" s="108"/>
      <c r="CE809" s="108"/>
    </row>
    <row r="810" spans="1:83">
      <c r="A810" s="108"/>
      <c r="B810" s="108"/>
      <c r="E810" s="108"/>
      <c r="F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E810" s="108"/>
      <c r="BG810" s="108"/>
      <c r="BI810" s="108"/>
      <c r="BK810" s="108"/>
      <c r="BL810" s="108"/>
      <c r="BM810" s="108"/>
      <c r="CB810" s="108"/>
      <c r="CC810" s="108"/>
      <c r="CD810" s="108"/>
      <c r="CE810" s="108"/>
    </row>
    <row r="811" spans="1:83">
      <c r="A811" s="108"/>
      <c r="B811" s="108"/>
      <c r="E811" s="108"/>
      <c r="F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  <c r="AH811" s="108"/>
      <c r="AI811" s="108"/>
      <c r="AJ811" s="108"/>
      <c r="AK811" s="108"/>
      <c r="AL811" s="108"/>
      <c r="AM811" s="108"/>
      <c r="AN811" s="108"/>
      <c r="AO811" s="108"/>
      <c r="AP811" s="108"/>
      <c r="AQ811" s="108"/>
      <c r="AR811" s="108"/>
      <c r="AS811" s="108"/>
      <c r="AT811" s="108"/>
      <c r="AU811" s="108"/>
      <c r="AV811" s="108"/>
      <c r="AW811" s="108"/>
      <c r="AX811" s="108"/>
      <c r="AY811" s="108"/>
      <c r="AZ811" s="108"/>
      <c r="BE811" s="108"/>
      <c r="BG811" s="108"/>
      <c r="BI811" s="108"/>
      <c r="BK811" s="108"/>
      <c r="BL811" s="108"/>
      <c r="BM811" s="108"/>
      <c r="CB811" s="108"/>
      <c r="CC811" s="108"/>
      <c r="CD811" s="108"/>
      <c r="CE811" s="108"/>
    </row>
    <row r="812" spans="1:83">
      <c r="A812" s="108"/>
      <c r="B812" s="108"/>
      <c r="E812" s="108"/>
      <c r="F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  <c r="AH812" s="108"/>
      <c r="AI812" s="108"/>
      <c r="AJ812" s="108"/>
      <c r="AK812" s="108"/>
      <c r="AL812" s="108"/>
      <c r="AM812" s="108"/>
      <c r="AN812" s="108"/>
      <c r="AO812" s="108"/>
      <c r="AP812" s="108"/>
      <c r="AQ812" s="108"/>
      <c r="AR812" s="108"/>
      <c r="AS812" s="108"/>
      <c r="AT812" s="108"/>
      <c r="AU812" s="108"/>
      <c r="AV812" s="108"/>
      <c r="AW812" s="108"/>
      <c r="AX812" s="108"/>
      <c r="AY812" s="108"/>
      <c r="AZ812" s="108"/>
      <c r="BE812" s="108"/>
      <c r="BG812" s="108"/>
      <c r="BI812" s="108"/>
      <c r="BK812" s="108"/>
      <c r="BL812" s="108"/>
      <c r="BM812" s="108"/>
      <c r="CB812" s="108"/>
      <c r="CC812" s="108"/>
      <c r="CD812" s="108"/>
      <c r="CE812" s="108"/>
    </row>
    <row r="813" spans="1:83">
      <c r="A813" s="108"/>
      <c r="B813" s="108"/>
      <c r="E813" s="108"/>
      <c r="F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E813" s="108"/>
      <c r="BG813" s="108"/>
      <c r="BI813" s="108"/>
      <c r="BK813" s="108"/>
      <c r="BL813" s="108"/>
      <c r="BM813" s="108"/>
      <c r="CB813" s="108"/>
      <c r="CC813" s="108"/>
      <c r="CD813" s="108"/>
      <c r="CE813" s="108"/>
    </row>
    <row r="814" spans="1:83">
      <c r="A814" s="108"/>
      <c r="B814" s="108"/>
      <c r="E814" s="108"/>
      <c r="F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  <c r="AH814" s="108"/>
      <c r="AI814" s="108"/>
      <c r="AJ814" s="108"/>
      <c r="AK814" s="108"/>
      <c r="AL814" s="108"/>
      <c r="AM814" s="108"/>
      <c r="AN814" s="108"/>
      <c r="AO814" s="108"/>
      <c r="AP814" s="108"/>
      <c r="AQ814" s="108"/>
      <c r="AR814" s="108"/>
      <c r="AS814" s="108"/>
      <c r="AT814" s="108"/>
      <c r="AU814" s="108"/>
      <c r="AV814" s="108"/>
      <c r="AW814" s="108"/>
      <c r="AX814" s="108"/>
      <c r="AY814" s="108"/>
      <c r="AZ814" s="108"/>
      <c r="BE814" s="108"/>
      <c r="BG814" s="108"/>
      <c r="BI814" s="108"/>
      <c r="BK814" s="108"/>
      <c r="BL814" s="108"/>
      <c r="BM814" s="108"/>
      <c r="CB814" s="108"/>
      <c r="CC814" s="108"/>
      <c r="CD814" s="108"/>
      <c r="CE814" s="108"/>
    </row>
    <row r="815" spans="1:83">
      <c r="A815" s="108"/>
      <c r="B815" s="108"/>
      <c r="E815" s="108"/>
      <c r="F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  <c r="AH815" s="108"/>
      <c r="AI815" s="108"/>
      <c r="AJ815" s="108"/>
      <c r="AK815" s="108"/>
      <c r="AL815" s="108"/>
      <c r="AM815" s="108"/>
      <c r="AN815" s="108"/>
      <c r="AO815" s="108"/>
      <c r="AP815" s="108"/>
      <c r="AQ815" s="108"/>
      <c r="AR815" s="108"/>
      <c r="AS815" s="108"/>
      <c r="AT815" s="108"/>
      <c r="AU815" s="108"/>
      <c r="AV815" s="108"/>
      <c r="AW815" s="108"/>
      <c r="AX815" s="108"/>
      <c r="AY815" s="108"/>
      <c r="AZ815" s="108"/>
      <c r="BE815" s="108"/>
      <c r="BG815" s="108"/>
      <c r="BI815" s="108"/>
      <c r="BK815" s="108"/>
      <c r="BL815" s="108"/>
      <c r="BM815" s="108"/>
      <c r="CB815" s="108"/>
      <c r="CC815" s="108"/>
      <c r="CD815" s="108"/>
      <c r="CE815" s="108"/>
    </row>
    <row r="816" spans="1:83">
      <c r="A816" s="108"/>
      <c r="B816" s="108"/>
      <c r="E816" s="108"/>
      <c r="F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E816" s="108"/>
      <c r="BG816" s="108"/>
      <c r="BI816" s="108"/>
      <c r="BK816" s="108"/>
      <c r="BL816" s="108"/>
      <c r="BM816" s="108"/>
      <c r="CB816" s="108"/>
      <c r="CC816" s="108"/>
      <c r="CD816" s="108"/>
      <c r="CE816" s="108"/>
    </row>
    <row r="817" spans="1:83">
      <c r="A817" s="108"/>
      <c r="B817" s="108"/>
      <c r="E817" s="108"/>
      <c r="F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  <c r="AH817" s="108"/>
      <c r="AI817" s="108"/>
      <c r="AJ817" s="108"/>
      <c r="AK817" s="108"/>
      <c r="AL817" s="108"/>
      <c r="AM817" s="108"/>
      <c r="AN817" s="108"/>
      <c r="AO817" s="108"/>
      <c r="AP817" s="108"/>
      <c r="AQ817" s="108"/>
      <c r="AR817" s="108"/>
      <c r="AS817" s="108"/>
      <c r="AT817" s="108"/>
      <c r="AU817" s="108"/>
      <c r="AV817" s="108"/>
      <c r="AW817" s="108"/>
      <c r="AX817" s="108"/>
      <c r="AY817" s="108"/>
      <c r="AZ817" s="108"/>
      <c r="BE817" s="108"/>
      <c r="BG817" s="108"/>
      <c r="BI817" s="108"/>
      <c r="BK817" s="108"/>
      <c r="BL817" s="108"/>
      <c r="BM817" s="108"/>
      <c r="CB817" s="108"/>
      <c r="CC817" s="108"/>
      <c r="CD817" s="108"/>
      <c r="CE817" s="108"/>
    </row>
    <row r="818" spans="1:83">
      <c r="A818" s="108"/>
      <c r="B818" s="108"/>
      <c r="E818" s="108"/>
      <c r="F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  <c r="AH818" s="108"/>
      <c r="AI818" s="108"/>
      <c r="AJ818" s="108"/>
      <c r="AK818" s="108"/>
      <c r="AL818" s="108"/>
      <c r="AM818" s="108"/>
      <c r="AN818" s="108"/>
      <c r="AO818" s="108"/>
      <c r="AP818" s="108"/>
      <c r="AQ818" s="108"/>
      <c r="AR818" s="108"/>
      <c r="AS818" s="108"/>
      <c r="AT818" s="108"/>
      <c r="AU818" s="108"/>
      <c r="AV818" s="108"/>
      <c r="AW818" s="108"/>
      <c r="AX818" s="108"/>
      <c r="AY818" s="108"/>
      <c r="AZ818" s="108"/>
      <c r="BE818" s="108"/>
      <c r="BG818" s="108"/>
      <c r="BI818" s="108"/>
      <c r="BK818" s="108"/>
      <c r="BL818" s="108"/>
      <c r="BM818" s="108"/>
      <c r="CB818" s="108"/>
      <c r="CC818" s="108"/>
      <c r="CD818" s="108"/>
      <c r="CE818" s="108"/>
    </row>
    <row r="819" spans="1:83">
      <c r="A819" s="108"/>
      <c r="B819" s="108"/>
      <c r="E819" s="108"/>
      <c r="F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  <c r="AH819" s="108"/>
      <c r="AI819" s="108"/>
      <c r="AJ819" s="108"/>
      <c r="AK819" s="108"/>
      <c r="AL819" s="108"/>
      <c r="AM819" s="108"/>
      <c r="AN819" s="108"/>
      <c r="AO819" s="108"/>
      <c r="AP819" s="108"/>
      <c r="AQ819" s="108"/>
      <c r="AR819" s="108"/>
      <c r="AS819" s="108"/>
      <c r="AT819" s="108"/>
      <c r="AU819" s="108"/>
      <c r="AV819" s="108"/>
      <c r="AW819" s="108"/>
      <c r="AX819" s="108"/>
      <c r="AY819" s="108"/>
      <c r="AZ819" s="108"/>
      <c r="BE819" s="108"/>
      <c r="BG819" s="108"/>
      <c r="BI819" s="108"/>
      <c r="BK819" s="108"/>
      <c r="BL819" s="108"/>
      <c r="BM819" s="108"/>
      <c r="CB819" s="108"/>
      <c r="CC819" s="108"/>
      <c r="CD819" s="108"/>
      <c r="CE819" s="108"/>
    </row>
    <row r="820" spans="1:83">
      <c r="A820" s="108"/>
      <c r="B820" s="108"/>
      <c r="E820" s="108"/>
      <c r="F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  <c r="AN820" s="108"/>
      <c r="AO820" s="108"/>
      <c r="AP820" s="108"/>
      <c r="AQ820" s="108"/>
      <c r="AR820" s="108"/>
      <c r="AS820" s="108"/>
      <c r="AT820" s="108"/>
      <c r="AU820" s="108"/>
      <c r="AV820" s="108"/>
      <c r="AW820" s="108"/>
      <c r="AX820" s="108"/>
      <c r="AY820" s="108"/>
      <c r="AZ820" s="108"/>
      <c r="BE820" s="108"/>
      <c r="BG820" s="108"/>
      <c r="BI820" s="108"/>
      <c r="BK820" s="108"/>
      <c r="BL820" s="108"/>
      <c r="BM820" s="108"/>
      <c r="CB820" s="108"/>
      <c r="CC820" s="108"/>
      <c r="CD820" s="108"/>
      <c r="CE820" s="108"/>
    </row>
    <row r="821" spans="1:83">
      <c r="A821" s="108"/>
      <c r="B821" s="108"/>
      <c r="E821" s="108"/>
      <c r="F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  <c r="AH821" s="108"/>
      <c r="AI821" s="108"/>
      <c r="AJ821" s="108"/>
      <c r="AK821" s="108"/>
      <c r="AL821" s="108"/>
      <c r="AM821" s="108"/>
      <c r="AN821" s="108"/>
      <c r="AO821" s="108"/>
      <c r="AP821" s="108"/>
      <c r="AQ821" s="108"/>
      <c r="AR821" s="108"/>
      <c r="AS821" s="108"/>
      <c r="AT821" s="108"/>
      <c r="AU821" s="108"/>
      <c r="AV821" s="108"/>
      <c r="AW821" s="108"/>
      <c r="AX821" s="108"/>
      <c r="AY821" s="108"/>
      <c r="AZ821" s="108"/>
      <c r="BE821" s="108"/>
      <c r="BG821" s="108"/>
      <c r="BI821" s="108"/>
      <c r="BK821" s="108"/>
      <c r="BL821" s="108"/>
      <c r="BM821" s="108"/>
      <c r="CB821" s="108"/>
      <c r="CC821" s="108"/>
      <c r="CD821" s="108"/>
      <c r="CE821" s="108"/>
    </row>
    <row r="822" spans="1:83">
      <c r="A822" s="108"/>
      <c r="B822" s="108"/>
      <c r="E822" s="108"/>
      <c r="F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  <c r="AO822" s="108"/>
      <c r="AP822" s="108"/>
      <c r="AQ822" s="108"/>
      <c r="AR822" s="108"/>
      <c r="AS822" s="108"/>
      <c r="AT822" s="108"/>
      <c r="AU822" s="108"/>
      <c r="AV822" s="108"/>
      <c r="AW822" s="108"/>
      <c r="AX822" s="108"/>
      <c r="AY822" s="108"/>
      <c r="AZ822" s="108"/>
      <c r="BE822" s="108"/>
      <c r="BG822" s="108"/>
      <c r="BI822" s="108"/>
      <c r="BK822" s="108"/>
      <c r="BL822" s="108"/>
      <c r="BM822" s="108"/>
      <c r="CB822" s="108"/>
      <c r="CC822" s="108"/>
      <c r="CD822" s="108"/>
      <c r="CE822" s="108"/>
    </row>
    <row r="823" spans="1:83">
      <c r="A823" s="108"/>
      <c r="B823" s="108"/>
      <c r="E823" s="108"/>
      <c r="F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  <c r="AH823" s="108"/>
      <c r="AI823" s="108"/>
      <c r="AJ823" s="108"/>
      <c r="AK823" s="108"/>
      <c r="AL823" s="108"/>
      <c r="AM823" s="108"/>
      <c r="AN823" s="108"/>
      <c r="AO823" s="108"/>
      <c r="AP823" s="108"/>
      <c r="AQ823" s="108"/>
      <c r="AR823" s="108"/>
      <c r="AS823" s="108"/>
      <c r="AT823" s="108"/>
      <c r="AU823" s="108"/>
      <c r="AV823" s="108"/>
      <c r="AW823" s="108"/>
      <c r="AX823" s="108"/>
      <c r="AY823" s="108"/>
      <c r="AZ823" s="108"/>
      <c r="BE823" s="108"/>
      <c r="BG823" s="108"/>
      <c r="BI823" s="108"/>
      <c r="BK823" s="108"/>
      <c r="BL823" s="108"/>
      <c r="BM823" s="108"/>
      <c r="CB823" s="108"/>
      <c r="CC823" s="108"/>
      <c r="CD823" s="108"/>
      <c r="CE823" s="108"/>
    </row>
    <row r="824" spans="1:83">
      <c r="A824" s="108"/>
      <c r="B824" s="108"/>
      <c r="E824" s="108"/>
      <c r="F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  <c r="AH824" s="108"/>
      <c r="AI824" s="108"/>
      <c r="AJ824" s="108"/>
      <c r="AK824" s="108"/>
      <c r="AL824" s="108"/>
      <c r="AM824" s="108"/>
      <c r="AN824" s="108"/>
      <c r="AO824" s="108"/>
      <c r="AP824" s="108"/>
      <c r="AQ824" s="108"/>
      <c r="AR824" s="108"/>
      <c r="AS824" s="108"/>
      <c r="AT824" s="108"/>
      <c r="AU824" s="108"/>
      <c r="AV824" s="108"/>
      <c r="AW824" s="108"/>
      <c r="AX824" s="108"/>
      <c r="AY824" s="108"/>
      <c r="AZ824" s="108"/>
      <c r="BE824" s="108"/>
      <c r="BG824" s="108"/>
      <c r="BI824" s="108"/>
      <c r="BK824" s="108"/>
      <c r="BL824" s="108"/>
      <c r="BM824" s="108"/>
      <c r="CB824" s="108"/>
      <c r="CC824" s="108"/>
      <c r="CD824" s="108"/>
      <c r="CE824" s="108"/>
    </row>
    <row r="825" spans="1:83">
      <c r="A825" s="108"/>
      <c r="B825" s="108"/>
      <c r="E825" s="108"/>
      <c r="F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O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Y825" s="108"/>
      <c r="AZ825" s="108"/>
      <c r="BE825" s="108"/>
      <c r="BG825" s="108"/>
      <c r="BI825" s="108"/>
      <c r="BK825" s="108"/>
      <c r="BL825" s="108"/>
      <c r="BM825" s="108"/>
      <c r="CB825" s="108"/>
      <c r="CC825" s="108"/>
      <c r="CD825" s="108"/>
      <c r="CE825" s="108"/>
    </row>
    <row r="826" spans="1:83">
      <c r="A826" s="108"/>
      <c r="B826" s="108"/>
      <c r="E826" s="108"/>
      <c r="F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O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Y826" s="108"/>
      <c r="AZ826" s="108"/>
      <c r="BE826" s="108"/>
      <c r="BG826" s="108"/>
      <c r="BI826" s="108"/>
      <c r="BK826" s="108"/>
      <c r="BL826" s="108"/>
      <c r="BM826" s="108"/>
      <c r="CB826" s="108"/>
      <c r="CC826" s="108"/>
      <c r="CD826" s="108"/>
      <c r="CE826" s="108"/>
    </row>
    <row r="827" spans="1:83">
      <c r="A827" s="108"/>
      <c r="B827" s="108"/>
      <c r="E827" s="108"/>
      <c r="F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  <c r="AW827" s="108"/>
      <c r="AX827" s="108"/>
      <c r="AY827" s="108"/>
      <c r="AZ827" s="108"/>
      <c r="BE827" s="108"/>
      <c r="BG827" s="108"/>
      <c r="BI827" s="108"/>
      <c r="BK827" s="108"/>
      <c r="BL827" s="108"/>
      <c r="BM827" s="108"/>
      <c r="CB827" s="108"/>
      <c r="CC827" s="108"/>
      <c r="CD827" s="108"/>
      <c r="CE827" s="108"/>
    </row>
    <row r="828" spans="1:83">
      <c r="A828" s="108"/>
      <c r="B828" s="108"/>
      <c r="E828" s="108"/>
      <c r="F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  <c r="AH828" s="108"/>
      <c r="AI828" s="108"/>
      <c r="AJ828" s="108"/>
      <c r="AK828" s="108"/>
      <c r="AL828" s="108"/>
      <c r="AM828" s="108"/>
      <c r="AN828" s="108"/>
      <c r="AO828" s="108"/>
      <c r="AP828" s="108"/>
      <c r="AQ828" s="108"/>
      <c r="AR828" s="108"/>
      <c r="AS828" s="108"/>
      <c r="AT828" s="108"/>
      <c r="AU828" s="108"/>
      <c r="AV828" s="108"/>
      <c r="AW828" s="108"/>
      <c r="AX828" s="108"/>
      <c r="AY828" s="108"/>
      <c r="AZ828" s="108"/>
      <c r="BE828" s="108"/>
      <c r="BG828" s="108"/>
      <c r="BI828" s="108"/>
      <c r="BK828" s="108"/>
      <c r="BL828" s="108"/>
      <c r="BM828" s="108"/>
      <c r="CB828" s="108"/>
      <c r="CC828" s="108"/>
      <c r="CD828" s="108"/>
      <c r="CE828" s="108"/>
    </row>
    <row r="829" spans="1:83">
      <c r="A829" s="108"/>
      <c r="B829" s="108"/>
      <c r="E829" s="108"/>
      <c r="F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  <c r="AH829" s="108"/>
      <c r="AI829" s="108"/>
      <c r="AJ829" s="108"/>
      <c r="AK829" s="108"/>
      <c r="AL829" s="108"/>
      <c r="AM829" s="108"/>
      <c r="AN829" s="108"/>
      <c r="AO829" s="108"/>
      <c r="AP829" s="108"/>
      <c r="AQ829" s="108"/>
      <c r="AR829" s="108"/>
      <c r="AS829" s="108"/>
      <c r="AT829" s="108"/>
      <c r="AU829" s="108"/>
      <c r="AV829" s="108"/>
      <c r="AW829" s="108"/>
      <c r="AX829" s="108"/>
      <c r="AY829" s="108"/>
      <c r="AZ829" s="108"/>
      <c r="BE829" s="108"/>
      <c r="BG829" s="108"/>
      <c r="BI829" s="108"/>
      <c r="BK829" s="108"/>
      <c r="BL829" s="108"/>
      <c r="BM829" s="108"/>
      <c r="CB829" s="108"/>
      <c r="CC829" s="108"/>
      <c r="CD829" s="108"/>
      <c r="CE829" s="108"/>
    </row>
    <row r="830" spans="1:83">
      <c r="A830" s="108"/>
      <c r="B830" s="108"/>
      <c r="E830" s="108"/>
      <c r="F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  <c r="AH830" s="108"/>
      <c r="AI830" s="108"/>
      <c r="AJ830" s="108"/>
      <c r="AK830" s="108"/>
      <c r="AL830" s="108"/>
      <c r="AM830" s="108"/>
      <c r="AN830" s="108"/>
      <c r="AO830" s="108"/>
      <c r="AP830" s="108"/>
      <c r="AQ830" s="108"/>
      <c r="AR830" s="108"/>
      <c r="AS830" s="108"/>
      <c r="AT830" s="108"/>
      <c r="AU830" s="108"/>
      <c r="AV830" s="108"/>
      <c r="AW830" s="108"/>
      <c r="AX830" s="108"/>
      <c r="AY830" s="108"/>
      <c r="AZ830" s="108"/>
      <c r="BE830" s="108"/>
      <c r="BG830" s="108"/>
      <c r="BI830" s="108"/>
      <c r="BK830" s="108"/>
      <c r="BL830" s="108"/>
      <c r="BM830" s="108"/>
      <c r="CB830" s="108"/>
      <c r="CC830" s="108"/>
      <c r="CD830" s="108"/>
      <c r="CE830" s="108"/>
    </row>
    <row r="831" spans="1:83">
      <c r="A831" s="108"/>
      <c r="B831" s="108"/>
      <c r="E831" s="108"/>
      <c r="F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  <c r="AN831" s="108"/>
      <c r="AO831" s="108"/>
      <c r="AP831" s="108"/>
      <c r="AQ831" s="108"/>
      <c r="AR831" s="108"/>
      <c r="AS831" s="108"/>
      <c r="AT831" s="108"/>
      <c r="AU831" s="108"/>
      <c r="AV831" s="108"/>
      <c r="AW831" s="108"/>
      <c r="AX831" s="108"/>
      <c r="AY831" s="108"/>
      <c r="AZ831" s="108"/>
      <c r="BE831" s="108"/>
      <c r="BG831" s="108"/>
      <c r="BI831" s="108"/>
      <c r="BK831" s="108"/>
      <c r="BL831" s="108"/>
      <c r="BM831" s="108"/>
      <c r="CB831" s="108"/>
      <c r="CC831" s="108"/>
      <c r="CD831" s="108"/>
      <c r="CE831" s="108"/>
    </row>
    <row r="832" spans="1:83">
      <c r="A832" s="108"/>
      <c r="B832" s="108"/>
      <c r="E832" s="108"/>
      <c r="F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  <c r="AH832" s="108"/>
      <c r="AI832" s="108"/>
      <c r="AJ832" s="108"/>
      <c r="AK832" s="108"/>
      <c r="AL832" s="108"/>
      <c r="AM832" s="108"/>
      <c r="AN832" s="108"/>
      <c r="AO832" s="108"/>
      <c r="AP832" s="108"/>
      <c r="AQ832" s="108"/>
      <c r="AR832" s="108"/>
      <c r="AS832" s="108"/>
      <c r="AT832" s="108"/>
      <c r="AU832" s="108"/>
      <c r="AV832" s="108"/>
      <c r="AW832" s="108"/>
      <c r="AX832" s="108"/>
      <c r="AY832" s="108"/>
      <c r="AZ832" s="108"/>
      <c r="BE832" s="108"/>
      <c r="BG832" s="108"/>
      <c r="BI832" s="108"/>
      <c r="BK832" s="108"/>
      <c r="BL832" s="108"/>
      <c r="BM832" s="108"/>
      <c r="CB832" s="108"/>
      <c r="CC832" s="108"/>
      <c r="CD832" s="108"/>
      <c r="CE832" s="108"/>
    </row>
    <row r="833" spans="1:83">
      <c r="A833" s="108"/>
      <c r="B833" s="108"/>
      <c r="E833" s="108"/>
      <c r="F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  <c r="AH833" s="108"/>
      <c r="AI833" s="108"/>
      <c r="AJ833" s="108"/>
      <c r="AK833" s="108"/>
      <c r="AL833" s="108"/>
      <c r="AM833" s="108"/>
      <c r="AN833" s="108"/>
      <c r="AO833" s="108"/>
      <c r="AP833" s="108"/>
      <c r="AQ833" s="108"/>
      <c r="AR833" s="108"/>
      <c r="AS833" s="108"/>
      <c r="AT833" s="108"/>
      <c r="AU833" s="108"/>
      <c r="AV833" s="108"/>
      <c r="AW833" s="108"/>
      <c r="AX833" s="108"/>
      <c r="AY833" s="108"/>
      <c r="AZ833" s="108"/>
      <c r="BE833" s="108"/>
      <c r="BG833" s="108"/>
      <c r="BI833" s="108"/>
      <c r="BK833" s="108"/>
      <c r="BL833" s="108"/>
      <c r="BM833" s="108"/>
      <c r="CB833" s="108"/>
      <c r="CC833" s="108"/>
      <c r="CD833" s="108"/>
      <c r="CE833" s="108"/>
    </row>
    <row r="834" spans="1:83">
      <c r="A834" s="108"/>
      <c r="B834" s="108"/>
      <c r="E834" s="108"/>
      <c r="F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  <c r="AH834" s="108"/>
      <c r="AI834" s="108"/>
      <c r="AJ834" s="108"/>
      <c r="AK834" s="108"/>
      <c r="AL834" s="108"/>
      <c r="AM834" s="108"/>
      <c r="AN834" s="108"/>
      <c r="AO834" s="108"/>
      <c r="AP834" s="108"/>
      <c r="AQ834" s="108"/>
      <c r="AR834" s="108"/>
      <c r="AS834" s="108"/>
      <c r="AT834" s="108"/>
      <c r="AU834" s="108"/>
      <c r="AV834" s="108"/>
      <c r="AW834" s="108"/>
      <c r="AX834" s="108"/>
      <c r="AY834" s="108"/>
      <c r="AZ834" s="108"/>
      <c r="BE834" s="108"/>
      <c r="BG834" s="108"/>
      <c r="BI834" s="108"/>
      <c r="BK834" s="108"/>
      <c r="BL834" s="108"/>
      <c r="BM834" s="108"/>
      <c r="CB834" s="108"/>
      <c r="CC834" s="108"/>
      <c r="CD834" s="108"/>
      <c r="CE834" s="108"/>
    </row>
    <row r="835" spans="1:83">
      <c r="A835" s="108"/>
      <c r="B835" s="108"/>
      <c r="E835" s="108"/>
      <c r="F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  <c r="AH835" s="108"/>
      <c r="AI835" s="108"/>
      <c r="AJ835" s="108"/>
      <c r="AK835" s="108"/>
      <c r="AL835" s="108"/>
      <c r="AM835" s="108"/>
      <c r="AN835" s="108"/>
      <c r="AO835" s="108"/>
      <c r="AP835" s="108"/>
      <c r="AQ835" s="108"/>
      <c r="AR835" s="108"/>
      <c r="AS835" s="108"/>
      <c r="AT835" s="108"/>
      <c r="AU835" s="108"/>
      <c r="AV835" s="108"/>
      <c r="AW835" s="108"/>
      <c r="AX835" s="108"/>
      <c r="AY835" s="108"/>
      <c r="AZ835" s="108"/>
      <c r="BE835" s="108"/>
      <c r="BG835" s="108"/>
      <c r="BI835" s="108"/>
      <c r="BK835" s="108"/>
      <c r="BL835" s="108"/>
      <c r="BM835" s="108"/>
      <c r="CB835" s="108"/>
      <c r="CC835" s="108"/>
      <c r="CD835" s="108"/>
      <c r="CE835" s="108"/>
    </row>
    <row r="836" spans="1:83">
      <c r="A836" s="108"/>
      <c r="B836" s="108"/>
      <c r="E836" s="108"/>
      <c r="F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  <c r="AH836" s="108"/>
      <c r="AI836" s="108"/>
      <c r="AJ836" s="108"/>
      <c r="AK836" s="108"/>
      <c r="AL836" s="108"/>
      <c r="AM836" s="108"/>
      <c r="AN836" s="108"/>
      <c r="AO836" s="108"/>
      <c r="AP836" s="108"/>
      <c r="AQ836" s="108"/>
      <c r="AR836" s="108"/>
      <c r="AS836" s="108"/>
      <c r="AT836" s="108"/>
      <c r="AU836" s="108"/>
      <c r="AV836" s="108"/>
      <c r="AW836" s="108"/>
      <c r="AX836" s="108"/>
      <c r="AY836" s="108"/>
      <c r="AZ836" s="108"/>
      <c r="BE836" s="108"/>
      <c r="BG836" s="108"/>
      <c r="BI836" s="108"/>
      <c r="BK836" s="108"/>
      <c r="BL836" s="108"/>
      <c r="BM836" s="108"/>
      <c r="CB836" s="108"/>
      <c r="CC836" s="108"/>
      <c r="CD836" s="108"/>
      <c r="CE836" s="108"/>
    </row>
    <row r="837" spans="1:83">
      <c r="A837" s="108"/>
      <c r="B837" s="108"/>
      <c r="E837" s="108"/>
      <c r="F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  <c r="AH837" s="108"/>
      <c r="AI837" s="108"/>
      <c r="AJ837" s="108"/>
      <c r="AK837" s="108"/>
      <c r="AL837" s="108"/>
      <c r="AM837" s="108"/>
      <c r="AN837" s="108"/>
      <c r="AO837" s="108"/>
      <c r="AP837" s="108"/>
      <c r="AQ837" s="108"/>
      <c r="AR837" s="108"/>
      <c r="AS837" s="108"/>
      <c r="AT837" s="108"/>
      <c r="AU837" s="108"/>
      <c r="AV837" s="108"/>
      <c r="AW837" s="108"/>
      <c r="AX837" s="108"/>
      <c r="AY837" s="108"/>
      <c r="AZ837" s="108"/>
      <c r="BE837" s="108"/>
      <c r="BG837" s="108"/>
      <c r="BI837" s="108"/>
      <c r="BK837" s="108"/>
      <c r="BL837" s="108"/>
      <c r="BM837" s="108"/>
      <c r="CB837" s="108"/>
      <c r="CC837" s="108"/>
      <c r="CD837" s="108"/>
      <c r="CE837" s="108"/>
    </row>
    <row r="838" spans="1:83">
      <c r="A838" s="108"/>
      <c r="B838" s="108"/>
      <c r="E838" s="108"/>
      <c r="F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  <c r="AN838" s="108"/>
      <c r="AO838" s="108"/>
      <c r="AP838" s="108"/>
      <c r="AQ838" s="108"/>
      <c r="AR838" s="108"/>
      <c r="AS838" s="108"/>
      <c r="AT838" s="108"/>
      <c r="AU838" s="108"/>
      <c r="AV838" s="108"/>
      <c r="AW838" s="108"/>
      <c r="AX838" s="108"/>
      <c r="AY838" s="108"/>
      <c r="AZ838" s="108"/>
      <c r="BE838" s="108"/>
      <c r="BG838" s="108"/>
      <c r="BI838" s="108"/>
      <c r="BK838" s="108"/>
      <c r="BL838" s="108"/>
      <c r="BM838" s="108"/>
      <c r="CB838" s="108"/>
      <c r="CC838" s="108"/>
      <c r="CD838" s="108"/>
      <c r="CE838" s="108"/>
    </row>
    <row r="839" spans="1:83">
      <c r="A839" s="108"/>
      <c r="B839" s="108"/>
      <c r="E839" s="108"/>
      <c r="F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  <c r="AN839" s="108"/>
      <c r="AO839" s="108"/>
      <c r="AP839" s="108"/>
      <c r="AQ839" s="108"/>
      <c r="AR839" s="108"/>
      <c r="AS839" s="108"/>
      <c r="AT839" s="108"/>
      <c r="AU839" s="108"/>
      <c r="AV839" s="108"/>
      <c r="AW839" s="108"/>
      <c r="AX839" s="108"/>
      <c r="AY839" s="108"/>
      <c r="AZ839" s="108"/>
      <c r="BE839" s="108"/>
      <c r="BG839" s="108"/>
      <c r="BI839" s="108"/>
      <c r="BK839" s="108"/>
      <c r="BL839" s="108"/>
      <c r="BM839" s="108"/>
      <c r="CB839" s="108"/>
      <c r="CC839" s="108"/>
      <c r="CD839" s="108"/>
      <c r="CE839" s="108"/>
    </row>
    <row r="840" spans="1:83">
      <c r="A840" s="108"/>
      <c r="B840" s="108"/>
      <c r="E840" s="108"/>
      <c r="F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  <c r="AN840" s="108"/>
      <c r="AO840" s="108"/>
      <c r="AP840" s="108"/>
      <c r="AQ840" s="108"/>
      <c r="AR840" s="108"/>
      <c r="AS840" s="108"/>
      <c r="AT840" s="108"/>
      <c r="AU840" s="108"/>
      <c r="AV840" s="108"/>
      <c r="AW840" s="108"/>
      <c r="AX840" s="108"/>
      <c r="AY840" s="108"/>
      <c r="AZ840" s="108"/>
      <c r="BE840" s="108"/>
      <c r="BG840" s="108"/>
      <c r="BI840" s="108"/>
      <c r="BK840" s="108"/>
      <c r="BL840" s="108"/>
      <c r="BM840" s="108"/>
      <c r="CB840" s="108"/>
      <c r="CC840" s="108"/>
      <c r="CD840" s="108"/>
      <c r="CE840" s="108"/>
    </row>
    <row r="841" spans="1:83">
      <c r="A841" s="108"/>
      <c r="B841" s="108"/>
      <c r="E841" s="108"/>
      <c r="F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  <c r="AN841" s="108"/>
      <c r="AO841" s="108"/>
      <c r="AP841" s="108"/>
      <c r="AQ841" s="108"/>
      <c r="AR841" s="108"/>
      <c r="AS841" s="108"/>
      <c r="AT841" s="108"/>
      <c r="AU841" s="108"/>
      <c r="AV841" s="108"/>
      <c r="AW841" s="108"/>
      <c r="AX841" s="108"/>
      <c r="AY841" s="108"/>
      <c r="AZ841" s="108"/>
      <c r="BE841" s="108"/>
      <c r="BG841" s="108"/>
      <c r="BI841" s="108"/>
      <c r="BK841" s="108"/>
      <c r="BL841" s="108"/>
      <c r="BM841" s="108"/>
      <c r="CB841" s="108"/>
      <c r="CC841" s="108"/>
      <c r="CD841" s="108"/>
      <c r="CE841" s="108"/>
    </row>
    <row r="842" spans="1:83">
      <c r="A842" s="108"/>
      <c r="B842" s="108"/>
      <c r="E842" s="108"/>
      <c r="F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  <c r="AH842" s="108"/>
      <c r="AI842" s="108"/>
      <c r="AJ842" s="108"/>
      <c r="AK842" s="108"/>
      <c r="AL842" s="108"/>
      <c r="AM842" s="108"/>
      <c r="AN842" s="108"/>
      <c r="AO842" s="108"/>
      <c r="AP842" s="108"/>
      <c r="AQ842" s="108"/>
      <c r="AR842" s="108"/>
      <c r="AS842" s="108"/>
      <c r="AT842" s="108"/>
      <c r="AU842" s="108"/>
      <c r="AV842" s="108"/>
      <c r="AW842" s="108"/>
      <c r="AX842" s="108"/>
      <c r="AY842" s="108"/>
      <c r="AZ842" s="108"/>
      <c r="BE842" s="108"/>
      <c r="BG842" s="108"/>
      <c r="BI842" s="108"/>
      <c r="BK842" s="108"/>
      <c r="BL842" s="108"/>
      <c r="BM842" s="108"/>
      <c r="CB842" s="108"/>
      <c r="CC842" s="108"/>
      <c r="CD842" s="108"/>
      <c r="CE842" s="108"/>
    </row>
    <row r="843" spans="1:83">
      <c r="A843" s="108"/>
      <c r="B843" s="108"/>
      <c r="E843" s="108"/>
      <c r="F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  <c r="AN843" s="108"/>
      <c r="AO843" s="108"/>
      <c r="AP843" s="108"/>
      <c r="AQ843" s="108"/>
      <c r="AR843" s="108"/>
      <c r="AS843" s="108"/>
      <c r="AT843" s="108"/>
      <c r="AU843" s="108"/>
      <c r="AV843" s="108"/>
      <c r="AW843" s="108"/>
      <c r="AX843" s="108"/>
      <c r="AY843" s="108"/>
      <c r="AZ843" s="108"/>
      <c r="BE843" s="108"/>
      <c r="BG843" s="108"/>
      <c r="BI843" s="108"/>
      <c r="BK843" s="108"/>
      <c r="BL843" s="108"/>
      <c r="BM843" s="108"/>
      <c r="CB843" s="108"/>
      <c r="CC843" s="108"/>
      <c r="CD843" s="108"/>
      <c r="CE843" s="108"/>
    </row>
    <row r="844" spans="1:83">
      <c r="A844" s="108"/>
      <c r="B844" s="108"/>
      <c r="E844" s="108"/>
      <c r="F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  <c r="AN844" s="108"/>
      <c r="AO844" s="108"/>
      <c r="AP844" s="108"/>
      <c r="AQ844" s="108"/>
      <c r="AR844" s="108"/>
      <c r="AS844" s="108"/>
      <c r="AT844" s="108"/>
      <c r="AU844" s="108"/>
      <c r="AV844" s="108"/>
      <c r="AW844" s="108"/>
      <c r="AX844" s="108"/>
      <c r="AY844" s="108"/>
      <c r="AZ844" s="108"/>
      <c r="BE844" s="108"/>
      <c r="BG844" s="108"/>
      <c r="BI844" s="108"/>
      <c r="BK844" s="108"/>
      <c r="BL844" s="108"/>
      <c r="BM844" s="108"/>
      <c r="CB844" s="108"/>
      <c r="CC844" s="108"/>
      <c r="CD844" s="108"/>
      <c r="CE844" s="108"/>
    </row>
    <row r="845" spans="1:83">
      <c r="A845" s="108"/>
      <c r="B845" s="108"/>
      <c r="E845" s="108"/>
      <c r="F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  <c r="AN845" s="108"/>
      <c r="AO845" s="108"/>
      <c r="AP845" s="108"/>
      <c r="AQ845" s="108"/>
      <c r="AR845" s="108"/>
      <c r="AS845" s="108"/>
      <c r="AT845" s="108"/>
      <c r="AU845" s="108"/>
      <c r="AV845" s="108"/>
      <c r="AW845" s="108"/>
      <c r="AX845" s="108"/>
      <c r="AY845" s="108"/>
      <c r="AZ845" s="108"/>
      <c r="BE845" s="108"/>
      <c r="BG845" s="108"/>
      <c r="BI845" s="108"/>
      <c r="BK845" s="108"/>
      <c r="BL845" s="108"/>
      <c r="BM845" s="108"/>
      <c r="CB845" s="108"/>
      <c r="CC845" s="108"/>
      <c r="CD845" s="108"/>
      <c r="CE845" s="108"/>
    </row>
    <row r="846" spans="1:83">
      <c r="A846" s="108"/>
      <c r="B846" s="108"/>
      <c r="E846" s="108"/>
      <c r="F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  <c r="AH846" s="108"/>
      <c r="AI846" s="108"/>
      <c r="AJ846" s="108"/>
      <c r="AK846" s="108"/>
      <c r="AL846" s="108"/>
      <c r="AM846" s="108"/>
      <c r="AN846" s="108"/>
      <c r="AO846" s="108"/>
      <c r="AP846" s="108"/>
      <c r="AQ846" s="108"/>
      <c r="AR846" s="108"/>
      <c r="AS846" s="108"/>
      <c r="AT846" s="108"/>
      <c r="AU846" s="108"/>
      <c r="AV846" s="108"/>
      <c r="AW846" s="108"/>
      <c r="AX846" s="108"/>
      <c r="AY846" s="108"/>
      <c r="AZ846" s="108"/>
      <c r="BE846" s="108"/>
      <c r="BG846" s="108"/>
      <c r="BI846" s="108"/>
      <c r="BK846" s="108"/>
      <c r="BL846" s="108"/>
      <c r="BM846" s="108"/>
      <c r="CB846" s="108"/>
      <c r="CC846" s="108"/>
      <c r="CD846" s="108"/>
      <c r="CE846" s="108"/>
    </row>
    <row r="847" spans="1:83">
      <c r="A847" s="108"/>
      <c r="B847" s="108"/>
      <c r="E847" s="108"/>
      <c r="F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  <c r="AH847" s="108"/>
      <c r="AI847" s="108"/>
      <c r="AJ847" s="108"/>
      <c r="AK847" s="108"/>
      <c r="AL847" s="108"/>
      <c r="AM847" s="108"/>
      <c r="AN847" s="108"/>
      <c r="AO847" s="108"/>
      <c r="AP847" s="108"/>
      <c r="AQ847" s="108"/>
      <c r="AR847" s="108"/>
      <c r="AS847" s="108"/>
      <c r="AT847" s="108"/>
      <c r="AU847" s="108"/>
      <c r="AV847" s="108"/>
      <c r="AW847" s="108"/>
      <c r="AX847" s="108"/>
      <c r="AY847" s="108"/>
      <c r="AZ847" s="108"/>
      <c r="BE847" s="108"/>
      <c r="BG847" s="108"/>
      <c r="BI847" s="108"/>
      <c r="BK847" s="108"/>
      <c r="BL847" s="108"/>
      <c r="BM847" s="108"/>
      <c r="CB847" s="108"/>
      <c r="CC847" s="108"/>
      <c r="CD847" s="108"/>
      <c r="CE847" s="108"/>
    </row>
    <row r="848" spans="1:83">
      <c r="A848" s="108"/>
      <c r="B848" s="108"/>
      <c r="E848" s="108"/>
      <c r="F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  <c r="AH848" s="108"/>
      <c r="AI848" s="108"/>
      <c r="AJ848" s="108"/>
      <c r="AK848" s="108"/>
      <c r="AL848" s="108"/>
      <c r="AM848" s="108"/>
      <c r="AN848" s="108"/>
      <c r="AO848" s="108"/>
      <c r="AP848" s="108"/>
      <c r="AQ848" s="108"/>
      <c r="AR848" s="108"/>
      <c r="AS848" s="108"/>
      <c r="AT848" s="108"/>
      <c r="AU848" s="108"/>
      <c r="AV848" s="108"/>
      <c r="AW848" s="108"/>
      <c r="AX848" s="108"/>
      <c r="AY848" s="108"/>
      <c r="AZ848" s="108"/>
      <c r="BE848" s="108"/>
      <c r="BG848" s="108"/>
      <c r="BI848" s="108"/>
      <c r="BK848" s="108"/>
      <c r="BL848" s="108"/>
      <c r="BM848" s="108"/>
      <c r="CB848" s="108"/>
      <c r="CC848" s="108"/>
      <c r="CD848" s="108"/>
      <c r="CE848" s="108"/>
    </row>
    <row r="849" spans="1:83">
      <c r="A849" s="108"/>
      <c r="B849" s="108"/>
      <c r="E849" s="108"/>
      <c r="F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  <c r="AN849" s="108"/>
      <c r="AO849" s="108"/>
      <c r="AP849" s="108"/>
      <c r="AQ849" s="108"/>
      <c r="AR849" s="108"/>
      <c r="AS849" s="108"/>
      <c r="AT849" s="108"/>
      <c r="AU849" s="108"/>
      <c r="AV849" s="108"/>
      <c r="AW849" s="108"/>
      <c r="AX849" s="108"/>
      <c r="AY849" s="108"/>
      <c r="AZ849" s="108"/>
      <c r="BE849" s="108"/>
      <c r="BG849" s="108"/>
      <c r="BI849" s="108"/>
      <c r="BK849" s="108"/>
      <c r="BL849" s="108"/>
      <c r="BM849" s="108"/>
      <c r="CB849" s="108"/>
      <c r="CC849" s="108"/>
      <c r="CD849" s="108"/>
      <c r="CE849" s="108"/>
    </row>
    <row r="850" spans="1:83">
      <c r="A850" s="108"/>
      <c r="B850" s="108"/>
      <c r="E850" s="108"/>
      <c r="F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  <c r="AN850" s="108"/>
      <c r="AO850" s="108"/>
      <c r="AP850" s="108"/>
      <c r="AQ850" s="108"/>
      <c r="AR850" s="108"/>
      <c r="AS850" s="108"/>
      <c r="AT850" s="108"/>
      <c r="AU850" s="108"/>
      <c r="AV850" s="108"/>
      <c r="AW850" s="108"/>
      <c r="AX850" s="108"/>
      <c r="AY850" s="108"/>
      <c r="AZ850" s="108"/>
      <c r="BE850" s="108"/>
      <c r="BG850" s="108"/>
      <c r="BI850" s="108"/>
      <c r="BK850" s="108"/>
      <c r="BL850" s="108"/>
      <c r="BM850" s="108"/>
      <c r="CB850" s="108"/>
      <c r="CC850" s="108"/>
      <c r="CD850" s="108"/>
      <c r="CE850" s="108"/>
    </row>
    <row r="851" spans="1:83">
      <c r="A851" s="108"/>
      <c r="B851" s="108"/>
      <c r="E851" s="108"/>
      <c r="F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  <c r="AN851" s="108"/>
      <c r="AO851" s="108"/>
      <c r="AP851" s="108"/>
      <c r="AQ851" s="108"/>
      <c r="AR851" s="108"/>
      <c r="AS851" s="108"/>
      <c r="AT851" s="108"/>
      <c r="AU851" s="108"/>
      <c r="AV851" s="108"/>
      <c r="AW851" s="108"/>
      <c r="AX851" s="108"/>
      <c r="AY851" s="108"/>
      <c r="AZ851" s="108"/>
      <c r="BE851" s="108"/>
      <c r="BG851" s="108"/>
      <c r="BI851" s="108"/>
      <c r="BK851" s="108"/>
      <c r="BL851" s="108"/>
      <c r="BM851" s="108"/>
      <c r="CB851" s="108"/>
      <c r="CC851" s="108"/>
      <c r="CD851" s="108"/>
      <c r="CE851" s="108"/>
    </row>
    <row r="852" spans="1:83">
      <c r="A852" s="108"/>
      <c r="B852" s="108"/>
      <c r="E852" s="108"/>
      <c r="F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  <c r="AN852" s="108"/>
      <c r="AO852" s="108"/>
      <c r="AP852" s="108"/>
      <c r="AQ852" s="108"/>
      <c r="AR852" s="108"/>
      <c r="AS852" s="108"/>
      <c r="AT852" s="108"/>
      <c r="AU852" s="108"/>
      <c r="AV852" s="108"/>
      <c r="AW852" s="108"/>
      <c r="AX852" s="108"/>
      <c r="AY852" s="108"/>
      <c r="AZ852" s="108"/>
      <c r="BE852" s="108"/>
      <c r="BG852" s="108"/>
      <c r="BI852" s="108"/>
      <c r="BK852" s="108"/>
      <c r="BL852" s="108"/>
      <c r="BM852" s="108"/>
      <c r="CB852" s="108"/>
      <c r="CC852" s="108"/>
      <c r="CD852" s="108"/>
      <c r="CE852" s="108"/>
    </row>
    <row r="853" spans="1:83">
      <c r="A853" s="108"/>
      <c r="B853" s="108"/>
      <c r="E853" s="108"/>
      <c r="F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  <c r="AH853" s="108"/>
      <c r="AI853" s="108"/>
      <c r="AJ853" s="108"/>
      <c r="AK853" s="108"/>
      <c r="AL853" s="108"/>
      <c r="AM853" s="108"/>
      <c r="AN853" s="108"/>
      <c r="AO853" s="108"/>
      <c r="AP853" s="108"/>
      <c r="AQ853" s="108"/>
      <c r="AR853" s="108"/>
      <c r="AS853" s="108"/>
      <c r="AT853" s="108"/>
      <c r="AU853" s="108"/>
      <c r="AV853" s="108"/>
      <c r="AW853" s="108"/>
      <c r="AX853" s="108"/>
      <c r="AY853" s="108"/>
      <c r="AZ853" s="108"/>
      <c r="BE853" s="108"/>
      <c r="BG853" s="108"/>
      <c r="BI853" s="108"/>
      <c r="BK853" s="108"/>
      <c r="BL853" s="108"/>
      <c r="BM853" s="108"/>
      <c r="CB853" s="108"/>
      <c r="CC853" s="108"/>
      <c r="CD853" s="108"/>
      <c r="CE853" s="108"/>
    </row>
    <row r="854" spans="1:83">
      <c r="A854" s="108"/>
      <c r="B854" s="108"/>
      <c r="E854" s="108"/>
      <c r="F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  <c r="AN854" s="108"/>
      <c r="AO854" s="108"/>
      <c r="AP854" s="108"/>
      <c r="AQ854" s="108"/>
      <c r="AR854" s="108"/>
      <c r="AS854" s="108"/>
      <c r="AT854" s="108"/>
      <c r="AU854" s="108"/>
      <c r="AV854" s="108"/>
      <c r="AW854" s="108"/>
      <c r="AX854" s="108"/>
      <c r="AY854" s="108"/>
      <c r="AZ854" s="108"/>
      <c r="BE854" s="108"/>
      <c r="BG854" s="108"/>
      <c r="BI854" s="108"/>
      <c r="BK854" s="108"/>
      <c r="BL854" s="108"/>
      <c r="BM854" s="108"/>
      <c r="CB854" s="108"/>
      <c r="CC854" s="108"/>
      <c r="CD854" s="108"/>
      <c r="CE854" s="108"/>
    </row>
    <row r="855" spans="1:83">
      <c r="A855" s="108"/>
      <c r="B855" s="108"/>
      <c r="E855" s="108"/>
      <c r="F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  <c r="AN855" s="108"/>
      <c r="AO855" s="108"/>
      <c r="AP855" s="108"/>
      <c r="AQ855" s="108"/>
      <c r="AR855" s="108"/>
      <c r="AS855" s="108"/>
      <c r="AT855" s="108"/>
      <c r="AU855" s="108"/>
      <c r="AV855" s="108"/>
      <c r="AW855" s="108"/>
      <c r="AX855" s="108"/>
      <c r="AY855" s="108"/>
      <c r="AZ855" s="108"/>
      <c r="BE855" s="108"/>
      <c r="BG855" s="108"/>
      <c r="BI855" s="108"/>
      <c r="BK855" s="108"/>
      <c r="BL855" s="108"/>
      <c r="BM855" s="108"/>
      <c r="CB855" s="108"/>
      <c r="CC855" s="108"/>
      <c r="CD855" s="108"/>
      <c r="CE855" s="108"/>
    </row>
    <row r="856" spans="1:83">
      <c r="A856" s="108"/>
      <c r="B856" s="108"/>
      <c r="E856" s="108"/>
      <c r="F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  <c r="AN856" s="108"/>
      <c r="AO856" s="108"/>
      <c r="AP856" s="108"/>
      <c r="AQ856" s="108"/>
      <c r="AR856" s="108"/>
      <c r="AS856" s="108"/>
      <c r="AT856" s="108"/>
      <c r="AU856" s="108"/>
      <c r="AV856" s="108"/>
      <c r="AW856" s="108"/>
      <c r="AX856" s="108"/>
      <c r="AY856" s="108"/>
      <c r="AZ856" s="108"/>
      <c r="BE856" s="108"/>
      <c r="BG856" s="108"/>
      <c r="BI856" s="108"/>
      <c r="BK856" s="108"/>
      <c r="BL856" s="108"/>
      <c r="BM856" s="108"/>
      <c r="CB856" s="108"/>
      <c r="CC856" s="108"/>
      <c r="CD856" s="108"/>
      <c r="CE856" s="108"/>
    </row>
    <row r="857" spans="1:83">
      <c r="A857" s="108"/>
      <c r="B857" s="108"/>
      <c r="E857" s="108"/>
      <c r="F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  <c r="AH857" s="108"/>
      <c r="AI857" s="108"/>
      <c r="AJ857" s="108"/>
      <c r="AK857" s="108"/>
      <c r="AL857" s="108"/>
      <c r="AM857" s="108"/>
      <c r="AN857" s="108"/>
      <c r="AO857" s="108"/>
      <c r="AP857" s="108"/>
      <c r="AQ857" s="108"/>
      <c r="AR857" s="108"/>
      <c r="AS857" s="108"/>
      <c r="AT857" s="108"/>
      <c r="AU857" s="108"/>
      <c r="AV857" s="108"/>
      <c r="AW857" s="108"/>
      <c r="AX857" s="108"/>
      <c r="AY857" s="108"/>
      <c r="AZ857" s="108"/>
      <c r="BE857" s="108"/>
      <c r="BG857" s="108"/>
      <c r="BI857" s="108"/>
      <c r="BK857" s="108"/>
      <c r="BL857" s="108"/>
      <c r="BM857" s="108"/>
      <c r="CB857" s="108"/>
      <c r="CC857" s="108"/>
      <c r="CD857" s="108"/>
      <c r="CE857" s="108"/>
    </row>
    <row r="858" spans="1:83">
      <c r="A858" s="108"/>
      <c r="B858" s="108"/>
      <c r="E858" s="108"/>
      <c r="F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  <c r="AH858" s="108"/>
      <c r="AI858" s="108"/>
      <c r="AJ858" s="108"/>
      <c r="AK858" s="108"/>
      <c r="AL858" s="108"/>
      <c r="AM858" s="108"/>
      <c r="AN858" s="108"/>
      <c r="AO858" s="108"/>
      <c r="AP858" s="108"/>
      <c r="AQ858" s="108"/>
      <c r="AR858" s="108"/>
      <c r="AS858" s="108"/>
      <c r="AT858" s="108"/>
      <c r="AU858" s="108"/>
      <c r="AV858" s="108"/>
      <c r="AW858" s="108"/>
      <c r="AX858" s="108"/>
      <c r="AY858" s="108"/>
      <c r="AZ858" s="108"/>
      <c r="BE858" s="108"/>
      <c r="BG858" s="108"/>
      <c r="BI858" s="108"/>
      <c r="BK858" s="108"/>
      <c r="BL858" s="108"/>
      <c r="BM858" s="108"/>
      <c r="CB858" s="108"/>
      <c r="CC858" s="108"/>
      <c r="CD858" s="108"/>
      <c r="CE858" s="108"/>
    </row>
    <row r="859" spans="1:83">
      <c r="A859" s="108"/>
      <c r="B859" s="108"/>
      <c r="E859" s="108"/>
      <c r="F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  <c r="AH859" s="108"/>
      <c r="AI859" s="108"/>
      <c r="AJ859" s="108"/>
      <c r="AK859" s="108"/>
      <c r="AL859" s="108"/>
      <c r="AM859" s="108"/>
      <c r="AN859" s="108"/>
      <c r="AO859" s="108"/>
      <c r="AP859" s="108"/>
      <c r="AQ859" s="108"/>
      <c r="AR859" s="108"/>
      <c r="AS859" s="108"/>
      <c r="AT859" s="108"/>
      <c r="AU859" s="108"/>
      <c r="AV859" s="108"/>
      <c r="AW859" s="108"/>
      <c r="AX859" s="108"/>
      <c r="AY859" s="108"/>
      <c r="AZ859" s="108"/>
      <c r="BE859" s="108"/>
      <c r="BG859" s="108"/>
      <c r="BI859" s="108"/>
      <c r="BK859" s="108"/>
      <c r="BL859" s="108"/>
      <c r="BM859" s="108"/>
      <c r="CB859" s="108"/>
      <c r="CC859" s="108"/>
      <c r="CD859" s="108"/>
      <c r="CE859" s="108"/>
    </row>
    <row r="860" spans="1:83">
      <c r="A860" s="108"/>
      <c r="B860" s="108"/>
      <c r="E860" s="108"/>
      <c r="F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  <c r="AN860" s="108"/>
      <c r="AO860" s="108"/>
      <c r="AP860" s="108"/>
      <c r="AQ860" s="108"/>
      <c r="AR860" s="108"/>
      <c r="AS860" s="108"/>
      <c r="AT860" s="108"/>
      <c r="AU860" s="108"/>
      <c r="AV860" s="108"/>
      <c r="AW860" s="108"/>
      <c r="AX860" s="108"/>
      <c r="AY860" s="108"/>
      <c r="AZ860" s="108"/>
      <c r="BE860" s="108"/>
      <c r="BG860" s="108"/>
      <c r="BI860" s="108"/>
      <c r="BK860" s="108"/>
      <c r="BL860" s="108"/>
      <c r="BM860" s="108"/>
      <c r="CB860" s="108"/>
      <c r="CC860" s="108"/>
      <c r="CD860" s="108"/>
      <c r="CE860" s="108"/>
    </row>
    <row r="861" spans="1:83">
      <c r="A861" s="108"/>
      <c r="B861" s="108"/>
      <c r="E861" s="108"/>
      <c r="F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  <c r="AN861" s="108"/>
      <c r="AO861" s="108"/>
      <c r="AP861" s="108"/>
      <c r="AQ861" s="108"/>
      <c r="AR861" s="108"/>
      <c r="AS861" s="108"/>
      <c r="AT861" s="108"/>
      <c r="AU861" s="108"/>
      <c r="AV861" s="108"/>
      <c r="AW861" s="108"/>
      <c r="AX861" s="108"/>
      <c r="AY861" s="108"/>
      <c r="AZ861" s="108"/>
      <c r="BE861" s="108"/>
      <c r="BG861" s="108"/>
      <c r="BI861" s="108"/>
      <c r="BK861" s="108"/>
      <c r="BL861" s="108"/>
      <c r="BM861" s="108"/>
      <c r="CB861" s="108"/>
      <c r="CC861" s="108"/>
      <c r="CD861" s="108"/>
      <c r="CE861" s="108"/>
    </row>
    <row r="862" spans="1:83">
      <c r="A862" s="108"/>
      <c r="B862" s="108"/>
      <c r="E862" s="108"/>
      <c r="F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  <c r="AN862" s="108"/>
      <c r="AO862" s="108"/>
      <c r="AP862" s="108"/>
      <c r="AQ862" s="108"/>
      <c r="AR862" s="108"/>
      <c r="AS862" s="108"/>
      <c r="AT862" s="108"/>
      <c r="AU862" s="108"/>
      <c r="AV862" s="108"/>
      <c r="AW862" s="108"/>
      <c r="AX862" s="108"/>
      <c r="AY862" s="108"/>
      <c r="AZ862" s="108"/>
      <c r="BE862" s="108"/>
      <c r="BG862" s="108"/>
      <c r="BI862" s="108"/>
      <c r="BK862" s="108"/>
      <c r="BL862" s="108"/>
      <c r="BM862" s="108"/>
      <c r="CB862" s="108"/>
      <c r="CC862" s="108"/>
      <c r="CD862" s="108"/>
      <c r="CE862" s="108"/>
    </row>
    <row r="863" spans="1:83">
      <c r="A863" s="108"/>
      <c r="B863" s="108"/>
      <c r="E863" s="108"/>
      <c r="F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  <c r="AN863" s="108"/>
      <c r="AO863" s="108"/>
      <c r="AP863" s="108"/>
      <c r="AQ863" s="108"/>
      <c r="AR863" s="108"/>
      <c r="AS863" s="108"/>
      <c r="AT863" s="108"/>
      <c r="AU863" s="108"/>
      <c r="AV863" s="108"/>
      <c r="AW863" s="108"/>
      <c r="AX863" s="108"/>
      <c r="AY863" s="108"/>
      <c r="AZ863" s="108"/>
      <c r="BE863" s="108"/>
      <c r="BG863" s="108"/>
      <c r="BI863" s="108"/>
      <c r="BK863" s="108"/>
      <c r="BL863" s="108"/>
      <c r="BM863" s="108"/>
      <c r="CB863" s="108"/>
      <c r="CC863" s="108"/>
      <c r="CD863" s="108"/>
      <c r="CE863" s="108"/>
    </row>
    <row r="864" spans="1:83">
      <c r="A864" s="108"/>
      <c r="B864" s="108"/>
      <c r="E864" s="108"/>
      <c r="F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  <c r="AH864" s="108"/>
      <c r="AI864" s="108"/>
      <c r="AJ864" s="108"/>
      <c r="AK864" s="108"/>
      <c r="AL864" s="108"/>
      <c r="AM864" s="108"/>
      <c r="AN864" s="108"/>
      <c r="AO864" s="108"/>
      <c r="AP864" s="108"/>
      <c r="AQ864" s="108"/>
      <c r="AR864" s="108"/>
      <c r="AS864" s="108"/>
      <c r="AT864" s="108"/>
      <c r="AU864" s="108"/>
      <c r="AV864" s="108"/>
      <c r="AW864" s="108"/>
      <c r="AX864" s="108"/>
      <c r="AY864" s="108"/>
      <c r="AZ864" s="108"/>
      <c r="BE864" s="108"/>
      <c r="BG864" s="108"/>
      <c r="BI864" s="108"/>
      <c r="BK864" s="108"/>
      <c r="BL864" s="108"/>
      <c r="BM864" s="108"/>
      <c r="CB864" s="108"/>
      <c r="CC864" s="108"/>
      <c r="CD864" s="108"/>
      <c r="CE864" s="108"/>
    </row>
    <row r="865" spans="1:83">
      <c r="A865" s="108"/>
      <c r="B865" s="108"/>
      <c r="E865" s="108"/>
      <c r="F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  <c r="AN865" s="108"/>
      <c r="AO865" s="108"/>
      <c r="AP865" s="108"/>
      <c r="AQ865" s="108"/>
      <c r="AR865" s="108"/>
      <c r="AS865" s="108"/>
      <c r="AT865" s="108"/>
      <c r="AU865" s="108"/>
      <c r="AV865" s="108"/>
      <c r="AW865" s="108"/>
      <c r="AX865" s="108"/>
      <c r="AY865" s="108"/>
      <c r="AZ865" s="108"/>
      <c r="BE865" s="108"/>
      <c r="BG865" s="108"/>
      <c r="BI865" s="108"/>
      <c r="BK865" s="108"/>
      <c r="BL865" s="108"/>
      <c r="BM865" s="108"/>
      <c r="CB865" s="108"/>
      <c r="CC865" s="108"/>
      <c r="CD865" s="108"/>
      <c r="CE865" s="108"/>
    </row>
    <row r="866" spans="1:83">
      <c r="A866" s="108"/>
      <c r="B866" s="108"/>
      <c r="E866" s="108"/>
      <c r="F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  <c r="AN866" s="108"/>
      <c r="AO866" s="108"/>
      <c r="AP866" s="108"/>
      <c r="AQ866" s="108"/>
      <c r="AR866" s="108"/>
      <c r="AS866" s="108"/>
      <c r="AT866" s="108"/>
      <c r="AU866" s="108"/>
      <c r="AV866" s="108"/>
      <c r="AW866" s="108"/>
      <c r="AX866" s="108"/>
      <c r="AY866" s="108"/>
      <c r="AZ866" s="108"/>
      <c r="BE866" s="108"/>
      <c r="BG866" s="108"/>
      <c r="BI866" s="108"/>
      <c r="BK866" s="108"/>
      <c r="BL866" s="108"/>
      <c r="BM866" s="108"/>
      <c r="CB866" s="108"/>
      <c r="CC866" s="108"/>
      <c r="CD866" s="108"/>
      <c r="CE866" s="108"/>
    </row>
    <row r="867" spans="1:83">
      <c r="A867" s="108"/>
      <c r="B867" s="108"/>
      <c r="E867" s="108"/>
      <c r="F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  <c r="AH867" s="108"/>
      <c r="AI867" s="108"/>
      <c r="AJ867" s="108"/>
      <c r="AK867" s="108"/>
      <c r="AL867" s="108"/>
      <c r="AM867" s="108"/>
      <c r="AN867" s="108"/>
      <c r="AO867" s="108"/>
      <c r="AP867" s="108"/>
      <c r="AQ867" s="108"/>
      <c r="AR867" s="108"/>
      <c r="AS867" s="108"/>
      <c r="AT867" s="108"/>
      <c r="AU867" s="108"/>
      <c r="AV867" s="108"/>
      <c r="AW867" s="108"/>
      <c r="AX867" s="108"/>
      <c r="AY867" s="108"/>
      <c r="AZ867" s="108"/>
      <c r="BE867" s="108"/>
      <c r="BG867" s="108"/>
      <c r="BI867" s="108"/>
      <c r="BK867" s="108"/>
      <c r="BL867" s="108"/>
      <c r="BM867" s="108"/>
      <c r="CB867" s="108"/>
      <c r="CC867" s="108"/>
      <c r="CD867" s="108"/>
      <c r="CE867" s="108"/>
    </row>
    <row r="868" spans="1:83">
      <c r="A868" s="108"/>
      <c r="B868" s="108"/>
      <c r="E868" s="108"/>
      <c r="F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  <c r="AH868" s="108"/>
      <c r="AI868" s="108"/>
      <c r="AJ868" s="108"/>
      <c r="AK868" s="108"/>
      <c r="AL868" s="108"/>
      <c r="AM868" s="108"/>
      <c r="AN868" s="108"/>
      <c r="AO868" s="108"/>
      <c r="AP868" s="108"/>
      <c r="AQ868" s="108"/>
      <c r="AR868" s="108"/>
      <c r="AS868" s="108"/>
      <c r="AT868" s="108"/>
      <c r="AU868" s="108"/>
      <c r="AV868" s="108"/>
      <c r="AW868" s="108"/>
      <c r="AX868" s="108"/>
      <c r="AY868" s="108"/>
      <c r="AZ868" s="108"/>
      <c r="BE868" s="108"/>
      <c r="BG868" s="108"/>
      <c r="BI868" s="108"/>
      <c r="BK868" s="108"/>
      <c r="BL868" s="108"/>
      <c r="BM868" s="108"/>
      <c r="CB868" s="108"/>
      <c r="CC868" s="108"/>
      <c r="CD868" s="108"/>
      <c r="CE868" s="108"/>
    </row>
    <row r="869" spans="1:83">
      <c r="A869" s="108"/>
      <c r="B869" s="108"/>
      <c r="E869" s="108"/>
      <c r="F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  <c r="AH869" s="108"/>
      <c r="AI869" s="108"/>
      <c r="AJ869" s="108"/>
      <c r="AK869" s="108"/>
      <c r="AL869" s="108"/>
      <c r="AM869" s="108"/>
      <c r="AN869" s="108"/>
      <c r="AO869" s="108"/>
      <c r="AP869" s="108"/>
      <c r="AQ869" s="108"/>
      <c r="AR869" s="108"/>
      <c r="AS869" s="108"/>
      <c r="AT869" s="108"/>
      <c r="AU869" s="108"/>
      <c r="AV869" s="108"/>
      <c r="AW869" s="108"/>
      <c r="AX869" s="108"/>
      <c r="AY869" s="108"/>
      <c r="AZ869" s="108"/>
      <c r="BE869" s="108"/>
      <c r="BG869" s="108"/>
      <c r="BI869" s="108"/>
      <c r="BK869" s="108"/>
      <c r="BL869" s="108"/>
      <c r="BM869" s="108"/>
      <c r="CB869" s="108"/>
      <c r="CC869" s="108"/>
      <c r="CD869" s="108"/>
      <c r="CE869" s="108"/>
    </row>
    <row r="870" spans="1:83">
      <c r="A870" s="108"/>
      <c r="B870" s="108"/>
      <c r="E870" s="108"/>
      <c r="F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  <c r="AH870" s="108"/>
      <c r="AI870" s="108"/>
      <c r="AJ870" s="108"/>
      <c r="AK870" s="108"/>
      <c r="AL870" s="108"/>
      <c r="AM870" s="108"/>
      <c r="AN870" s="108"/>
      <c r="AO870" s="108"/>
      <c r="AP870" s="108"/>
      <c r="AQ870" s="108"/>
      <c r="AR870" s="108"/>
      <c r="AS870" s="108"/>
      <c r="AT870" s="108"/>
      <c r="AU870" s="108"/>
      <c r="AV870" s="108"/>
      <c r="AW870" s="108"/>
      <c r="AX870" s="108"/>
      <c r="AY870" s="108"/>
      <c r="AZ870" s="108"/>
      <c r="BE870" s="108"/>
      <c r="BG870" s="108"/>
      <c r="BI870" s="108"/>
      <c r="BK870" s="108"/>
      <c r="BL870" s="108"/>
      <c r="BM870" s="108"/>
      <c r="CB870" s="108"/>
      <c r="CC870" s="108"/>
      <c r="CD870" s="108"/>
      <c r="CE870" s="108"/>
    </row>
    <row r="871" spans="1:83">
      <c r="A871" s="108"/>
      <c r="B871" s="108"/>
      <c r="E871" s="108"/>
      <c r="F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  <c r="AH871" s="108"/>
      <c r="AI871" s="108"/>
      <c r="AJ871" s="108"/>
      <c r="AK871" s="108"/>
      <c r="AL871" s="108"/>
      <c r="AM871" s="108"/>
      <c r="AN871" s="108"/>
      <c r="AO871" s="108"/>
      <c r="AP871" s="108"/>
      <c r="AQ871" s="108"/>
      <c r="AR871" s="108"/>
      <c r="AS871" s="108"/>
      <c r="AT871" s="108"/>
      <c r="AU871" s="108"/>
      <c r="AV871" s="108"/>
      <c r="AW871" s="108"/>
      <c r="AX871" s="108"/>
      <c r="AY871" s="108"/>
      <c r="AZ871" s="108"/>
      <c r="BE871" s="108"/>
      <c r="BG871" s="108"/>
      <c r="BI871" s="108"/>
      <c r="BK871" s="108"/>
      <c r="BL871" s="108"/>
      <c r="BM871" s="108"/>
      <c r="CB871" s="108"/>
      <c r="CC871" s="108"/>
      <c r="CD871" s="108"/>
      <c r="CE871" s="108"/>
    </row>
    <row r="872" spans="1:83">
      <c r="A872" s="108"/>
      <c r="B872" s="108"/>
      <c r="E872" s="108"/>
      <c r="F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  <c r="AH872" s="108"/>
      <c r="AI872" s="108"/>
      <c r="AJ872" s="108"/>
      <c r="AK872" s="108"/>
      <c r="AL872" s="108"/>
      <c r="AM872" s="108"/>
      <c r="AN872" s="108"/>
      <c r="AO872" s="108"/>
      <c r="AP872" s="108"/>
      <c r="AQ872" s="108"/>
      <c r="AR872" s="108"/>
      <c r="AS872" s="108"/>
      <c r="AT872" s="108"/>
      <c r="AU872" s="108"/>
      <c r="AV872" s="108"/>
      <c r="AW872" s="108"/>
      <c r="AX872" s="108"/>
      <c r="AY872" s="108"/>
      <c r="AZ872" s="108"/>
      <c r="BE872" s="108"/>
      <c r="BG872" s="108"/>
      <c r="BI872" s="108"/>
      <c r="BK872" s="108"/>
      <c r="BL872" s="108"/>
      <c r="BM872" s="108"/>
      <c r="CB872" s="108"/>
      <c r="CC872" s="108"/>
      <c r="CD872" s="108"/>
      <c r="CE872" s="108"/>
    </row>
    <row r="873" spans="1:83">
      <c r="A873" s="108"/>
      <c r="B873" s="108"/>
      <c r="E873" s="108"/>
      <c r="F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  <c r="AH873" s="108"/>
      <c r="AI873" s="108"/>
      <c r="AJ873" s="108"/>
      <c r="AK873" s="108"/>
      <c r="AL873" s="108"/>
      <c r="AM873" s="108"/>
      <c r="AN873" s="108"/>
      <c r="AO873" s="108"/>
      <c r="AP873" s="108"/>
      <c r="AQ873" s="108"/>
      <c r="AR873" s="108"/>
      <c r="AS873" s="108"/>
      <c r="AT873" s="108"/>
      <c r="AU873" s="108"/>
      <c r="AV873" s="108"/>
      <c r="AW873" s="108"/>
      <c r="AX873" s="108"/>
      <c r="AY873" s="108"/>
      <c r="AZ873" s="108"/>
      <c r="BE873" s="108"/>
      <c r="BG873" s="108"/>
      <c r="BI873" s="108"/>
      <c r="BK873" s="108"/>
      <c r="BL873" s="108"/>
      <c r="BM873" s="108"/>
      <c r="CB873" s="108"/>
      <c r="CC873" s="108"/>
      <c r="CD873" s="108"/>
      <c r="CE873" s="108"/>
    </row>
    <row r="874" spans="1:83">
      <c r="A874" s="108"/>
      <c r="B874" s="108"/>
      <c r="E874" s="108"/>
      <c r="F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  <c r="AH874" s="108"/>
      <c r="AI874" s="108"/>
      <c r="AJ874" s="108"/>
      <c r="AK874" s="108"/>
      <c r="AL874" s="108"/>
      <c r="AM874" s="108"/>
      <c r="AN874" s="108"/>
      <c r="AO874" s="108"/>
      <c r="AP874" s="108"/>
      <c r="AQ874" s="108"/>
      <c r="AR874" s="108"/>
      <c r="AS874" s="108"/>
      <c r="AT874" s="108"/>
      <c r="AU874" s="108"/>
      <c r="AV874" s="108"/>
      <c r="AW874" s="108"/>
      <c r="AX874" s="108"/>
      <c r="AY874" s="108"/>
      <c r="AZ874" s="108"/>
      <c r="BE874" s="108"/>
      <c r="BG874" s="108"/>
      <c r="BI874" s="108"/>
      <c r="BK874" s="108"/>
      <c r="BL874" s="108"/>
      <c r="BM874" s="108"/>
      <c r="CB874" s="108"/>
      <c r="CC874" s="108"/>
      <c r="CD874" s="108"/>
      <c r="CE874" s="108"/>
    </row>
    <row r="875" spans="1:83">
      <c r="A875" s="108"/>
      <c r="B875" s="108"/>
      <c r="E875" s="108"/>
      <c r="F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  <c r="AH875" s="108"/>
      <c r="AI875" s="108"/>
      <c r="AJ875" s="108"/>
      <c r="AK875" s="108"/>
      <c r="AL875" s="108"/>
      <c r="AM875" s="108"/>
      <c r="AN875" s="108"/>
      <c r="AO875" s="108"/>
      <c r="AP875" s="108"/>
      <c r="AQ875" s="108"/>
      <c r="AR875" s="108"/>
      <c r="AS875" s="108"/>
      <c r="AT875" s="108"/>
      <c r="AU875" s="108"/>
      <c r="AV875" s="108"/>
      <c r="AW875" s="108"/>
      <c r="AX875" s="108"/>
      <c r="AY875" s="108"/>
      <c r="AZ875" s="108"/>
      <c r="BE875" s="108"/>
      <c r="BG875" s="108"/>
      <c r="BI875" s="108"/>
      <c r="BK875" s="108"/>
      <c r="BL875" s="108"/>
      <c r="BM875" s="108"/>
      <c r="CB875" s="108"/>
      <c r="CC875" s="108"/>
      <c r="CD875" s="108"/>
      <c r="CE875" s="108"/>
    </row>
    <row r="876" spans="1:83">
      <c r="A876" s="108"/>
      <c r="B876" s="108"/>
      <c r="E876" s="108"/>
      <c r="F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  <c r="AH876" s="108"/>
      <c r="AI876" s="108"/>
      <c r="AJ876" s="108"/>
      <c r="AK876" s="108"/>
      <c r="AL876" s="108"/>
      <c r="AM876" s="108"/>
      <c r="AN876" s="108"/>
      <c r="AO876" s="108"/>
      <c r="AP876" s="108"/>
      <c r="AQ876" s="108"/>
      <c r="AR876" s="108"/>
      <c r="AS876" s="108"/>
      <c r="AT876" s="108"/>
      <c r="AU876" s="108"/>
      <c r="AV876" s="108"/>
      <c r="AW876" s="108"/>
      <c r="AX876" s="108"/>
      <c r="AY876" s="108"/>
      <c r="AZ876" s="108"/>
      <c r="BE876" s="108"/>
      <c r="BG876" s="108"/>
      <c r="BI876" s="108"/>
      <c r="BK876" s="108"/>
      <c r="BL876" s="108"/>
      <c r="BM876" s="108"/>
      <c r="CB876" s="108"/>
      <c r="CC876" s="108"/>
      <c r="CD876" s="108"/>
      <c r="CE876" s="108"/>
    </row>
    <row r="877" spans="1:83">
      <c r="A877" s="108"/>
      <c r="B877" s="108"/>
      <c r="E877" s="108"/>
      <c r="F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  <c r="AH877" s="108"/>
      <c r="AI877" s="108"/>
      <c r="AJ877" s="108"/>
      <c r="AK877" s="108"/>
      <c r="AL877" s="108"/>
      <c r="AM877" s="108"/>
      <c r="AN877" s="108"/>
      <c r="AO877" s="108"/>
      <c r="AP877" s="108"/>
      <c r="AQ877" s="108"/>
      <c r="AR877" s="108"/>
      <c r="AS877" s="108"/>
      <c r="AT877" s="108"/>
      <c r="AU877" s="108"/>
      <c r="AV877" s="108"/>
      <c r="AW877" s="108"/>
      <c r="AX877" s="108"/>
      <c r="AY877" s="108"/>
      <c r="AZ877" s="108"/>
      <c r="BE877" s="108"/>
      <c r="BG877" s="108"/>
      <c r="BI877" s="108"/>
      <c r="BK877" s="108"/>
      <c r="BL877" s="108"/>
      <c r="BM877" s="108"/>
      <c r="CB877" s="108"/>
      <c r="CC877" s="108"/>
      <c r="CD877" s="108"/>
      <c r="CE877" s="108"/>
    </row>
    <row r="878" spans="1:83">
      <c r="A878" s="108"/>
      <c r="B878" s="108"/>
      <c r="E878" s="108"/>
      <c r="F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  <c r="AH878" s="108"/>
      <c r="AI878" s="108"/>
      <c r="AJ878" s="108"/>
      <c r="AK878" s="108"/>
      <c r="AL878" s="108"/>
      <c r="AM878" s="108"/>
      <c r="AN878" s="108"/>
      <c r="AO878" s="108"/>
      <c r="AP878" s="108"/>
      <c r="AQ878" s="108"/>
      <c r="AR878" s="108"/>
      <c r="AS878" s="108"/>
      <c r="AT878" s="108"/>
      <c r="AU878" s="108"/>
      <c r="AV878" s="108"/>
      <c r="AW878" s="108"/>
      <c r="AX878" s="108"/>
      <c r="AY878" s="108"/>
      <c r="AZ878" s="108"/>
      <c r="BE878" s="108"/>
      <c r="BG878" s="108"/>
      <c r="BI878" s="108"/>
      <c r="BK878" s="108"/>
      <c r="BL878" s="108"/>
      <c r="BM878" s="108"/>
      <c r="CB878" s="108"/>
      <c r="CC878" s="108"/>
      <c r="CD878" s="108"/>
      <c r="CE878" s="108"/>
    </row>
    <row r="879" spans="1:83">
      <c r="A879" s="108"/>
      <c r="B879" s="108"/>
      <c r="E879" s="108"/>
      <c r="F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  <c r="AH879" s="108"/>
      <c r="AI879" s="108"/>
      <c r="AJ879" s="108"/>
      <c r="AK879" s="108"/>
      <c r="AL879" s="108"/>
      <c r="AM879" s="108"/>
      <c r="AN879" s="108"/>
      <c r="AO879" s="108"/>
      <c r="AP879" s="108"/>
      <c r="AQ879" s="108"/>
      <c r="AR879" s="108"/>
      <c r="AS879" s="108"/>
      <c r="AT879" s="108"/>
      <c r="AU879" s="108"/>
      <c r="AV879" s="108"/>
      <c r="AW879" s="108"/>
      <c r="AX879" s="108"/>
      <c r="AY879" s="108"/>
      <c r="AZ879" s="108"/>
      <c r="BE879" s="108"/>
      <c r="BG879" s="108"/>
      <c r="BI879" s="108"/>
      <c r="BK879" s="108"/>
      <c r="BL879" s="108"/>
      <c r="BM879" s="108"/>
      <c r="CB879" s="108"/>
      <c r="CC879" s="108"/>
      <c r="CD879" s="108"/>
      <c r="CE879" s="108"/>
    </row>
    <row r="880" spans="1:83">
      <c r="A880" s="108"/>
      <c r="B880" s="108"/>
      <c r="E880" s="108"/>
      <c r="F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  <c r="AH880" s="108"/>
      <c r="AI880" s="108"/>
      <c r="AJ880" s="108"/>
      <c r="AK880" s="108"/>
      <c r="AL880" s="108"/>
      <c r="AM880" s="108"/>
      <c r="AN880" s="108"/>
      <c r="AO880" s="108"/>
      <c r="AP880" s="108"/>
      <c r="AQ880" s="108"/>
      <c r="AR880" s="108"/>
      <c r="AS880" s="108"/>
      <c r="AT880" s="108"/>
      <c r="AU880" s="108"/>
      <c r="AV880" s="108"/>
      <c r="AW880" s="108"/>
      <c r="AX880" s="108"/>
      <c r="AY880" s="108"/>
      <c r="AZ880" s="108"/>
      <c r="BE880" s="108"/>
      <c r="BG880" s="108"/>
      <c r="BI880" s="108"/>
      <c r="BK880" s="108"/>
      <c r="BL880" s="108"/>
      <c r="BM880" s="108"/>
      <c r="CB880" s="108"/>
      <c r="CC880" s="108"/>
      <c r="CD880" s="108"/>
      <c r="CE880" s="108"/>
    </row>
    <row r="881" spans="1:83">
      <c r="A881" s="108"/>
      <c r="B881" s="108"/>
      <c r="E881" s="108"/>
      <c r="F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  <c r="AH881" s="108"/>
      <c r="AI881" s="108"/>
      <c r="AJ881" s="108"/>
      <c r="AK881" s="108"/>
      <c r="AL881" s="108"/>
      <c r="AM881" s="108"/>
      <c r="AN881" s="108"/>
      <c r="AO881" s="108"/>
      <c r="AP881" s="108"/>
      <c r="AQ881" s="108"/>
      <c r="AR881" s="108"/>
      <c r="AS881" s="108"/>
      <c r="AT881" s="108"/>
      <c r="AU881" s="108"/>
      <c r="AV881" s="108"/>
      <c r="AW881" s="108"/>
      <c r="AX881" s="108"/>
      <c r="AY881" s="108"/>
      <c r="AZ881" s="108"/>
      <c r="BE881" s="108"/>
      <c r="BG881" s="108"/>
      <c r="BI881" s="108"/>
      <c r="BK881" s="108"/>
      <c r="BL881" s="108"/>
      <c r="BM881" s="108"/>
      <c r="CB881" s="108"/>
      <c r="CC881" s="108"/>
      <c r="CD881" s="108"/>
      <c r="CE881" s="108"/>
    </row>
    <row r="882" spans="1:83">
      <c r="A882" s="108"/>
      <c r="B882" s="108"/>
      <c r="E882" s="108"/>
      <c r="F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  <c r="AH882" s="108"/>
      <c r="AI882" s="108"/>
      <c r="AJ882" s="108"/>
      <c r="AK882" s="108"/>
      <c r="AL882" s="108"/>
      <c r="AM882" s="108"/>
      <c r="AN882" s="108"/>
      <c r="AO882" s="108"/>
      <c r="AP882" s="108"/>
      <c r="AQ882" s="108"/>
      <c r="AR882" s="108"/>
      <c r="AS882" s="108"/>
      <c r="AT882" s="108"/>
      <c r="AU882" s="108"/>
      <c r="AV882" s="108"/>
      <c r="AW882" s="108"/>
      <c r="AX882" s="108"/>
      <c r="AY882" s="108"/>
      <c r="AZ882" s="108"/>
      <c r="BE882" s="108"/>
      <c r="BG882" s="108"/>
      <c r="BI882" s="108"/>
      <c r="BK882" s="108"/>
      <c r="BL882" s="108"/>
      <c r="BM882" s="108"/>
      <c r="CB882" s="108"/>
      <c r="CC882" s="108"/>
      <c r="CD882" s="108"/>
      <c r="CE882" s="108"/>
    </row>
    <row r="883" spans="1:83">
      <c r="A883" s="108"/>
      <c r="B883" s="108"/>
      <c r="E883" s="108"/>
      <c r="F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  <c r="AH883" s="108"/>
      <c r="AI883" s="108"/>
      <c r="AJ883" s="108"/>
      <c r="AK883" s="108"/>
      <c r="AL883" s="108"/>
      <c r="AM883" s="108"/>
      <c r="AN883" s="108"/>
      <c r="AO883" s="108"/>
      <c r="AP883" s="108"/>
      <c r="AQ883" s="108"/>
      <c r="AR883" s="108"/>
      <c r="AS883" s="108"/>
      <c r="AT883" s="108"/>
      <c r="AU883" s="108"/>
      <c r="AV883" s="108"/>
      <c r="AW883" s="108"/>
      <c r="AX883" s="108"/>
      <c r="AY883" s="108"/>
      <c r="AZ883" s="108"/>
      <c r="BE883" s="108"/>
      <c r="BG883" s="108"/>
      <c r="BI883" s="108"/>
      <c r="BK883" s="108"/>
      <c r="BL883" s="108"/>
      <c r="BM883" s="108"/>
      <c r="CB883" s="108"/>
      <c r="CC883" s="108"/>
      <c r="CD883" s="108"/>
      <c r="CE883" s="108"/>
    </row>
    <row r="884" spans="1:83">
      <c r="A884" s="108"/>
      <c r="B884" s="108"/>
      <c r="E884" s="108"/>
      <c r="F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  <c r="AH884" s="108"/>
      <c r="AI884" s="108"/>
      <c r="AJ884" s="108"/>
      <c r="AK884" s="108"/>
      <c r="AL884" s="108"/>
      <c r="AM884" s="108"/>
      <c r="AN884" s="108"/>
      <c r="AO884" s="108"/>
      <c r="AP884" s="108"/>
      <c r="AQ884" s="108"/>
      <c r="AR884" s="108"/>
      <c r="AS884" s="108"/>
      <c r="AT884" s="108"/>
      <c r="AU884" s="108"/>
      <c r="AV884" s="108"/>
      <c r="AW884" s="108"/>
      <c r="AX884" s="108"/>
      <c r="AY884" s="108"/>
      <c r="AZ884" s="108"/>
      <c r="BE884" s="108"/>
      <c r="BG884" s="108"/>
      <c r="BI884" s="108"/>
      <c r="BK884" s="108"/>
      <c r="BL884" s="108"/>
      <c r="BM884" s="108"/>
      <c r="CB884" s="108"/>
      <c r="CC884" s="108"/>
      <c r="CD884" s="108"/>
      <c r="CE884" s="108"/>
    </row>
    <row r="885" spans="1:83">
      <c r="A885" s="108"/>
      <c r="B885" s="108"/>
      <c r="E885" s="108"/>
      <c r="F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  <c r="AH885" s="108"/>
      <c r="AI885" s="108"/>
      <c r="AJ885" s="108"/>
      <c r="AK885" s="108"/>
      <c r="AL885" s="108"/>
      <c r="AM885" s="108"/>
      <c r="AN885" s="108"/>
      <c r="AO885" s="108"/>
      <c r="AP885" s="108"/>
      <c r="AQ885" s="108"/>
      <c r="AR885" s="108"/>
      <c r="AS885" s="108"/>
      <c r="AT885" s="108"/>
      <c r="AU885" s="108"/>
      <c r="AV885" s="108"/>
      <c r="AW885" s="108"/>
      <c r="AX885" s="108"/>
      <c r="AY885" s="108"/>
      <c r="AZ885" s="108"/>
      <c r="BE885" s="108"/>
      <c r="BG885" s="108"/>
      <c r="BI885" s="108"/>
      <c r="BK885" s="108"/>
      <c r="BL885" s="108"/>
      <c r="BM885" s="108"/>
      <c r="CB885" s="108"/>
      <c r="CC885" s="108"/>
      <c r="CD885" s="108"/>
      <c r="CE885" s="108"/>
    </row>
    <row r="886" spans="1:83">
      <c r="A886" s="108"/>
      <c r="B886" s="108"/>
      <c r="E886" s="108"/>
      <c r="F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  <c r="AH886" s="108"/>
      <c r="AI886" s="108"/>
      <c r="AJ886" s="108"/>
      <c r="AK886" s="108"/>
      <c r="AL886" s="108"/>
      <c r="AM886" s="108"/>
      <c r="AN886" s="108"/>
      <c r="AO886" s="108"/>
      <c r="AP886" s="108"/>
      <c r="AQ886" s="108"/>
      <c r="AR886" s="108"/>
      <c r="AS886" s="108"/>
      <c r="AT886" s="108"/>
      <c r="AU886" s="108"/>
      <c r="AV886" s="108"/>
      <c r="AW886" s="108"/>
      <c r="AX886" s="108"/>
      <c r="AY886" s="108"/>
      <c r="AZ886" s="108"/>
      <c r="BE886" s="108"/>
      <c r="BG886" s="108"/>
      <c r="BI886" s="108"/>
      <c r="BK886" s="108"/>
      <c r="BL886" s="108"/>
      <c r="BM886" s="108"/>
      <c r="CB886" s="108"/>
      <c r="CC886" s="108"/>
      <c r="CD886" s="108"/>
      <c r="CE886" s="108"/>
    </row>
    <row r="887" spans="1:83">
      <c r="A887" s="108"/>
      <c r="B887" s="108"/>
      <c r="E887" s="108"/>
      <c r="F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  <c r="AH887" s="108"/>
      <c r="AI887" s="108"/>
      <c r="AJ887" s="108"/>
      <c r="AK887" s="108"/>
      <c r="AL887" s="108"/>
      <c r="AM887" s="108"/>
      <c r="AN887" s="108"/>
      <c r="AO887" s="108"/>
      <c r="AP887" s="108"/>
      <c r="AQ887" s="108"/>
      <c r="AR887" s="108"/>
      <c r="AS887" s="108"/>
      <c r="AT887" s="108"/>
      <c r="AU887" s="108"/>
      <c r="AV887" s="108"/>
      <c r="AW887" s="108"/>
      <c r="AX887" s="108"/>
      <c r="AY887" s="108"/>
      <c r="AZ887" s="108"/>
      <c r="BE887" s="108"/>
      <c r="BG887" s="108"/>
      <c r="BI887" s="108"/>
      <c r="BK887" s="108"/>
      <c r="BL887" s="108"/>
      <c r="BM887" s="108"/>
      <c r="CB887" s="108"/>
      <c r="CC887" s="108"/>
      <c r="CD887" s="108"/>
      <c r="CE887" s="108"/>
    </row>
    <row r="888" spans="1:83">
      <c r="A888" s="108"/>
      <c r="B888" s="108"/>
      <c r="E888" s="108"/>
      <c r="F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  <c r="AH888" s="108"/>
      <c r="AI888" s="108"/>
      <c r="AJ888" s="108"/>
      <c r="AK888" s="108"/>
      <c r="AL888" s="108"/>
      <c r="AM888" s="108"/>
      <c r="AN888" s="108"/>
      <c r="AO888" s="108"/>
      <c r="AP888" s="108"/>
      <c r="AQ888" s="108"/>
      <c r="AR888" s="108"/>
      <c r="AS888" s="108"/>
      <c r="AT888" s="108"/>
      <c r="AU888" s="108"/>
      <c r="AV888" s="108"/>
      <c r="AW888" s="108"/>
      <c r="AX888" s="108"/>
      <c r="AY888" s="108"/>
      <c r="AZ888" s="108"/>
      <c r="BE888" s="108"/>
      <c r="BG888" s="108"/>
      <c r="BI888" s="108"/>
      <c r="BK888" s="108"/>
      <c r="BL888" s="108"/>
      <c r="BM888" s="108"/>
      <c r="CB888" s="108"/>
      <c r="CC888" s="108"/>
      <c r="CD888" s="108"/>
      <c r="CE888" s="108"/>
    </row>
    <row r="889" spans="1:83">
      <c r="A889" s="108"/>
      <c r="B889" s="108"/>
      <c r="E889" s="108"/>
      <c r="F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  <c r="AH889" s="108"/>
      <c r="AI889" s="108"/>
      <c r="AJ889" s="108"/>
      <c r="AK889" s="108"/>
      <c r="AL889" s="108"/>
      <c r="AM889" s="108"/>
      <c r="AN889" s="108"/>
      <c r="AO889" s="108"/>
      <c r="AP889" s="108"/>
      <c r="AQ889" s="108"/>
      <c r="AR889" s="108"/>
      <c r="AS889" s="108"/>
      <c r="AT889" s="108"/>
      <c r="AU889" s="108"/>
      <c r="AV889" s="108"/>
      <c r="AW889" s="108"/>
      <c r="AX889" s="108"/>
      <c r="AY889" s="108"/>
      <c r="AZ889" s="108"/>
      <c r="BE889" s="108"/>
      <c r="BG889" s="108"/>
      <c r="BI889" s="108"/>
      <c r="BK889" s="108"/>
      <c r="BL889" s="108"/>
      <c r="BM889" s="108"/>
      <c r="CB889" s="108"/>
      <c r="CC889" s="108"/>
      <c r="CD889" s="108"/>
      <c r="CE889" s="108"/>
    </row>
    <row r="890" spans="1:83">
      <c r="A890" s="108"/>
      <c r="B890" s="108"/>
      <c r="E890" s="108"/>
      <c r="F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  <c r="AH890" s="108"/>
      <c r="AI890" s="108"/>
      <c r="AJ890" s="108"/>
      <c r="AK890" s="108"/>
      <c r="AL890" s="108"/>
      <c r="AM890" s="108"/>
      <c r="AN890" s="108"/>
      <c r="AO890" s="108"/>
      <c r="AP890" s="108"/>
      <c r="AQ890" s="108"/>
      <c r="AR890" s="108"/>
      <c r="AS890" s="108"/>
      <c r="AT890" s="108"/>
      <c r="AU890" s="108"/>
      <c r="AV890" s="108"/>
      <c r="AW890" s="108"/>
      <c r="AX890" s="108"/>
      <c r="AY890" s="108"/>
      <c r="AZ890" s="108"/>
      <c r="BE890" s="108"/>
      <c r="BG890" s="108"/>
      <c r="BI890" s="108"/>
      <c r="BK890" s="108"/>
      <c r="BL890" s="108"/>
      <c r="BM890" s="108"/>
      <c r="CB890" s="108"/>
      <c r="CC890" s="108"/>
      <c r="CD890" s="108"/>
      <c r="CE890" s="108"/>
    </row>
    <row r="891" spans="1:83">
      <c r="A891" s="108"/>
      <c r="B891" s="108"/>
      <c r="E891" s="108"/>
      <c r="F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  <c r="AH891" s="108"/>
      <c r="AI891" s="108"/>
      <c r="AJ891" s="108"/>
      <c r="AK891" s="108"/>
      <c r="AL891" s="108"/>
      <c r="AM891" s="108"/>
      <c r="AN891" s="108"/>
      <c r="AO891" s="108"/>
      <c r="AP891" s="108"/>
      <c r="AQ891" s="108"/>
      <c r="AR891" s="108"/>
      <c r="AS891" s="108"/>
      <c r="AT891" s="108"/>
      <c r="AU891" s="108"/>
      <c r="AV891" s="108"/>
      <c r="AW891" s="108"/>
      <c r="AX891" s="108"/>
      <c r="AY891" s="108"/>
      <c r="AZ891" s="108"/>
      <c r="BE891" s="108"/>
      <c r="BG891" s="108"/>
      <c r="BI891" s="108"/>
      <c r="BK891" s="108"/>
      <c r="BL891" s="108"/>
      <c r="BM891" s="108"/>
      <c r="CB891" s="108"/>
      <c r="CC891" s="108"/>
      <c r="CD891" s="108"/>
      <c r="CE891" s="108"/>
    </row>
    <row r="892" spans="1:83">
      <c r="A892" s="108"/>
      <c r="B892" s="108"/>
      <c r="E892" s="108"/>
      <c r="F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  <c r="AH892" s="108"/>
      <c r="AI892" s="108"/>
      <c r="AJ892" s="108"/>
      <c r="AK892" s="108"/>
      <c r="AL892" s="108"/>
      <c r="AM892" s="108"/>
      <c r="AN892" s="108"/>
      <c r="AO892" s="108"/>
      <c r="AP892" s="108"/>
      <c r="AQ892" s="108"/>
      <c r="AR892" s="108"/>
      <c r="AS892" s="108"/>
      <c r="AT892" s="108"/>
      <c r="AU892" s="108"/>
      <c r="AV892" s="108"/>
      <c r="AW892" s="108"/>
      <c r="AX892" s="108"/>
      <c r="AY892" s="108"/>
      <c r="AZ892" s="108"/>
      <c r="BE892" s="108"/>
      <c r="BG892" s="108"/>
      <c r="BI892" s="108"/>
      <c r="BK892" s="108"/>
      <c r="BL892" s="108"/>
      <c r="BM892" s="108"/>
      <c r="CB892" s="108"/>
      <c r="CC892" s="108"/>
      <c r="CD892" s="108"/>
      <c r="CE892" s="108"/>
    </row>
    <row r="893" spans="1:83">
      <c r="A893" s="108"/>
      <c r="B893" s="108"/>
      <c r="E893" s="108"/>
      <c r="F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E893" s="108"/>
      <c r="BG893" s="108"/>
      <c r="BI893" s="108"/>
      <c r="BK893" s="108"/>
      <c r="BL893" s="108"/>
      <c r="BM893" s="108"/>
      <c r="CB893" s="108"/>
      <c r="CC893" s="108"/>
      <c r="CD893" s="108"/>
      <c r="CE893" s="108"/>
    </row>
    <row r="894" spans="1:83">
      <c r="A894" s="108"/>
      <c r="B894" s="108"/>
      <c r="E894" s="108"/>
      <c r="F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E894" s="108"/>
      <c r="BG894" s="108"/>
      <c r="BI894" s="108"/>
      <c r="BK894" s="108"/>
      <c r="BL894" s="108"/>
      <c r="BM894" s="108"/>
      <c r="CB894" s="108"/>
      <c r="CC894" s="108"/>
      <c r="CD894" s="108"/>
      <c r="CE894" s="108"/>
    </row>
    <row r="895" spans="1:83">
      <c r="A895" s="108"/>
      <c r="B895" s="108"/>
      <c r="E895" s="108"/>
      <c r="F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  <c r="AH895" s="108"/>
      <c r="AI895" s="108"/>
      <c r="AJ895" s="108"/>
      <c r="AK895" s="108"/>
      <c r="AL895" s="108"/>
      <c r="AM895" s="108"/>
      <c r="AN895" s="108"/>
      <c r="AO895" s="108"/>
      <c r="AP895" s="108"/>
      <c r="AQ895" s="108"/>
      <c r="AR895" s="108"/>
      <c r="AS895" s="108"/>
      <c r="AT895" s="108"/>
      <c r="AU895" s="108"/>
      <c r="AV895" s="108"/>
      <c r="AW895" s="108"/>
      <c r="AX895" s="108"/>
      <c r="AY895" s="108"/>
      <c r="AZ895" s="108"/>
      <c r="BE895" s="108"/>
      <c r="BG895" s="108"/>
      <c r="BI895" s="108"/>
      <c r="BK895" s="108"/>
      <c r="BL895" s="108"/>
      <c r="BM895" s="108"/>
      <c r="CB895" s="108"/>
      <c r="CC895" s="108"/>
      <c r="CD895" s="108"/>
      <c r="CE895" s="108"/>
    </row>
    <row r="896" spans="1:83">
      <c r="A896" s="108"/>
      <c r="B896" s="108"/>
      <c r="E896" s="108"/>
      <c r="F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  <c r="AH896" s="108"/>
      <c r="AI896" s="108"/>
      <c r="AJ896" s="108"/>
      <c r="AK896" s="108"/>
      <c r="AL896" s="108"/>
      <c r="AM896" s="108"/>
      <c r="AN896" s="108"/>
      <c r="AO896" s="108"/>
      <c r="AP896" s="108"/>
      <c r="AQ896" s="108"/>
      <c r="AR896" s="108"/>
      <c r="AS896" s="108"/>
      <c r="AT896" s="108"/>
      <c r="AU896" s="108"/>
      <c r="AV896" s="108"/>
      <c r="AW896" s="108"/>
      <c r="AX896" s="108"/>
      <c r="AY896" s="108"/>
      <c r="AZ896" s="108"/>
      <c r="BE896" s="108"/>
      <c r="BG896" s="108"/>
      <c r="BI896" s="108"/>
      <c r="BK896" s="108"/>
      <c r="BL896" s="108"/>
      <c r="BM896" s="108"/>
      <c r="CB896" s="108"/>
      <c r="CC896" s="108"/>
      <c r="CD896" s="108"/>
      <c r="CE896" s="108"/>
    </row>
    <row r="897" spans="1:83">
      <c r="A897" s="108"/>
      <c r="B897" s="108"/>
      <c r="E897" s="108"/>
      <c r="F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  <c r="AH897" s="108"/>
      <c r="AI897" s="108"/>
      <c r="AJ897" s="108"/>
      <c r="AK897" s="108"/>
      <c r="AL897" s="108"/>
      <c r="AM897" s="108"/>
      <c r="AN897" s="108"/>
      <c r="AO897" s="108"/>
      <c r="AP897" s="108"/>
      <c r="AQ897" s="108"/>
      <c r="AR897" s="108"/>
      <c r="AS897" s="108"/>
      <c r="AT897" s="108"/>
      <c r="AU897" s="108"/>
      <c r="AV897" s="108"/>
      <c r="AW897" s="108"/>
      <c r="AX897" s="108"/>
      <c r="AY897" s="108"/>
      <c r="AZ897" s="108"/>
      <c r="BE897" s="108"/>
      <c r="BG897" s="108"/>
      <c r="BI897" s="108"/>
      <c r="BK897" s="108"/>
      <c r="BL897" s="108"/>
      <c r="BM897" s="108"/>
      <c r="CB897" s="108"/>
      <c r="CC897" s="108"/>
      <c r="CD897" s="108"/>
      <c r="CE897" s="108"/>
    </row>
    <row r="898" spans="1:83">
      <c r="A898" s="108"/>
      <c r="B898" s="108"/>
      <c r="E898" s="108"/>
      <c r="F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  <c r="AH898" s="108"/>
      <c r="AI898" s="108"/>
      <c r="AJ898" s="108"/>
      <c r="AK898" s="108"/>
      <c r="AL898" s="108"/>
      <c r="AM898" s="108"/>
      <c r="AN898" s="108"/>
      <c r="AO898" s="108"/>
      <c r="AP898" s="108"/>
      <c r="AQ898" s="108"/>
      <c r="AR898" s="108"/>
      <c r="AS898" s="108"/>
      <c r="AT898" s="108"/>
      <c r="AU898" s="108"/>
      <c r="AV898" s="108"/>
      <c r="AW898" s="108"/>
      <c r="AX898" s="108"/>
      <c r="AY898" s="108"/>
      <c r="AZ898" s="108"/>
      <c r="BE898" s="108"/>
      <c r="BG898" s="108"/>
      <c r="BI898" s="108"/>
      <c r="BK898" s="108"/>
      <c r="BL898" s="108"/>
      <c r="BM898" s="108"/>
      <c r="CB898" s="108"/>
      <c r="CC898" s="108"/>
      <c r="CD898" s="108"/>
      <c r="CE898" s="108"/>
    </row>
    <row r="899" spans="1:83">
      <c r="A899" s="108"/>
      <c r="B899" s="108"/>
      <c r="E899" s="108"/>
      <c r="F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  <c r="AH899" s="108"/>
      <c r="AI899" s="108"/>
      <c r="AJ899" s="108"/>
      <c r="AK899" s="108"/>
      <c r="AL899" s="108"/>
      <c r="AM899" s="108"/>
      <c r="AN899" s="108"/>
      <c r="AO899" s="108"/>
      <c r="AP899" s="108"/>
      <c r="AQ899" s="108"/>
      <c r="AR899" s="108"/>
      <c r="AS899" s="108"/>
      <c r="AT899" s="108"/>
      <c r="AU899" s="108"/>
      <c r="AV899" s="108"/>
      <c r="AW899" s="108"/>
      <c r="AX899" s="108"/>
      <c r="AY899" s="108"/>
      <c r="AZ899" s="108"/>
      <c r="BE899" s="108"/>
      <c r="BG899" s="108"/>
      <c r="BI899" s="108"/>
      <c r="BK899" s="108"/>
      <c r="BL899" s="108"/>
      <c r="BM899" s="108"/>
      <c r="CB899" s="108"/>
      <c r="CC899" s="108"/>
      <c r="CD899" s="108"/>
      <c r="CE899" s="108"/>
    </row>
    <row r="900" spans="1:83">
      <c r="A900" s="108"/>
      <c r="B900" s="108"/>
      <c r="E900" s="108"/>
      <c r="F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  <c r="AH900" s="108"/>
      <c r="AI900" s="108"/>
      <c r="AJ900" s="108"/>
      <c r="AK900" s="108"/>
      <c r="AL900" s="108"/>
      <c r="AM900" s="108"/>
      <c r="AN900" s="108"/>
      <c r="AO900" s="108"/>
      <c r="AP900" s="108"/>
      <c r="AQ900" s="108"/>
      <c r="AR900" s="108"/>
      <c r="AS900" s="108"/>
      <c r="AT900" s="108"/>
      <c r="AU900" s="108"/>
      <c r="AV900" s="108"/>
      <c r="AW900" s="108"/>
      <c r="AX900" s="108"/>
      <c r="AY900" s="108"/>
      <c r="AZ900" s="108"/>
      <c r="BE900" s="108"/>
      <c r="BG900" s="108"/>
      <c r="BI900" s="108"/>
      <c r="BK900" s="108"/>
      <c r="BL900" s="108"/>
      <c r="BM900" s="108"/>
      <c r="CB900" s="108"/>
      <c r="CC900" s="108"/>
      <c r="CD900" s="108"/>
      <c r="CE900" s="108"/>
    </row>
    <row r="901" spans="1:83">
      <c r="A901" s="108"/>
      <c r="B901" s="108"/>
      <c r="E901" s="108"/>
      <c r="F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  <c r="AH901" s="108"/>
      <c r="AI901" s="108"/>
      <c r="AJ901" s="108"/>
      <c r="AK901" s="108"/>
      <c r="AL901" s="108"/>
      <c r="AM901" s="108"/>
      <c r="AN901" s="108"/>
      <c r="AO901" s="108"/>
      <c r="AP901" s="108"/>
      <c r="AQ901" s="108"/>
      <c r="AR901" s="108"/>
      <c r="AS901" s="108"/>
      <c r="AT901" s="108"/>
      <c r="AU901" s="108"/>
      <c r="AV901" s="108"/>
      <c r="AW901" s="108"/>
      <c r="AX901" s="108"/>
      <c r="AY901" s="108"/>
      <c r="AZ901" s="108"/>
      <c r="BE901" s="108"/>
      <c r="BG901" s="108"/>
      <c r="BI901" s="108"/>
      <c r="BK901" s="108"/>
      <c r="BL901" s="108"/>
      <c r="BM901" s="108"/>
      <c r="CB901" s="108"/>
      <c r="CC901" s="108"/>
      <c r="CD901" s="108"/>
      <c r="CE901" s="108"/>
    </row>
    <row r="902" spans="1:83">
      <c r="A902" s="108"/>
      <c r="B902" s="108"/>
      <c r="E902" s="108"/>
      <c r="F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  <c r="AH902" s="108"/>
      <c r="AI902" s="108"/>
      <c r="AJ902" s="108"/>
      <c r="AK902" s="108"/>
      <c r="AL902" s="108"/>
      <c r="AM902" s="108"/>
      <c r="AN902" s="108"/>
      <c r="AO902" s="108"/>
      <c r="AP902" s="108"/>
      <c r="AQ902" s="108"/>
      <c r="AR902" s="108"/>
      <c r="AS902" s="108"/>
      <c r="AT902" s="108"/>
      <c r="AU902" s="108"/>
      <c r="AV902" s="108"/>
      <c r="AW902" s="108"/>
      <c r="AX902" s="108"/>
      <c r="AY902" s="108"/>
      <c r="AZ902" s="108"/>
      <c r="BE902" s="108"/>
      <c r="BG902" s="108"/>
      <c r="BI902" s="108"/>
      <c r="BK902" s="108"/>
      <c r="BL902" s="108"/>
      <c r="BM902" s="108"/>
      <c r="CB902" s="108"/>
      <c r="CC902" s="108"/>
      <c r="CD902" s="108"/>
      <c r="CE902" s="108"/>
    </row>
    <row r="903" spans="1:83">
      <c r="A903" s="108"/>
      <c r="B903" s="108"/>
      <c r="E903" s="108"/>
      <c r="F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  <c r="AH903" s="108"/>
      <c r="AI903" s="108"/>
      <c r="AJ903" s="108"/>
      <c r="AK903" s="108"/>
      <c r="AL903" s="108"/>
      <c r="AM903" s="108"/>
      <c r="AN903" s="108"/>
      <c r="AO903" s="108"/>
      <c r="AP903" s="108"/>
      <c r="AQ903" s="108"/>
      <c r="AR903" s="108"/>
      <c r="AS903" s="108"/>
      <c r="AT903" s="108"/>
      <c r="AU903" s="108"/>
      <c r="AV903" s="108"/>
      <c r="AW903" s="108"/>
      <c r="AX903" s="108"/>
      <c r="AY903" s="108"/>
      <c r="AZ903" s="108"/>
      <c r="BE903" s="108"/>
      <c r="BG903" s="108"/>
      <c r="BI903" s="108"/>
      <c r="BK903" s="108"/>
      <c r="BL903" s="108"/>
      <c r="BM903" s="108"/>
      <c r="CB903" s="108"/>
      <c r="CC903" s="108"/>
      <c r="CD903" s="108"/>
      <c r="CE903" s="108"/>
    </row>
    <row r="904" spans="1:83">
      <c r="A904" s="108"/>
      <c r="B904" s="108"/>
      <c r="E904" s="108"/>
      <c r="F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  <c r="AK904" s="108"/>
      <c r="AL904" s="108"/>
      <c r="AM904" s="108"/>
      <c r="AN904" s="108"/>
      <c r="AO904" s="108"/>
      <c r="AP904" s="108"/>
      <c r="AQ904" s="108"/>
      <c r="AR904" s="108"/>
      <c r="AS904" s="108"/>
      <c r="AT904" s="108"/>
      <c r="AU904" s="108"/>
      <c r="AV904" s="108"/>
      <c r="AW904" s="108"/>
      <c r="AX904" s="108"/>
      <c r="AY904" s="108"/>
      <c r="AZ904" s="108"/>
      <c r="BE904" s="108"/>
      <c r="BG904" s="108"/>
      <c r="BI904" s="108"/>
      <c r="BK904" s="108"/>
      <c r="BL904" s="108"/>
      <c r="BM904" s="108"/>
      <c r="CB904" s="108"/>
      <c r="CC904" s="108"/>
      <c r="CD904" s="108"/>
      <c r="CE904" s="108"/>
    </row>
    <row r="905" spans="1:83">
      <c r="A905" s="108"/>
      <c r="B905" s="108"/>
      <c r="E905" s="108"/>
      <c r="F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  <c r="AH905" s="108"/>
      <c r="AI905" s="108"/>
      <c r="AJ905" s="108"/>
      <c r="AK905" s="108"/>
      <c r="AL905" s="108"/>
      <c r="AM905" s="108"/>
      <c r="AN905" s="108"/>
      <c r="AO905" s="108"/>
      <c r="AP905" s="108"/>
      <c r="AQ905" s="108"/>
      <c r="AR905" s="108"/>
      <c r="AS905" s="108"/>
      <c r="AT905" s="108"/>
      <c r="AU905" s="108"/>
      <c r="AV905" s="108"/>
      <c r="AW905" s="108"/>
      <c r="AX905" s="108"/>
      <c r="AY905" s="108"/>
      <c r="AZ905" s="108"/>
      <c r="BE905" s="108"/>
      <c r="BG905" s="108"/>
      <c r="BI905" s="108"/>
      <c r="BK905" s="108"/>
      <c r="BL905" s="108"/>
      <c r="BM905" s="108"/>
      <c r="CB905" s="108"/>
      <c r="CC905" s="108"/>
      <c r="CD905" s="108"/>
      <c r="CE905" s="108"/>
    </row>
    <row r="906" spans="1:83">
      <c r="A906" s="108"/>
      <c r="B906" s="108"/>
      <c r="E906" s="108"/>
      <c r="F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  <c r="AH906" s="108"/>
      <c r="AI906" s="108"/>
      <c r="AJ906" s="108"/>
      <c r="AK906" s="108"/>
      <c r="AL906" s="108"/>
      <c r="AM906" s="108"/>
      <c r="AN906" s="108"/>
      <c r="AO906" s="108"/>
      <c r="AP906" s="108"/>
      <c r="AQ906" s="108"/>
      <c r="AR906" s="108"/>
      <c r="AS906" s="108"/>
      <c r="AT906" s="108"/>
      <c r="AU906" s="108"/>
      <c r="AV906" s="108"/>
      <c r="AW906" s="108"/>
      <c r="AX906" s="108"/>
      <c r="AY906" s="108"/>
      <c r="AZ906" s="108"/>
      <c r="BE906" s="108"/>
      <c r="BG906" s="108"/>
      <c r="BI906" s="108"/>
      <c r="BK906" s="108"/>
      <c r="BL906" s="108"/>
      <c r="BM906" s="108"/>
      <c r="CB906" s="108"/>
      <c r="CC906" s="108"/>
      <c r="CD906" s="108"/>
      <c r="CE906" s="108"/>
    </row>
    <row r="907" spans="1:83">
      <c r="A907" s="108"/>
      <c r="B907" s="108"/>
      <c r="E907" s="108"/>
      <c r="F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  <c r="AH907" s="108"/>
      <c r="AI907" s="108"/>
      <c r="AJ907" s="108"/>
      <c r="AK907" s="108"/>
      <c r="AL907" s="108"/>
      <c r="AM907" s="108"/>
      <c r="AN907" s="108"/>
      <c r="AO907" s="108"/>
      <c r="AP907" s="108"/>
      <c r="AQ907" s="108"/>
      <c r="AR907" s="108"/>
      <c r="AS907" s="108"/>
      <c r="AT907" s="108"/>
      <c r="AU907" s="108"/>
      <c r="AV907" s="108"/>
      <c r="AW907" s="108"/>
      <c r="AX907" s="108"/>
      <c r="AY907" s="108"/>
      <c r="AZ907" s="108"/>
      <c r="BE907" s="108"/>
      <c r="BG907" s="108"/>
      <c r="BI907" s="108"/>
      <c r="BK907" s="108"/>
      <c r="BL907" s="108"/>
      <c r="BM907" s="108"/>
      <c r="CB907" s="108"/>
      <c r="CC907" s="108"/>
      <c r="CD907" s="108"/>
      <c r="CE907" s="108"/>
    </row>
    <row r="908" spans="1:83">
      <c r="A908" s="108"/>
      <c r="B908" s="108"/>
      <c r="E908" s="108"/>
      <c r="F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  <c r="AH908" s="108"/>
      <c r="AI908" s="108"/>
      <c r="AJ908" s="108"/>
      <c r="AK908" s="108"/>
      <c r="AL908" s="108"/>
      <c r="AM908" s="108"/>
      <c r="AN908" s="108"/>
      <c r="AO908" s="108"/>
      <c r="AP908" s="108"/>
      <c r="AQ908" s="108"/>
      <c r="AR908" s="108"/>
      <c r="AS908" s="108"/>
      <c r="AT908" s="108"/>
      <c r="AU908" s="108"/>
      <c r="AV908" s="108"/>
      <c r="AW908" s="108"/>
      <c r="AX908" s="108"/>
      <c r="AY908" s="108"/>
      <c r="AZ908" s="108"/>
      <c r="BE908" s="108"/>
      <c r="BG908" s="108"/>
      <c r="BI908" s="108"/>
      <c r="BK908" s="108"/>
      <c r="BL908" s="108"/>
      <c r="BM908" s="108"/>
      <c r="CB908" s="108"/>
      <c r="CC908" s="108"/>
      <c r="CD908" s="108"/>
      <c r="CE908" s="108"/>
    </row>
    <row r="909" spans="1:83">
      <c r="A909" s="108"/>
      <c r="B909" s="108"/>
      <c r="E909" s="108"/>
      <c r="F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  <c r="AH909" s="108"/>
      <c r="AI909" s="108"/>
      <c r="AJ909" s="108"/>
      <c r="AK909" s="108"/>
      <c r="AL909" s="108"/>
      <c r="AM909" s="108"/>
      <c r="AN909" s="108"/>
      <c r="AO909" s="108"/>
      <c r="AP909" s="108"/>
      <c r="AQ909" s="108"/>
      <c r="AR909" s="108"/>
      <c r="AS909" s="108"/>
      <c r="AT909" s="108"/>
      <c r="AU909" s="108"/>
      <c r="AV909" s="108"/>
      <c r="AW909" s="108"/>
      <c r="AX909" s="108"/>
      <c r="AY909" s="108"/>
      <c r="AZ909" s="108"/>
      <c r="BE909" s="108"/>
      <c r="BG909" s="108"/>
      <c r="BI909" s="108"/>
      <c r="BK909" s="108"/>
      <c r="BL909" s="108"/>
      <c r="BM909" s="108"/>
      <c r="CB909" s="108"/>
      <c r="CC909" s="108"/>
      <c r="CD909" s="108"/>
      <c r="CE909" s="108"/>
    </row>
    <row r="910" spans="1:83">
      <c r="A910" s="108"/>
      <c r="B910" s="108"/>
      <c r="E910" s="108"/>
      <c r="F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  <c r="AH910" s="108"/>
      <c r="AI910" s="108"/>
      <c r="AJ910" s="108"/>
      <c r="AK910" s="108"/>
      <c r="AL910" s="108"/>
      <c r="AM910" s="108"/>
      <c r="AN910" s="108"/>
      <c r="AO910" s="108"/>
      <c r="AP910" s="108"/>
      <c r="AQ910" s="108"/>
      <c r="AR910" s="108"/>
      <c r="AS910" s="108"/>
      <c r="AT910" s="108"/>
      <c r="AU910" s="108"/>
      <c r="AV910" s="108"/>
      <c r="AW910" s="108"/>
      <c r="AX910" s="108"/>
      <c r="AY910" s="108"/>
      <c r="AZ910" s="108"/>
      <c r="BE910" s="108"/>
      <c r="BG910" s="108"/>
      <c r="BI910" s="108"/>
      <c r="BK910" s="108"/>
      <c r="BL910" s="108"/>
      <c r="BM910" s="108"/>
      <c r="CB910" s="108"/>
      <c r="CC910" s="108"/>
      <c r="CD910" s="108"/>
      <c r="CE910" s="108"/>
    </row>
    <row r="911" spans="1:83">
      <c r="A911" s="108"/>
      <c r="B911" s="108"/>
      <c r="E911" s="108"/>
      <c r="F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  <c r="AK911" s="108"/>
      <c r="AL911" s="108"/>
      <c r="AM911" s="108"/>
      <c r="AN911" s="108"/>
      <c r="AO911" s="108"/>
      <c r="AP911" s="108"/>
      <c r="AQ911" s="108"/>
      <c r="AR911" s="108"/>
      <c r="AS911" s="108"/>
      <c r="AT911" s="108"/>
      <c r="AU911" s="108"/>
      <c r="AV911" s="108"/>
      <c r="AW911" s="108"/>
      <c r="AX911" s="108"/>
      <c r="AY911" s="108"/>
      <c r="AZ911" s="108"/>
      <c r="BE911" s="108"/>
      <c r="BG911" s="108"/>
      <c r="BI911" s="108"/>
      <c r="BK911" s="108"/>
      <c r="BL911" s="108"/>
      <c r="BM911" s="108"/>
      <c r="CB911" s="108"/>
      <c r="CC911" s="108"/>
      <c r="CD911" s="108"/>
      <c r="CE911" s="108"/>
    </row>
    <row r="912" spans="1:83">
      <c r="A912" s="108"/>
      <c r="B912" s="108"/>
      <c r="E912" s="108"/>
      <c r="F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  <c r="AH912" s="108"/>
      <c r="AI912" s="108"/>
      <c r="AJ912" s="108"/>
      <c r="AK912" s="108"/>
      <c r="AL912" s="108"/>
      <c r="AM912" s="108"/>
      <c r="AN912" s="108"/>
      <c r="AO912" s="108"/>
      <c r="AP912" s="108"/>
      <c r="AQ912" s="108"/>
      <c r="AR912" s="108"/>
      <c r="AS912" s="108"/>
      <c r="AT912" s="108"/>
      <c r="AU912" s="108"/>
      <c r="AV912" s="108"/>
      <c r="AW912" s="108"/>
      <c r="AX912" s="108"/>
      <c r="AY912" s="108"/>
      <c r="AZ912" s="108"/>
      <c r="BE912" s="108"/>
      <c r="BG912" s="108"/>
      <c r="BI912" s="108"/>
      <c r="BK912" s="108"/>
      <c r="BL912" s="108"/>
      <c r="BM912" s="108"/>
      <c r="CB912" s="108"/>
      <c r="CC912" s="108"/>
      <c r="CD912" s="108"/>
      <c r="CE912" s="108"/>
    </row>
    <row r="913" spans="1:83">
      <c r="A913" s="108"/>
      <c r="B913" s="108"/>
      <c r="E913" s="108"/>
      <c r="F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  <c r="AH913" s="108"/>
      <c r="AI913" s="108"/>
      <c r="AJ913" s="108"/>
      <c r="AK913" s="108"/>
      <c r="AL913" s="108"/>
      <c r="AM913" s="108"/>
      <c r="AN913" s="108"/>
      <c r="AO913" s="108"/>
      <c r="AP913" s="108"/>
      <c r="AQ913" s="108"/>
      <c r="AR913" s="108"/>
      <c r="AS913" s="108"/>
      <c r="AT913" s="108"/>
      <c r="AU913" s="108"/>
      <c r="AV913" s="108"/>
      <c r="AW913" s="108"/>
      <c r="AX913" s="108"/>
      <c r="AY913" s="108"/>
      <c r="AZ913" s="108"/>
      <c r="BE913" s="108"/>
      <c r="BG913" s="108"/>
      <c r="BI913" s="108"/>
      <c r="BK913" s="108"/>
      <c r="BL913" s="108"/>
      <c r="BM913" s="108"/>
      <c r="CB913" s="108"/>
      <c r="CC913" s="108"/>
      <c r="CD913" s="108"/>
      <c r="CE913" s="108"/>
    </row>
    <row r="914" spans="1:83">
      <c r="A914" s="108"/>
      <c r="B914" s="108"/>
      <c r="E914" s="108"/>
      <c r="F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  <c r="AH914" s="108"/>
      <c r="AI914" s="108"/>
      <c r="AJ914" s="108"/>
      <c r="AK914" s="108"/>
      <c r="AL914" s="108"/>
      <c r="AM914" s="108"/>
      <c r="AN914" s="108"/>
      <c r="AO914" s="108"/>
      <c r="AP914" s="108"/>
      <c r="AQ914" s="108"/>
      <c r="AR914" s="108"/>
      <c r="AS914" s="108"/>
      <c r="AT914" s="108"/>
      <c r="AU914" s="108"/>
      <c r="AV914" s="108"/>
      <c r="AW914" s="108"/>
      <c r="AX914" s="108"/>
      <c r="AY914" s="108"/>
      <c r="AZ914" s="108"/>
      <c r="BE914" s="108"/>
      <c r="BG914" s="108"/>
      <c r="BI914" s="108"/>
      <c r="BK914" s="108"/>
      <c r="BL914" s="108"/>
      <c r="BM914" s="108"/>
      <c r="CB914" s="108"/>
      <c r="CC914" s="108"/>
      <c r="CD914" s="108"/>
      <c r="CE914" s="108"/>
    </row>
    <row r="915" spans="1:83">
      <c r="A915" s="108"/>
      <c r="B915" s="108"/>
      <c r="E915" s="108"/>
      <c r="F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  <c r="AH915" s="108"/>
      <c r="AI915" s="108"/>
      <c r="AJ915" s="108"/>
      <c r="AK915" s="108"/>
      <c r="AL915" s="108"/>
      <c r="AM915" s="108"/>
      <c r="AN915" s="108"/>
      <c r="AO915" s="108"/>
      <c r="AP915" s="108"/>
      <c r="AQ915" s="108"/>
      <c r="AR915" s="108"/>
      <c r="AS915" s="108"/>
      <c r="AT915" s="108"/>
      <c r="AU915" s="108"/>
      <c r="AV915" s="108"/>
      <c r="AW915" s="108"/>
      <c r="AX915" s="108"/>
      <c r="AY915" s="108"/>
      <c r="AZ915" s="108"/>
      <c r="BE915" s="108"/>
      <c r="BG915" s="108"/>
      <c r="BI915" s="108"/>
      <c r="BK915" s="108"/>
      <c r="BL915" s="108"/>
      <c r="BM915" s="108"/>
      <c r="CB915" s="108"/>
      <c r="CC915" s="108"/>
      <c r="CD915" s="108"/>
      <c r="CE915" s="108"/>
    </row>
    <row r="916" spans="1:83">
      <c r="A916" s="108"/>
      <c r="B916" s="108"/>
      <c r="E916" s="108"/>
      <c r="F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  <c r="AH916" s="108"/>
      <c r="AI916" s="108"/>
      <c r="AJ916" s="108"/>
      <c r="AK916" s="108"/>
      <c r="AL916" s="108"/>
      <c r="AM916" s="108"/>
      <c r="AN916" s="108"/>
      <c r="AO916" s="108"/>
      <c r="AP916" s="108"/>
      <c r="AQ916" s="108"/>
      <c r="AR916" s="108"/>
      <c r="AS916" s="108"/>
      <c r="AT916" s="108"/>
      <c r="AU916" s="108"/>
      <c r="AV916" s="108"/>
      <c r="AW916" s="108"/>
      <c r="AX916" s="108"/>
      <c r="AY916" s="108"/>
      <c r="AZ916" s="108"/>
      <c r="BE916" s="108"/>
      <c r="BG916" s="108"/>
      <c r="BI916" s="108"/>
      <c r="BK916" s="108"/>
      <c r="BL916" s="108"/>
      <c r="BM916" s="108"/>
      <c r="CB916" s="108"/>
      <c r="CC916" s="108"/>
      <c r="CD916" s="108"/>
      <c r="CE916" s="108"/>
    </row>
    <row r="917" spans="1:83">
      <c r="A917" s="108"/>
      <c r="B917" s="108"/>
      <c r="E917" s="108"/>
      <c r="F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  <c r="AH917" s="108"/>
      <c r="AI917" s="108"/>
      <c r="AJ917" s="108"/>
      <c r="AK917" s="108"/>
      <c r="AL917" s="108"/>
      <c r="AM917" s="108"/>
      <c r="AN917" s="108"/>
      <c r="AO917" s="108"/>
      <c r="AP917" s="108"/>
      <c r="AQ917" s="108"/>
      <c r="AR917" s="108"/>
      <c r="AS917" s="108"/>
      <c r="AT917" s="108"/>
      <c r="AU917" s="108"/>
      <c r="AV917" s="108"/>
      <c r="AW917" s="108"/>
      <c r="AX917" s="108"/>
      <c r="AY917" s="108"/>
      <c r="AZ917" s="108"/>
      <c r="BE917" s="108"/>
      <c r="BG917" s="108"/>
      <c r="BI917" s="108"/>
      <c r="BK917" s="108"/>
      <c r="BL917" s="108"/>
      <c r="BM917" s="108"/>
      <c r="CB917" s="108"/>
      <c r="CC917" s="108"/>
      <c r="CD917" s="108"/>
      <c r="CE917" s="108"/>
    </row>
    <row r="918" spans="1:83">
      <c r="A918" s="108"/>
      <c r="B918" s="108"/>
      <c r="E918" s="108"/>
      <c r="F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  <c r="AH918" s="108"/>
      <c r="AI918" s="108"/>
      <c r="AJ918" s="108"/>
      <c r="AK918" s="108"/>
      <c r="AL918" s="108"/>
      <c r="AM918" s="108"/>
      <c r="AN918" s="108"/>
      <c r="AO918" s="108"/>
      <c r="AP918" s="108"/>
      <c r="AQ918" s="108"/>
      <c r="AR918" s="108"/>
      <c r="AS918" s="108"/>
      <c r="AT918" s="108"/>
      <c r="AU918" s="108"/>
      <c r="AV918" s="108"/>
      <c r="AW918" s="108"/>
      <c r="AX918" s="108"/>
      <c r="AY918" s="108"/>
      <c r="AZ918" s="108"/>
      <c r="BE918" s="108"/>
      <c r="BG918" s="108"/>
      <c r="BI918" s="108"/>
      <c r="BK918" s="108"/>
      <c r="BL918" s="108"/>
      <c r="BM918" s="108"/>
      <c r="CB918" s="108"/>
      <c r="CC918" s="108"/>
      <c r="CD918" s="108"/>
      <c r="CE918" s="108"/>
    </row>
    <row r="919" spans="1:83">
      <c r="A919" s="108"/>
      <c r="B919" s="108"/>
      <c r="E919" s="108"/>
      <c r="F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  <c r="AH919" s="108"/>
      <c r="AI919" s="108"/>
      <c r="AJ919" s="108"/>
      <c r="AK919" s="108"/>
      <c r="AL919" s="108"/>
      <c r="AM919" s="108"/>
      <c r="AN919" s="108"/>
      <c r="AO919" s="108"/>
      <c r="AP919" s="108"/>
      <c r="AQ919" s="108"/>
      <c r="AR919" s="108"/>
      <c r="AS919" s="108"/>
      <c r="AT919" s="108"/>
      <c r="AU919" s="108"/>
      <c r="AV919" s="108"/>
      <c r="AW919" s="108"/>
      <c r="AX919" s="108"/>
      <c r="AY919" s="108"/>
      <c r="AZ919" s="108"/>
      <c r="BE919" s="108"/>
      <c r="BG919" s="108"/>
      <c r="BI919" s="108"/>
      <c r="BK919" s="108"/>
      <c r="BL919" s="108"/>
      <c r="BM919" s="108"/>
      <c r="CB919" s="108"/>
      <c r="CC919" s="108"/>
      <c r="CD919" s="108"/>
      <c r="CE919" s="108"/>
    </row>
    <row r="920" spans="1:83">
      <c r="A920" s="108"/>
      <c r="B920" s="108"/>
      <c r="E920" s="108"/>
      <c r="F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  <c r="AH920" s="108"/>
      <c r="AI920" s="108"/>
      <c r="AJ920" s="108"/>
      <c r="AK920" s="108"/>
      <c r="AL920" s="108"/>
      <c r="AM920" s="108"/>
      <c r="AN920" s="108"/>
      <c r="AO920" s="108"/>
      <c r="AP920" s="108"/>
      <c r="AQ920" s="108"/>
      <c r="AR920" s="108"/>
      <c r="AS920" s="108"/>
      <c r="AT920" s="108"/>
      <c r="AU920" s="108"/>
      <c r="AV920" s="108"/>
      <c r="AW920" s="108"/>
      <c r="AX920" s="108"/>
      <c r="AY920" s="108"/>
      <c r="AZ920" s="108"/>
      <c r="BE920" s="108"/>
      <c r="BG920" s="108"/>
      <c r="BI920" s="108"/>
      <c r="BK920" s="108"/>
      <c r="BL920" s="108"/>
      <c r="BM920" s="108"/>
      <c r="CB920" s="108"/>
      <c r="CC920" s="108"/>
      <c r="CD920" s="108"/>
      <c r="CE920" s="108"/>
    </row>
    <row r="921" spans="1:83">
      <c r="A921" s="108"/>
      <c r="B921" s="108"/>
      <c r="E921" s="108"/>
      <c r="F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  <c r="AH921" s="108"/>
      <c r="AI921" s="108"/>
      <c r="AJ921" s="108"/>
      <c r="AK921" s="108"/>
      <c r="AL921" s="108"/>
      <c r="AM921" s="108"/>
      <c r="AN921" s="108"/>
      <c r="AO921" s="108"/>
      <c r="AP921" s="108"/>
      <c r="AQ921" s="108"/>
      <c r="AR921" s="108"/>
      <c r="AS921" s="108"/>
      <c r="AT921" s="108"/>
      <c r="AU921" s="108"/>
      <c r="AV921" s="108"/>
      <c r="AW921" s="108"/>
      <c r="AX921" s="108"/>
      <c r="AY921" s="108"/>
      <c r="AZ921" s="108"/>
      <c r="BE921" s="108"/>
      <c r="BG921" s="108"/>
      <c r="BI921" s="108"/>
      <c r="BK921" s="108"/>
      <c r="BL921" s="108"/>
      <c r="BM921" s="108"/>
      <c r="CB921" s="108"/>
      <c r="CC921" s="108"/>
      <c r="CD921" s="108"/>
      <c r="CE921" s="108"/>
    </row>
    <row r="922" spans="1:83">
      <c r="A922" s="108"/>
      <c r="B922" s="108"/>
      <c r="E922" s="108"/>
      <c r="F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  <c r="AH922" s="108"/>
      <c r="AI922" s="108"/>
      <c r="AJ922" s="108"/>
      <c r="AK922" s="108"/>
      <c r="AL922" s="108"/>
      <c r="AM922" s="108"/>
      <c r="AN922" s="108"/>
      <c r="AO922" s="108"/>
      <c r="AP922" s="108"/>
      <c r="AQ922" s="108"/>
      <c r="AR922" s="108"/>
      <c r="AS922" s="108"/>
      <c r="AT922" s="108"/>
      <c r="AU922" s="108"/>
      <c r="AV922" s="108"/>
      <c r="AW922" s="108"/>
      <c r="AX922" s="108"/>
      <c r="AY922" s="108"/>
      <c r="AZ922" s="108"/>
      <c r="BE922" s="108"/>
      <c r="BG922" s="108"/>
      <c r="BI922" s="108"/>
      <c r="BK922" s="108"/>
      <c r="BL922" s="108"/>
      <c r="BM922" s="108"/>
      <c r="CB922" s="108"/>
      <c r="CC922" s="108"/>
      <c r="CD922" s="108"/>
      <c r="CE922" s="108"/>
    </row>
    <row r="923" spans="1:83">
      <c r="A923" s="108"/>
      <c r="B923" s="108"/>
      <c r="E923" s="108"/>
      <c r="F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  <c r="AH923" s="108"/>
      <c r="AI923" s="108"/>
      <c r="AJ923" s="108"/>
      <c r="AK923" s="108"/>
      <c r="AL923" s="108"/>
      <c r="AM923" s="108"/>
      <c r="AN923" s="108"/>
      <c r="AO923" s="108"/>
      <c r="AP923" s="108"/>
      <c r="AQ923" s="108"/>
      <c r="AR923" s="108"/>
      <c r="AS923" s="108"/>
      <c r="AT923" s="108"/>
      <c r="AU923" s="108"/>
      <c r="AV923" s="108"/>
      <c r="AW923" s="108"/>
      <c r="AX923" s="108"/>
      <c r="AY923" s="108"/>
      <c r="AZ923" s="108"/>
      <c r="BE923" s="108"/>
      <c r="BG923" s="108"/>
      <c r="BI923" s="108"/>
      <c r="BK923" s="108"/>
      <c r="BL923" s="108"/>
      <c r="BM923" s="108"/>
      <c r="CB923" s="108"/>
      <c r="CC923" s="108"/>
      <c r="CD923" s="108"/>
      <c r="CE923" s="108"/>
    </row>
    <row r="924" spans="1:83">
      <c r="A924" s="108"/>
      <c r="B924" s="108"/>
      <c r="E924" s="108"/>
      <c r="F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  <c r="AH924" s="108"/>
      <c r="AI924" s="108"/>
      <c r="AJ924" s="108"/>
      <c r="AK924" s="108"/>
      <c r="AL924" s="108"/>
      <c r="AM924" s="108"/>
      <c r="AN924" s="108"/>
      <c r="AO924" s="108"/>
      <c r="AP924" s="108"/>
      <c r="AQ924" s="108"/>
      <c r="AR924" s="108"/>
      <c r="AS924" s="108"/>
      <c r="AT924" s="108"/>
      <c r="AU924" s="108"/>
      <c r="AV924" s="108"/>
      <c r="AW924" s="108"/>
      <c r="AX924" s="108"/>
      <c r="AY924" s="108"/>
      <c r="AZ924" s="108"/>
      <c r="BE924" s="108"/>
      <c r="BG924" s="108"/>
      <c r="BI924" s="108"/>
      <c r="BK924" s="108"/>
      <c r="BL924" s="108"/>
      <c r="BM924" s="108"/>
      <c r="CB924" s="108"/>
      <c r="CC924" s="108"/>
      <c r="CD924" s="108"/>
      <c r="CE924" s="108"/>
    </row>
    <row r="925" spans="1:83">
      <c r="A925" s="108"/>
      <c r="B925" s="108"/>
      <c r="E925" s="108"/>
      <c r="F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  <c r="AH925" s="108"/>
      <c r="AI925" s="108"/>
      <c r="AJ925" s="108"/>
      <c r="AK925" s="108"/>
      <c r="AL925" s="108"/>
      <c r="AM925" s="108"/>
      <c r="AN925" s="108"/>
      <c r="AO925" s="108"/>
      <c r="AP925" s="108"/>
      <c r="AQ925" s="108"/>
      <c r="AR925" s="108"/>
      <c r="AS925" s="108"/>
      <c r="AT925" s="108"/>
      <c r="AU925" s="108"/>
      <c r="AV925" s="108"/>
      <c r="AW925" s="108"/>
      <c r="AX925" s="108"/>
      <c r="AY925" s="108"/>
      <c r="AZ925" s="108"/>
      <c r="BE925" s="108"/>
      <c r="BG925" s="108"/>
      <c r="BI925" s="108"/>
      <c r="BK925" s="108"/>
      <c r="BL925" s="108"/>
      <c r="BM925" s="108"/>
      <c r="CB925" s="108"/>
      <c r="CC925" s="108"/>
      <c r="CD925" s="108"/>
      <c r="CE925" s="108"/>
    </row>
    <row r="926" spans="1:83">
      <c r="A926" s="108"/>
      <c r="B926" s="108"/>
      <c r="E926" s="108"/>
      <c r="F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  <c r="AH926" s="108"/>
      <c r="AI926" s="108"/>
      <c r="AJ926" s="108"/>
      <c r="AK926" s="108"/>
      <c r="AL926" s="108"/>
      <c r="AM926" s="108"/>
      <c r="AN926" s="108"/>
      <c r="AO926" s="108"/>
      <c r="AP926" s="108"/>
      <c r="AQ926" s="108"/>
      <c r="AR926" s="108"/>
      <c r="AS926" s="108"/>
      <c r="AT926" s="108"/>
      <c r="AU926" s="108"/>
      <c r="AV926" s="108"/>
      <c r="AW926" s="108"/>
      <c r="AX926" s="108"/>
      <c r="AY926" s="108"/>
      <c r="AZ926" s="108"/>
      <c r="BE926" s="108"/>
      <c r="BG926" s="108"/>
      <c r="BI926" s="108"/>
      <c r="BK926" s="108"/>
      <c r="BL926" s="108"/>
      <c r="BM926" s="108"/>
      <c r="CB926" s="108"/>
      <c r="CC926" s="108"/>
      <c r="CD926" s="108"/>
      <c r="CE926" s="108"/>
    </row>
    <row r="927" spans="1:83">
      <c r="A927" s="108"/>
      <c r="B927" s="108"/>
      <c r="E927" s="108"/>
      <c r="F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  <c r="AH927" s="108"/>
      <c r="AI927" s="108"/>
      <c r="AJ927" s="108"/>
      <c r="AK927" s="108"/>
      <c r="AL927" s="108"/>
      <c r="AM927" s="108"/>
      <c r="AN927" s="108"/>
      <c r="AO927" s="108"/>
      <c r="AP927" s="108"/>
      <c r="AQ927" s="108"/>
      <c r="AR927" s="108"/>
      <c r="AS927" s="108"/>
      <c r="AT927" s="108"/>
      <c r="AU927" s="108"/>
      <c r="AV927" s="108"/>
      <c r="AW927" s="108"/>
      <c r="AX927" s="108"/>
      <c r="AY927" s="108"/>
      <c r="AZ927" s="108"/>
      <c r="BE927" s="108"/>
      <c r="BG927" s="108"/>
      <c r="BI927" s="108"/>
      <c r="BK927" s="108"/>
      <c r="BL927" s="108"/>
      <c r="BM927" s="108"/>
      <c r="CB927" s="108"/>
      <c r="CC927" s="108"/>
      <c r="CD927" s="108"/>
      <c r="CE927" s="108"/>
    </row>
    <row r="928" spans="1:83">
      <c r="A928" s="108"/>
      <c r="B928" s="108"/>
      <c r="E928" s="108"/>
      <c r="F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  <c r="AH928" s="108"/>
      <c r="AI928" s="108"/>
      <c r="AJ928" s="108"/>
      <c r="AK928" s="108"/>
      <c r="AL928" s="108"/>
      <c r="AM928" s="108"/>
      <c r="AN928" s="108"/>
      <c r="AO928" s="108"/>
      <c r="AP928" s="108"/>
      <c r="AQ928" s="108"/>
      <c r="AR928" s="108"/>
      <c r="AS928" s="108"/>
      <c r="AT928" s="108"/>
      <c r="AU928" s="108"/>
      <c r="AV928" s="108"/>
      <c r="AW928" s="108"/>
      <c r="AX928" s="108"/>
      <c r="AY928" s="108"/>
      <c r="AZ928" s="108"/>
      <c r="BE928" s="108"/>
      <c r="BG928" s="108"/>
      <c r="BI928" s="108"/>
      <c r="BK928" s="108"/>
      <c r="BL928" s="108"/>
      <c r="BM928" s="108"/>
      <c r="CB928" s="108"/>
      <c r="CC928" s="108"/>
      <c r="CD928" s="108"/>
      <c r="CE928" s="108"/>
    </row>
    <row r="929" spans="1:83">
      <c r="A929" s="108"/>
      <c r="B929" s="108"/>
      <c r="E929" s="108"/>
      <c r="F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O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Y929" s="108"/>
      <c r="AZ929" s="108"/>
      <c r="BE929" s="108"/>
      <c r="BG929" s="108"/>
      <c r="BI929" s="108"/>
      <c r="BK929" s="108"/>
      <c r="BL929" s="108"/>
      <c r="BM929" s="108"/>
      <c r="CB929" s="108"/>
      <c r="CC929" s="108"/>
      <c r="CD929" s="108"/>
      <c r="CE929" s="108"/>
    </row>
    <row r="930" spans="1:83">
      <c r="A930" s="108"/>
      <c r="B930" s="108"/>
      <c r="E930" s="108"/>
      <c r="F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  <c r="AH930" s="108"/>
      <c r="AI930" s="108"/>
      <c r="AJ930" s="108"/>
      <c r="AK930" s="108"/>
      <c r="AL930" s="108"/>
      <c r="AM930" s="108"/>
      <c r="AN930" s="108"/>
      <c r="AO930" s="108"/>
      <c r="AP930" s="108"/>
      <c r="AQ930" s="108"/>
      <c r="AR930" s="108"/>
      <c r="AS930" s="108"/>
      <c r="AT930" s="108"/>
      <c r="AU930" s="108"/>
      <c r="AV930" s="108"/>
      <c r="AW930" s="108"/>
      <c r="AX930" s="108"/>
      <c r="AY930" s="108"/>
      <c r="AZ930" s="108"/>
      <c r="BE930" s="108"/>
      <c r="BG930" s="108"/>
      <c r="BI930" s="108"/>
      <c r="BK930" s="108"/>
      <c r="BL930" s="108"/>
      <c r="BM930" s="108"/>
      <c r="CB930" s="108"/>
      <c r="CC930" s="108"/>
      <c r="CD930" s="108"/>
      <c r="CE930" s="108"/>
    </row>
    <row r="931" spans="1:83">
      <c r="A931" s="108"/>
      <c r="B931" s="108"/>
      <c r="E931" s="108"/>
      <c r="F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  <c r="AH931" s="108"/>
      <c r="AI931" s="108"/>
      <c r="AJ931" s="108"/>
      <c r="AK931" s="108"/>
      <c r="AL931" s="108"/>
      <c r="AM931" s="108"/>
      <c r="AN931" s="108"/>
      <c r="AO931" s="108"/>
      <c r="AP931" s="108"/>
      <c r="AQ931" s="108"/>
      <c r="AR931" s="108"/>
      <c r="AS931" s="108"/>
      <c r="AT931" s="108"/>
      <c r="AU931" s="108"/>
      <c r="AV931" s="108"/>
      <c r="AW931" s="108"/>
      <c r="AX931" s="108"/>
      <c r="AY931" s="108"/>
      <c r="AZ931" s="108"/>
      <c r="BE931" s="108"/>
      <c r="BG931" s="108"/>
      <c r="BI931" s="108"/>
      <c r="BK931" s="108"/>
      <c r="BL931" s="108"/>
      <c r="BM931" s="108"/>
      <c r="CB931" s="108"/>
      <c r="CC931" s="108"/>
      <c r="CD931" s="108"/>
      <c r="CE931" s="108"/>
    </row>
    <row r="932" spans="1:83">
      <c r="A932" s="108"/>
      <c r="B932" s="108"/>
      <c r="E932" s="108"/>
      <c r="F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  <c r="AH932" s="108"/>
      <c r="AI932" s="108"/>
      <c r="AJ932" s="108"/>
      <c r="AK932" s="108"/>
      <c r="AL932" s="108"/>
      <c r="AM932" s="108"/>
      <c r="AN932" s="108"/>
      <c r="AO932" s="108"/>
      <c r="AP932" s="108"/>
      <c r="AQ932" s="108"/>
      <c r="AR932" s="108"/>
      <c r="AS932" s="108"/>
      <c r="AT932" s="108"/>
      <c r="AU932" s="108"/>
      <c r="AV932" s="108"/>
      <c r="AW932" s="108"/>
      <c r="AX932" s="108"/>
      <c r="AY932" s="108"/>
      <c r="AZ932" s="108"/>
      <c r="BE932" s="108"/>
      <c r="BG932" s="108"/>
      <c r="BI932" s="108"/>
      <c r="BK932" s="108"/>
      <c r="BL932" s="108"/>
      <c r="BM932" s="108"/>
      <c r="CB932" s="108"/>
      <c r="CC932" s="108"/>
      <c r="CD932" s="108"/>
      <c r="CE932" s="108"/>
    </row>
    <row r="933" spans="1:83">
      <c r="A933" s="108"/>
      <c r="B933" s="108"/>
      <c r="E933" s="108"/>
      <c r="F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  <c r="AH933" s="108"/>
      <c r="AI933" s="108"/>
      <c r="AJ933" s="108"/>
      <c r="AK933" s="108"/>
      <c r="AL933" s="108"/>
      <c r="AM933" s="108"/>
      <c r="AN933" s="108"/>
      <c r="AO933" s="108"/>
      <c r="AP933" s="108"/>
      <c r="AQ933" s="108"/>
      <c r="AR933" s="108"/>
      <c r="AS933" s="108"/>
      <c r="AT933" s="108"/>
      <c r="AU933" s="108"/>
      <c r="AV933" s="108"/>
      <c r="AW933" s="108"/>
      <c r="AX933" s="108"/>
      <c r="AY933" s="108"/>
      <c r="AZ933" s="108"/>
      <c r="BE933" s="108"/>
      <c r="BG933" s="108"/>
      <c r="BI933" s="108"/>
      <c r="BK933" s="108"/>
      <c r="BL933" s="108"/>
      <c r="BM933" s="108"/>
      <c r="CB933" s="108"/>
      <c r="CC933" s="108"/>
      <c r="CD933" s="108"/>
      <c r="CE933" s="108"/>
    </row>
    <row r="934" spans="1:83">
      <c r="A934" s="108"/>
      <c r="B934" s="108"/>
      <c r="E934" s="108"/>
      <c r="F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  <c r="AH934" s="108"/>
      <c r="AI934" s="108"/>
      <c r="AJ934" s="108"/>
      <c r="AK934" s="108"/>
      <c r="AL934" s="108"/>
      <c r="AM934" s="108"/>
      <c r="AN934" s="108"/>
      <c r="AO934" s="108"/>
      <c r="AP934" s="108"/>
      <c r="AQ934" s="108"/>
      <c r="AR934" s="108"/>
      <c r="AS934" s="108"/>
      <c r="AT934" s="108"/>
      <c r="AU934" s="108"/>
      <c r="AV934" s="108"/>
      <c r="AW934" s="108"/>
      <c r="AX934" s="108"/>
      <c r="AY934" s="108"/>
      <c r="AZ934" s="108"/>
      <c r="BE934" s="108"/>
      <c r="BG934" s="108"/>
      <c r="BI934" s="108"/>
      <c r="BK934" s="108"/>
      <c r="BL934" s="108"/>
      <c r="BM934" s="108"/>
      <c r="CB934" s="108"/>
      <c r="CC934" s="108"/>
      <c r="CD934" s="108"/>
      <c r="CE934" s="108"/>
    </row>
    <row r="935" spans="1:83">
      <c r="A935" s="108"/>
      <c r="B935" s="108"/>
      <c r="E935" s="108"/>
      <c r="F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  <c r="AH935" s="108"/>
      <c r="AI935" s="108"/>
      <c r="AJ935" s="108"/>
      <c r="AK935" s="108"/>
      <c r="AL935" s="108"/>
      <c r="AM935" s="108"/>
      <c r="AN935" s="108"/>
      <c r="AO935" s="108"/>
      <c r="AP935" s="108"/>
      <c r="AQ935" s="108"/>
      <c r="AR935" s="108"/>
      <c r="AS935" s="108"/>
      <c r="AT935" s="108"/>
      <c r="AU935" s="108"/>
      <c r="AV935" s="108"/>
      <c r="AW935" s="108"/>
      <c r="AX935" s="108"/>
      <c r="AY935" s="108"/>
      <c r="AZ935" s="108"/>
      <c r="BE935" s="108"/>
      <c r="BG935" s="108"/>
      <c r="BI935" s="108"/>
      <c r="BK935" s="108"/>
      <c r="BL935" s="108"/>
      <c r="BM935" s="108"/>
      <c r="CB935" s="108"/>
      <c r="CC935" s="108"/>
      <c r="CD935" s="108"/>
      <c r="CE935" s="108"/>
    </row>
    <row r="936" spans="1:83">
      <c r="A936" s="108"/>
      <c r="B936" s="108"/>
      <c r="E936" s="108"/>
      <c r="F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  <c r="AH936" s="108"/>
      <c r="AI936" s="108"/>
      <c r="AJ936" s="108"/>
      <c r="AK936" s="108"/>
      <c r="AL936" s="108"/>
      <c r="AM936" s="108"/>
      <c r="AN936" s="108"/>
      <c r="AO936" s="108"/>
      <c r="AP936" s="108"/>
      <c r="AQ936" s="108"/>
      <c r="AR936" s="108"/>
      <c r="AS936" s="108"/>
      <c r="AT936" s="108"/>
      <c r="AU936" s="108"/>
      <c r="AV936" s="108"/>
      <c r="AW936" s="108"/>
      <c r="AX936" s="108"/>
      <c r="AY936" s="108"/>
      <c r="AZ936" s="108"/>
      <c r="BE936" s="108"/>
      <c r="BG936" s="108"/>
      <c r="BI936" s="108"/>
      <c r="BK936" s="108"/>
      <c r="BL936" s="108"/>
      <c r="BM936" s="108"/>
      <c r="CB936" s="108"/>
      <c r="CC936" s="108"/>
      <c r="CD936" s="108"/>
      <c r="CE936" s="108"/>
    </row>
    <row r="937" spans="1:83">
      <c r="A937" s="108"/>
      <c r="B937" s="108"/>
      <c r="E937" s="108"/>
      <c r="F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  <c r="AH937" s="108"/>
      <c r="AI937" s="108"/>
      <c r="AJ937" s="108"/>
      <c r="AK937" s="108"/>
      <c r="AL937" s="108"/>
      <c r="AM937" s="108"/>
      <c r="AN937" s="108"/>
      <c r="AO937" s="108"/>
      <c r="AP937" s="108"/>
      <c r="AQ937" s="108"/>
      <c r="AR937" s="108"/>
      <c r="AS937" s="108"/>
      <c r="AT937" s="108"/>
      <c r="AU937" s="108"/>
      <c r="AV937" s="108"/>
      <c r="AW937" s="108"/>
      <c r="AX937" s="108"/>
      <c r="AY937" s="108"/>
      <c r="AZ937" s="108"/>
      <c r="BE937" s="108"/>
      <c r="BG937" s="108"/>
      <c r="BI937" s="108"/>
      <c r="BK937" s="108"/>
      <c r="BL937" s="108"/>
      <c r="BM937" s="108"/>
      <c r="CB937" s="108"/>
      <c r="CC937" s="108"/>
      <c r="CD937" s="108"/>
      <c r="CE937" s="108"/>
    </row>
    <row r="938" spans="1:83">
      <c r="A938" s="108"/>
      <c r="B938" s="108"/>
      <c r="E938" s="108"/>
      <c r="F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  <c r="AH938" s="108"/>
      <c r="AI938" s="108"/>
      <c r="AJ938" s="108"/>
      <c r="AK938" s="108"/>
      <c r="AL938" s="108"/>
      <c r="AM938" s="108"/>
      <c r="AN938" s="108"/>
      <c r="AO938" s="108"/>
      <c r="AP938" s="108"/>
      <c r="AQ938" s="108"/>
      <c r="AR938" s="108"/>
      <c r="AS938" s="108"/>
      <c r="AT938" s="108"/>
      <c r="AU938" s="108"/>
      <c r="AV938" s="108"/>
      <c r="AW938" s="108"/>
      <c r="AX938" s="108"/>
      <c r="AY938" s="108"/>
      <c r="AZ938" s="108"/>
      <c r="BE938" s="108"/>
      <c r="BG938" s="108"/>
      <c r="BI938" s="108"/>
      <c r="BK938" s="108"/>
      <c r="BL938" s="108"/>
      <c r="BM938" s="108"/>
      <c r="CB938" s="108"/>
      <c r="CC938" s="108"/>
      <c r="CD938" s="108"/>
      <c r="CE938" s="108"/>
    </row>
    <row r="939" spans="1:83">
      <c r="A939" s="108"/>
      <c r="B939" s="108"/>
      <c r="E939" s="108"/>
      <c r="F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  <c r="AH939" s="108"/>
      <c r="AI939" s="108"/>
      <c r="AJ939" s="108"/>
      <c r="AK939" s="108"/>
      <c r="AL939" s="108"/>
      <c r="AM939" s="108"/>
      <c r="AN939" s="108"/>
      <c r="AO939" s="108"/>
      <c r="AP939" s="108"/>
      <c r="AQ939" s="108"/>
      <c r="AR939" s="108"/>
      <c r="AS939" s="108"/>
      <c r="AT939" s="108"/>
      <c r="AU939" s="108"/>
      <c r="AV939" s="108"/>
      <c r="AW939" s="108"/>
      <c r="AX939" s="108"/>
      <c r="AY939" s="108"/>
      <c r="AZ939" s="108"/>
      <c r="BE939" s="108"/>
      <c r="BG939" s="108"/>
      <c r="BI939" s="108"/>
      <c r="BK939" s="108"/>
      <c r="BL939" s="108"/>
      <c r="BM939" s="108"/>
      <c r="CB939" s="108"/>
      <c r="CC939" s="108"/>
      <c r="CD939" s="108"/>
      <c r="CE939" s="108"/>
    </row>
    <row r="940" spans="1:83">
      <c r="A940" s="108"/>
      <c r="B940" s="108"/>
      <c r="E940" s="108"/>
      <c r="F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  <c r="AH940" s="108"/>
      <c r="AI940" s="108"/>
      <c r="AJ940" s="108"/>
      <c r="AK940" s="108"/>
      <c r="AL940" s="108"/>
      <c r="AM940" s="108"/>
      <c r="AN940" s="108"/>
      <c r="AO940" s="108"/>
      <c r="AP940" s="108"/>
      <c r="AQ940" s="108"/>
      <c r="AR940" s="108"/>
      <c r="AS940" s="108"/>
      <c r="AT940" s="108"/>
      <c r="AU940" s="108"/>
      <c r="AV940" s="108"/>
      <c r="AW940" s="108"/>
      <c r="AX940" s="108"/>
      <c r="AY940" s="108"/>
      <c r="AZ940" s="108"/>
      <c r="BE940" s="108"/>
      <c r="BG940" s="108"/>
      <c r="BI940" s="108"/>
      <c r="BK940" s="108"/>
      <c r="BL940" s="108"/>
      <c r="BM940" s="108"/>
      <c r="CB940" s="108"/>
      <c r="CC940" s="108"/>
      <c r="CD940" s="108"/>
      <c r="CE940" s="108"/>
    </row>
    <row r="941" spans="1:83">
      <c r="A941" s="108"/>
      <c r="B941" s="108"/>
      <c r="E941" s="108"/>
      <c r="F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E941" s="108"/>
      <c r="BG941" s="108"/>
      <c r="BI941" s="108"/>
      <c r="BK941" s="108"/>
      <c r="BL941" s="108"/>
      <c r="BM941" s="108"/>
      <c r="CB941" s="108"/>
      <c r="CC941" s="108"/>
      <c r="CD941" s="108"/>
      <c r="CE941" s="108"/>
    </row>
    <row r="942" spans="1:83">
      <c r="A942" s="108"/>
      <c r="B942" s="108"/>
      <c r="E942" s="108"/>
      <c r="F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E942" s="108"/>
      <c r="BG942" s="108"/>
      <c r="BI942" s="108"/>
      <c r="BK942" s="108"/>
      <c r="BL942" s="108"/>
      <c r="BM942" s="108"/>
      <c r="CB942" s="108"/>
      <c r="CC942" s="108"/>
      <c r="CD942" s="108"/>
      <c r="CE942" s="108"/>
    </row>
    <row r="943" spans="1:83">
      <c r="A943" s="108"/>
      <c r="B943" s="108"/>
      <c r="E943" s="108"/>
      <c r="F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E943" s="108"/>
      <c r="BG943" s="108"/>
      <c r="BI943" s="108"/>
      <c r="BK943" s="108"/>
      <c r="BL943" s="108"/>
      <c r="BM943" s="108"/>
      <c r="CB943" s="108"/>
      <c r="CC943" s="108"/>
      <c r="CD943" s="108"/>
      <c r="CE943" s="108"/>
    </row>
    <row r="944" spans="1:83">
      <c r="A944" s="108"/>
      <c r="B944" s="108"/>
      <c r="E944" s="108"/>
      <c r="F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E944" s="108"/>
      <c r="BG944" s="108"/>
      <c r="BI944" s="108"/>
      <c r="BK944" s="108"/>
      <c r="BL944" s="108"/>
      <c r="BM944" s="108"/>
      <c r="CB944" s="108"/>
      <c r="CC944" s="108"/>
      <c r="CD944" s="108"/>
      <c r="CE944" s="108"/>
    </row>
    <row r="945" spans="1:83">
      <c r="A945" s="108"/>
      <c r="B945" s="108"/>
      <c r="E945" s="108"/>
      <c r="F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E945" s="108"/>
      <c r="BG945" s="108"/>
      <c r="BI945" s="108"/>
      <c r="BK945" s="108"/>
      <c r="BL945" s="108"/>
      <c r="BM945" s="108"/>
      <c r="CB945" s="108"/>
      <c r="CC945" s="108"/>
      <c r="CD945" s="108"/>
      <c r="CE945" s="108"/>
    </row>
    <row r="946" spans="1:83">
      <c r="A946" s="108"/>
      <c r="B946" s="108"/>
      <c r="E946" s="108"/>
      <c r="F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E946" s="108"/>
      <c r="BG946" s="108"/>
      <c r="BI946" s="108"/>
      <c r="BK946" s="108"/>
      <c r="BL946" s="108"/>
      <c r="BM946" s="108"/>
      <c r="CB946" s="108"/>
      <c r="CC946" s="108"/>
      <c r="CD946" s="108"/>
      <c r="CE946" s="108"/>
    </row>
    <row r="947" spans="1:83">
      <c r="A947" s="108"/>
      <c r="B947" s="108"/>
      <c r="E947" s="108"/>
      <c r="F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E947" s="108"/>
      <c r="BG947" s="108"/>
      <c r="BI947" s="108"/>
      <c r="BK947" s="108"/>
      <c r="BL947" s="108"/>
      <c r="BM947" s="108"/>
      <c r="CB947" s="108"/>
      <c r="CC947" s="108"/>
      <c r="CD947" s="108"/>
      <c r="CE947" s="108"/>
    </row>
    <row r="948" spans="1:83">
      <c r="A948" s="108"/>
      <c r="B948" s="108"/>
      <c r="E948" s="108"/>
      <c r="F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E948" s="108"/>
      <c r="BG948" s="108"/>
      <c r="BI948" s="108"/>
      <c r="BK948" s="108"/>
      <c r="BL948" s="108"/>
      <c r="BM948" s="108"/>
      <c r="CB948" s="108"/>
      <c r="CC948" s="108"/>
      <c r="CD948" s="108"/>
      <c r="CE948" s="108"/>
    </row>
    <row r="949" spans="1:83">
      <c r="A949" s="108"/>
      <c r="B949" s="108"/>
      <c r="E949" s="108"/>
      <c r="F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E949" s="108"/>
      <c r="BG949" s="108"/>
      <c r="BI949" s="108"/>
      <c r="BK949" s="108"/>
      <c r="BL949" s="108"/>
      <c r="BM949" s="108"/>
      <c r="CB949" s="108"/>
      <c r="CC949" s="108"/>
      <c r="CD949" s="108"/>
      <c r="CE949" s="108"/>
    </row>
    <row r="950" spans="1:83">
      <c r="A950" s="108"/>
      <c r="B950" s="108"/>
      <c r="E950" s="108"/>
      <c r="F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E950" s="108"/>
      <c r="BG950" s="108"/>
      <c r="BI950" s="108"/>
      <c r="BK950" s="108"/>
      <c r="BL950" s="108"/>
      <c r="BM950" s="108"/>
      <c r="CB950" s="108"/>
      <c r="CC950" s="108"/>
      <c r="CD950" s="108"/>
      <c r="CE950" s="108"/>
    </row>
    <row r="951" spans="1:83">
      <c r="A951" s="108"/>
      <c r="B951" s="108"/>
      <c r="E951" s="108"/>
      <c r="F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E951" s="108"/>
      <c r="BG951" s="108"/>
      <c r="BI951" s="108"/>
      <c r="BK951" s="108"/>
      <c r="BL951" s="108"/>
      <c r="BM951" s="108"/>
      <c r="CB951" s="108"/>
      <c r="CC951" s="108"/>
      <c r="CD951" s="108"/>
      <c r="CE951" s="108"/>
    </row>
    <row r="952" spans="1:83">
      <c r="A952" s="108"/>
      <c r="B952" s="108"/>
      <c r="E952" s="108"/>
      <c r="F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E952" s="108"/>
      <c r="BG952" s="108"/>
      <c r="BI952" s="108"/>
      <c r="BK952" s="108"/>
      <c r="BL952" s="108"/>
      <c r="BM952" s="108"/>
      <c r="CB952" s="108"/>
      <c r="CC952" s="108"/>
      <c r="CD952" s="108"/>
      <c r="CE952" s="108"/>
    </row>
    <row r="953" spans="1:83">
      <c r="A953" s="108"/>
      <c r="B953" s="108"/>
      <c r="E953" s="108"/>
      <c r="F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E953" s="108"/>
      <c r="BG953" s="108"/>
      <c r="BI953" s="108"/>
      <c r="BK953" s="108"/>
      <c r="BL953" s="108"/>
      <c r="BM953" s="108"/>
      <c r="CB953" s="108"/>
      <c r="CC953" s="108"/>
      <c r="CD953" s="108"/>
      <c r="CE953" s="108"/>
    </row>
    <row r="954" spans="1:83">
      <c r="A954" s="108"/>
      <c r="B954" s="108"/>
      <c r="E954" s="108"/>
      <c r="F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E954" s="108"/>
      <c r="BG954" s="108"/>
      <c r="BI954" s="108"/>
      <c r="BK954" s="108"/>
      <c r="BL954" s="108"/>
      <c r="BM954" s="108"/>
      <c r="CB954" s="108"/>
      <c r="CC954" s="108"/>
      <c r="CD954" s="108"/>
      <c r="CE954" s="108"/>
    </row>
    <row r="955" spans="1:83">
      <c r="A955" s="108"/>
      <c r="B955" s="108"/>
      <c r="E955" s="108"/>
      <c r="F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E955" s="108"/>
      <c r="BG955" s="108"/>
      <c r="BI955" s="108"/>
      <c r="BK955" s="108"/>
      <c r="BL955" s="108"/>
      <c r="BM955" s="108"/>
      <c r="CB955" s="108"/>
      <c r="CC955" s="108"/>
      <c r="CD955" s="108"/>
      <c r="CE955" s="108"/>
    </row>
    <row r="956" spans="1:83">
      <c r="A956" s="108"/>
      <c r="B956" s="108"/>
      <c r="E956" s="108"/>
      <c r="F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E956" s="108"/>
      <c r="BG956" s="108"/>
      <c r="BI956" s="108"/>
      <c r="BK956" s="108"/>
      <c r="BL956" s="108"/>
      <c r="BM956" s="108"/>
      <c r="CB956" s="108"/>
      <c r="CC956" s="108"/>
      <c r="CD956" s="108"/>
      <c r="CE956" s="108"/>
    </row>
    <row r="957" spans="1:83">
      <c r="A957" s="108"/>
      <c r="B957" s="108"/>
      <c r="E957" s="108"/>
      <c r="F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E957" s="108"/>
      <c r="BG957" s="108"/>
      <c r="BI957" s="108"/>
      <c r="BK957" s="108"/>
      <c r="BL957" s="108"/>
      <c r="BM957" s="108"/>
      <c r="CB957" s="108"/>
      <c r="CC957" s="108"/>
      <c r="CD957" s="108"/>
      <c r="CE957" s="108"/>
    </row>
    <row r="958" spans="1:83">
      <c r="A958" s="108"/>
      <c r="B958" s="108"/>
      <c r="E958" s="108"/>
      <c r="F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E958" s="108"/>
      <c r="BG958" s="108"/>
      <c r="BI958" s="108"/>
      <c r="BK958" s="108"/>
      <c r="BL958" s="108"/>
      <c r="BM958" s="108"/>
      <c r="CB958" s="108"/>
      <c r="CC958" s="108"/>
      <c r="CD958" s="108"/>
      <c r="CE958" s="108"/>
    </row>
    <row r="959" spans="1:83">
      <c r="A959" s="108"/>
      <c r="B959" s="108"/>
      <c r="E959" s="108"/>
      <c r="F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E959" s="108"/>
      <c r="BG959" s="108"/>
      <c r="BI959" s="108"/>
      <c r="BK959" s="108"/>
      <c r="BL959" s="108"/>
      <c r="BM959" s="108"/>
      <c r="CB959" s="108"/>
      <c r="CC959" s="108"/>
      <c r="CD959" s="108"/>
      <c r="CE959" s="108"/>
    </row>
    <row r="960" spans="1:83">
      <c r="A960" s="108"/>
      <c r="B960" s="108"/>
      <c r="E960" s="108"/>
      <c r="F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E960" s="108"/>
      <c r="BG960" s="108"/>
      <c r="BI960" s="108"/>
      <c r="BK960" s="108"/>
      <c r="BL960" s="108"/>
      <c r="BM960" s="108"/>
      <c r="CB960" s="108"/>
      <c r="CC960" s="108"/>
      <c r="CD960" s="108"/>
      <c r="CE960" s="108"/>
    </row>
    <row r="961" spans="1:83">
      <c r="A961" s="108"/>
      <c r="B961" s="108"/>
      <c r="E961" s="108"/>
      <c r="F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  <c r="AH961" s="108"/>
      <c r="AI961" s="108"/>
      <c r="AJ961" s="108"/>
      <c r="AK961" s="108"/>
      <c r="AL961" s="108"/>
      <c r="AM961" s="108"/>
      <c r="AN961" s="108"/>
      <c r="AO961" s="108"/>
      <c r="AP961" s="108"/>
      <c r="AQ961" s="108"/>
      <c r="AR961" s="108"/>
      <c r="AS961" s="108"/>
      <c r="AT961" s="108"/>
      <c r="AU961" s="108"/>
      <c r="AV961" s="108"/>
      <c r="AW961" s="108"/>
      <c r="AX961" s="108"/>
      <c r="AY961" s="108"/>
      <c r="AZ961" s="108"/>
      <c r="BE961" s="108"/>
      <c r="BG961" s="108"/>
      <c r="BI961" s="108"/>
      <c r="BK961" s="108"/>
      <c r="BL961" s="108"/>
      <c r="BM961" s="108"/>
      <c r="CB961" s="108"/>
      <c r="CC961" s="108"/>
      <c r="CD961" s="108"/>
      <c r="CE961" s="108"/>
    </row>
    <row r="962" spans="1:83">
      <c r="A962" s="108"/>
      <c r="B962" s="108"/>
      <c r="E962" s="108"/>
      <c r="F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  <c r="AH962" s="108"/>
      <c r="AI962" s="108"/>
      <c r="AJ962" s="108"/>
      <c r="AK962" s="108"/>
      <c r="AL962" s="108"/>
      <c r="AM962" s="108"/>
      <c r="AN962" s="108"/>
      <c r="AO962" s="108"/>
      <c r="AP962" s="108"/>
      <c r="AQ962" s="108"/>
      <c r="AR962" s="108"/>
      <c r="AS962" s="108"/>
      <c r="AT962" s="108"/>
      <c r="AU962" s="108"/>
      <c r="AV962" s="108"/>
      <c r="AW962" s="108"/>
      <c r="AX962" s="108"/>
      <c r="AY962" s="108"/>
      <c r="AZ962" s="108"/>
      <c r="BE962" s="108"/>
      <c r="BG962" s="108"/>
      <c r="BI962" s="108"/>
      <c r="BK962" s="108"/>
      <c r="BL962" s="108"/>
      <c r="BM962" s="108"/>
      <c r="CB962" s="108"/>
      <c r="CC962" s="108"/>
      <c r="CD962" s="108"/>
      <c r="CE962" s="108"/>
    </row>
    <row r="963" spans="1:83">
      <c r="A963" s="108"/>
      <c r="B963" s="108"/>
      <c r="E963" s="108"/>
      <c r="F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  <c r="AH963" s="108"/>
      <c r="AI963" s="108"/>
      <c r="AJ963" s="108"/>
      <c r="AK963" s="108"/>
      <c r="AL963" s="108"/>
      <c r="AM963" s="108"/>
      <c r="AN963" s="108"/>
      <c r="AO963" s="108"/>
      <c r="AP963" s="108"/>
      <c r="AQ963" s="108"/>
      <c r="AR963" s="108"/>
      <c r="AS963" s="108"/>
      <c r="AT963" s="108"/>
      <c r="AU963" s="108"/>
      <c r="AV963" s="108"/>
      <c r="AW963" s="108"/>
      <c r="AX963" s="108"/>
      <c r="AY963" s="108"/>
      <c r="AZ963" s="108"/>
      <c r="BE963" s="108"/>
      <c r="BG963" s="108"/>
      <c r="BI963" s="108"/>
      <c r="BK963" s="108"/>
      <c r="BL963" s="108"/>
      <c r="BM963" s="108"/>
      <c r="CB963" s="108"/>
      <c r="CC963" s="108"/>
      <c r="CD963" s="108"/>
      <c r="CE963" s="108"/>
    </row>
    <row r="964" spans="1:83">
      <c r="A964" s="108"/>
      <c r="B964" s="108"/>
      <c r="E964" s="108"/>
      <c r="F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  <c r="AH964" s="108"/>
      <c r="AI964" s="108"/>
      <c r="AJ964" s="108"/>
      <c r="AK964" s="108"/>
      <c r="AL964" s="108"/>
      <c r="AM964" s="108"/>
      <c r="AN964" s="108"/>
      <c r="AO964" s="108"/>
      <c r="AP964" s="108"/>
      <c r="AQ964" s="108"/>
      <c r="AR964" s="108"/>
      <c r="AS964" s="108"/>
      <c r="AT964" s="108"/>
      <c r="AU964" s="108"/>
      <c r="AV964" s="108"/>
      <c r="AW964" s="108"/>
      <c r="AX964" s="108"/>
      <c r="AY964" s="108"/>
      <c r="AZ964" s="108"/>
      <c r="BE964" s="108"/>
      <c r="BG964" s="108"/>
      <c r="BI964" s="108"/>
      <c r="BK964" s="108"/>
      <c r="BL964" s="108"/>
      <c r="BM964" s="108"/>
      <c r="CB964" s="108"/>
      <c r="CC964" s="108"/>
      <c r="CD964" s="108"/>
      <c r="CE964" s="108"/>
    </row>
    <row r="965" spans="1:83">
      <c r="A965" s="108"/>
      <c r="B965" s="108"/>
      <c r="E965" s="108"/>
      <c r="F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  <c r="AH965" s="108"/>
      <c r="AI965" s="108"/>
      <c r="AJ965" s="108"/>
      <c r="AK965" s="108"/>
      <c r="AL965" s="108"/>
      <c r="AM965" s="108"/>
      <c r="AN965" s="108"/>
      <c r="AO965" s="108"/>
      <c r="AP965" s="108"/>
      <c r="AQ965" s="108"/>
      <c r="AR965" s="108"/>
      <c r="AS965" s="108"/>
      <c r="AT965" s="108"/>
      <c r="AU965" s="108"/>
      <c r="AV965" s="108"/>
      <c r="AW965" s="108"/>
      <c r="AX965" s="108"/>
      <c r="AY965" s="108"/>
      <c r="AZ965" s="108"/>
      <c r="BE965" s="108"/>
      <c r="BG965" s="108"/>
      <c r="BI965" s="108"/>
      <c r="BK965" s="108"/>
      <c r="BL965" s="108"/>
      <c r="BM965" s="108"/>
      <c r="CB965" s="108"/>
      <c r="CC965" s="108"/>
      <c r="CD965" s="108"/>
      <c r="CE965" s="108"/>
    </row>
    <row r="966" spans="1:83">
      <c r="A966" s="108"/>
      <c r="B966" s="108"/>
      <c r="E966" s="108"/>
      <c r="F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  <c r="AH966" s="108"/>
      <c r="AI966" s="108"/>
      <c r="AJ966" s="108"/>
      <c r="AK966" s="108"/>
      <c r="AL966" s="108"/>
      <c r="AM966" s="108"/>
      <c r="AN966" s="108"/>
      <c r="AO966" s="108"/>
      <c r="AP966" s="108"/>
      <c r="AQ966" s="108"/>
      <c r="AR966" s="108"/>
      <c r="AS966" s="108"/>
      <c r="AT966" s="108"/>
      <c r="AU966" s="108"/>
      <c r="AV966" s="108"/>
      <c r="AW966" s="108"/>
      <c r="AX966" s="108"/>
      <c r="AY966" s="108"/>
      <c r="AZ966" s="108"/>
      <c r="BE966" s="108"/>
      <c r="BG966" s="108"/>
      <c r="BI966" s="108"/>
      <c r="BK966" s="108"/>
      <c r="BL966" s="108"/>
      <c r="BM966" s="108"/>
      <c r="CB966" s="108"/>
      <c r="CC966" s="108"/>
      <c r="CD966" s="108"/>
      <c r="CE966" s="108"/>
    </row>
    <row r="967" spans="1:83">
      <c r="A967" s="108"/>
      <c r="B967" s="108"/>
      <c r="E967" s="108"/>
      <c r="F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  <c r="AH967" s="108"/>
      <c r="AI967" s="108"/>
      <c r="AJ967" s="108"/>
      <c r="AK967" s="108"/>
      <c r="AL967" s="108"/>
      <c r="AM967" s="108"/>
      <c r="AN967" s="108"/>
      <c r="AO967" s="108"/>
      <c r="AP967" s="108"/>
      <c r="AQ967" s="108"/>
      <c r="AR967" s="108"/>
      <c r="AS967" s="108"/>
      <c r="AT967" s="108"/>
      <c r="AU967" s="108"/>
      <c r="AV967" s="108"/>
      <c r="AW967" s="108"/>
      <c r="AX967" s="108"/>
      <c r="AY967" s="108"/>
      <c r="AZ967" s="108"/>
      <c r="BE967" s="108"/>
      <c r="BG967" s="108"/>
      <c r="BI967" s="108"/>
      <c r="BK967" s="108"/>
      <c r="BL967" s="108"/>
      <c r="BM967" s="108"/>
      <c r="CB967" s="108"/>
      <c r="CC967" s="108"/>
      <c r="CD967" s="108"/>
      <c r="CE967" s="108"/>
    </row>
    <row r="968" spans="1:83">
      <c r="A968" s="108"/>
      <c r="B968" s="108"/>
      <c r="E968" s="108"/>
      <c r="F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  <c r="AH968" s="108"/>
      <c r="AI968" s="108"/>
      <c r="AJ968" s="108"/>
      <c r="AK968" s="108"/>
      <c r="AL968" s="108"/>
      <c r="AM968" s="108"/>
      <c r="AN968" s="108"/>
      <c r="AO968" s="108"/>
      <c r="AP968" s="108"/>
      <c r="AQ968" s="108"/>
      <c r="AR968" s="108"/>
      <c r="AS968" s="108"/>
      <c r="AT968" s="108"/>
      <c r="AU968" s="108"/>
      <c r="AV968" s="108"/>
      <c r="AW968" s="108"/>
      <c r="AX968" s="108"/>
      <c r="AY968" s="108"/>
      <c r="AZ968" s="108"/>
      <c r="BE968" s="108"/>
      <c r="BG968" s="108"/>
      <c r="BI968" s="108"/>
      <c r="BK968" s="108"/>
      <c r="BL968" s="108"/>
      <c r="BM968" s="108"/>
      <c r="CB968" s="108"/>
      <c r="CC968" s="108"/>
      <c r="CD968" s="108"/>
      <c r="CE968" s="108"/>
    </row>
    <row r="969" spans="1:83">
      <c r="A969" s="108"/>
      <c r="B969" s="108"/>
      <c r="E969" s="108"/>
      <c r="F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  <c r="AH969" s="108"/>
      <c r="AI969" s="108"/>
      <c r="AJ969" s="108"/>
      <c r="AK969" s="108"/>
      <c r="AL969" s="108"/>
      <c r="AM969" s="108"/>
      <c r="AN969" s="108"/>
      <c r="AO969" s="108"/>
      <c r="AP969" s="108"/>
      <c r="AQ969" s="108"/>
      <c r="AR969" s="108"/>
      <c r="AS969" s="108"/>
      <c r="AT969" s="108"/>
      <c r="AU969" s="108"/>
      <c r="AV969" s="108"/>
      <c r="AW969" s="108"/>
      <c r="AX969" s="108"/>
      <c r="AY969" s="108"/>
      <c r="AZ969" s="108"/>
      <c r="BE969" s="108"/>
      <c r="BG969" s="108"/>
      <c r="BI969" s="108"/>
      <c r="BK969" s="108"/>
      <c r="BL969" s="108"/>
      <c r="BM969" s="108"/>
      <c r="CB969" s="108"/>
      <c r="CC969" s="108"/>
      <c r="CD969" s="108"/>
      <c r="CE969" s="108"/>
    </row>
    <row r="970" spans="1:83">
      <c r="A970" s="108"/>
      <c r="B970" s="108"/>
      <c r="E970" s="108"/>
      <c r="F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  <c r="AH970" s="108"/>
      <c r="AI970" s="108"/>
      <c r="AJ970" s="108"/>
      <c r="AK970" s="108"/>
      <c r="AL970" s="108"/>
      <c r="AM970" s="108"/>
      <c r="AN970" s="108"/>
      <c r="AO970" s="108"/>
      <c r="AP970" s="108"/>
      <c r="AQ970" s="108"/>
      <c r="AR970" s="108"/>
      <c r="AS970" s="108"/>
      <c r="AT970" s="108"/>
      <c r="AU970" s="108"/>
      <c r="AV970" s="108"/>
      <c r="AW970" s="108"/>
      <c r="AX970" s="108"/>
      <c r="AY970" s="108"/>
      <c r="AZ970" s="108"/>
      <c r="BE970" s="108"/>
      <c r="BG970" s="108"/>
      <c r="BI970" s="108"/>
      <c r="BK970" s="108"/>
      <c r="BL970" s="108"/>
      <c r="BM970" s="108"/>
      <c r="CB970" s="108"/>
      <c r="CC970" s="108"/>
      <c r="CD970" s="108"/>
      <c r="CE970" s="108"/>
    </row>
    <row r="971" spans="1:83">
      <c r="A971" s="108"/>
      <c r="B971" s="108"/>
      <c r="E971" s="108"/>
      <c r="F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  <c r="AH971" s="108"/>
      <c r="AI971" s="108"/>
      <c r="AJ971" s="108"/>
      <c r="AK971" s="108"/>
      <c r="AL971" s="108"/>
      <c r="AM971" s="108"/>
      <c r="AN971" s="108"/>
      <c r="AO971" s="108"/>
      <c r="AP971" s="108"/>
      <c r="AQ971" s="108"/>
      <c r="AR971" s="108"/>
      <c r="AS971" s="108"/>
      <c r="AT971" s="108"/>
      <c r="AU971" s="108"/>
      <c r="AV971" s="108"/>
      <c r="AW971" s="108"/>
      <c r="AX971" s="108"/>
      <c r="AY971" s="108"/>
      <c r="AZ971" s="108"/>
      <c r="BE971" s="108"/>
      <c r="BG971" s="108"/>
      <c r="BI971" s="108"/>
      <c r="BK971" s="108"/>
      <c r="BL971" s="108"/>
      <c r="BM971" s="108"/>
      <c r="CB971" s="108"/>
      <c r="CC971" s="108"/>
      <c r="CD971" s="108"/>
      <c r="CE971" s="108"/>
    </row>
    <row r="972" spans="1:83">
      <c r="A972" s="108"/>
      <c r="B972" s="108"/>
      <c r="E972" s="108"/>
      <c r="F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  <c r="AH972" s="108"/>
      <c r="AI972" s="108"/>
      <c r="AJ972" s="108"/>
      <c r="AK972" s="108"/>
      <c r="AL972" s="108"/>
      <c r="AM972" s="108"/>
      <c r="AN972" s="108"/>
      <c r="AO972" s="108"/>
      <c r="AP972" s="108"/>
      <c r="AQ972" s="108"/>
      <c r="AR972" s="108"/>
      <c r="AS972" s="108"/>
      <c r="AT972" s="108"/>
      <c r="AU972" s="108"/>
      <c r="AV972" s="108"/>
      <c r="AW972" s="108"/>
      <c r="AX972" s="108"/>
      <c r="AY972" s="108"/>
      <c r="AZ972" s="108"/>
      <c r="BE972" s="108"/>
      <c r="BG972" s="108"/>
      <c r="BI972" s="108"/>
      <c r="BK972" s="108"/>
      <c r="BL972" s="108"/>
      <c r="BM972" s="108"/>
      <c r="CB972" s="108"/>
      <c r="CC972" s="108"/>
      <c r="CD972" s="108"/>
      <c r="CE972" s="108"/>
    </row>
    <row r="973" spans="1:83">
      <c r="A973" s="108"/>
      <c r="B973" s="108"/>
      <c r="E973" s="108"/>
      <c r="F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  <c r="AH973" s="108"/>
      <c r="AI973" s="108"/>
      <c r="AJ973" s="108"/>
      <c r="AK973" s="108"/>
      <c r="AL973" s="108"/>
      <c r="AM973" s="108"/>
      <c r="AN973" s="108"/>
      <c r="AO973" s="108"/>
      <c r="AP973" s="108"/>
      <c r="AQ973" s="108"/>
      <c r="AR973" s="108"/>
      <c r="AS973" s="108"/>
      <c r="AT973" s="108"/>
      <c r="AU973" s="108"/>
      <c r="AV973" s="108"/>
      <c r="AW973" s="108"/>
      <c r="AX973" s="108"/>
      <c r="AY973" s="108"/>
      <c r="AZ973" s="108"/>
      <c r="BE973" s="108"/>
      <c r="BG973" s="108"/>
      <c r="BI973" s="108"/>
      <c r="BK973" s="108"/>
      <c r="BL973" s="108"/>
      <c r="BM973" s="108"/>
      <c r="CB973" s="108"/>
      <c r="CC973" s="108"/>
      <c r="CD973" s="108"/>
      <c r="CE973" s="108"/>
    </row>
    <row r="974" spans="1:83">
      <c r="A974" s="108"/>
      <c r="B974" s="108"/>
      <c r="E974" s="108"/>
      <c r="F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  <c r="AH974" s="108"/>
      <c r="AI974" s="108"/>
      <c r="AJ974" s="108"/>
      <c r="AK974" s="108"/>
      <c r="AL974" s="108"/>
      <c r="AM974" s="108"/>
      <c r="AN974" s="108"/>
      <c r="AO974" s="108"/>
      <c r="AP974" s="108"/>
      <c r="AQ974" s="108"/>
      <c r="AR974" s="108"/>
      <c r="AS974" s="108"/>
      <c r="AT974" s="108"/>
      <c r="AU974" s="108"/>
      <c r="AV974" s="108"/>
      <c r="AW974" s="108"/>
      <c r="AX974" s="108"/>
      <c r="AY974" s="108"/>
      <c r="AZ974" s="108"/>
      <c r="BE974" s="108"/>
      <c r="BG974" s="108"/>
      <c r="BI974" s="108"/>
      <c r="BK974" s="108"/>
      <c r="BL974" s="108"/>
      <c r="BM974" s="108"/>
      <c r="CB974" s="108"/>
      <c r="CC974" s="108"/>
      <c r="CD974" s="108"/>
      <c r="CE974" s="108"/>
    </row>
    <row r="975" spans="1:83">
      <c r="A975" s="108"/>
      <c r="B975" s="108"/>
      <c r="E975" s="108"/>
      <c r="F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  <c r="AH975" s="108"/>
      <c r="AI975" s="108"/>
      <c r="AJ975" s="108"/>
      <c r="AK975" s="108"/>
      <c r="AL975" s="108"/>
      <c r="AM975" s="108"/>
      <c r="AN975" s="108"/>
      <c r="AO975" s="108"/>
      <c r="AP975" s="108"/>
      <c r="AQ975" s="108"/>
      <c r="AR975" s="108"/>
      <c r="AS975" s="108"/>
      <c r="AT975" s="108"/>
      <c r="AU975" s="108"/>
      <c r="AV975" s="108"/>
      <c r="AW975" s="108"/>
      <c r="AX975" s="108"/>
      <c r="AY975" s="108"/>
      <c r="AZ975" s="108"/>
      <c r="BE975" s="108"/>
      <c r="BG975" s="108"/>
      <c r="BI975" s="108"/>
      <c r="BK975" s="108"/>
      <c r="BL975" s="108"/>
      <c r="BM975" s="108"/>
      <c r="CB975" s="108"/>
      <c r="CC975" s="108"/>
      <c r="CD975" s="108"/>
      <c r="CE975" s="108"/>
    </row>
    <row r="976" spans="1:83">
      <c r="A976" s="108"/>
      <c r="B976" s="108"/>
      <c r="E976" s="108"/>
      <c r="F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  <c r="AH976" s="108"/>
      <c r="AI976" s="108"/>
      <c r="AJ976" s="108"/>
      <c r="AK976" s="108"/>
      <c r="AL976" s="108"/>
      <c r="AM976" s="108"/>
      <c r="AN976" s="108"/>
      <c r="AO976" s="108"/>
      <c r="AP976" s="108"/>
      <c r="AQ976" s="108"/>
      <c r="AR976" s="108"/>
      <c r="AS976" s="108"/>
      <c r="AT976" s="108"/>
      <c r="AU976" s="108"/>
      <c r="AV976" s="108"/>
      <c r="AW976" s="108"/>
      <c r="AX976" s="108"/>
      <c r="AY976" s="108"/>
      <c r="AZ976" s="108"/>
      <c r="BE976" s="108"/>
      <c r="BG976" s="108"/>
      <c r="BI976" s="108"/>
      <c r="BK976" s="108"/>
      <c r="BL976" s="108"/>
      <c r="BM976" s="108"/>
      <c r="CB976" s="108"/>
      <c r="CC976" s="108"/>
      <c r="CD976" s="108"/>
      <c r="CE976" s="108"/>
    </row>
    <row r="977" spans="1:83">
      <c r="A977" s="108"/>
      <c r="B977" s="108"/>
      <c r="E977" s="108"/>
      <c r="F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  <c r="AH977" s="108"/>
      <c r="AI977" s="108"/>
      <c r="AJ977" s="108"/>
      <c r="AK977" s="108"/>
      <c r="AL977" s="108"/>
      <c r="AM977" s="108"/>
      <c r="AN977" s="108"/>
      <c r="AO977" s="108"/>
      <c r="AP977" s="108"/>
      <c r="AQ977" s="108"/>
      <c r="AR977" s="108"/>
      <c r="AS977" s="108"/>
      <c r="AT977" s="108"/>
      <c r="AU977" s="108"/>
      <c r="AV977" s="108"/>
      <c r="AW977" s="108"/>
      <c r="AX977" s="108"/>
      <c r="AY977" s="108"/>
      <c r="AZ977" s="108"/>
      <c r="BE977" s="108"/>
      <c r="BG977" s="108"/>
      <c r="BI977" s="108"/>
      <c r="BK977" s="108"/>
      <c r="BL977" s="108"/>
      <c r="BM977" s="108"/>
      <c r="CB977" s="108"/>
      <c r="CC977" s="108"/>
      <c r="CD977" s="108"/>
      <c r="CE977" s="108"/>
    </row>
    <row r="978" spans="1:83">
      <c r="A978" s="108"/>
      <c r="B978" s="108"/>
      <c r="E978" s="108"/>
      <c r="F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  <c r="AH978" s="108"/>
      <c r="AI978" s="108"/>
      <c r="AJ978" s="108"/>
      <c r="AK978" s="108"/>
      <c r="AL978" s="108"/>
      <c r="AM978" s="108"/>
      <c r="AN978" s="108"/>
      <c r="AO978" s="108"/>
      <c r="AP978" s="108"/>
      <c r="AQ978" s="108"/>
      <c r="AR978" s="108"/>
      <c r="AS978" s="108"/>
      <c r="AT978" s="108"/>
      <c r="AU978" s="108"/>
      <c r="AV978" s="108"/>
      <c r="AW978" s="108"/>
      <c r="AX978" s="108"/>
      <c r="AY978" s="108"/>
      <c r="AZ978" s="108"/>
      <c r="BE978" s="108"/>
      <c r="BG978" s="108"/>
      <c r="BI978" s="108"/>
      <c r="BK978" s="108"/>
      <c r="BL978" s="108"/>
      <c r="BM978" s="108"/>
      <c r="CB978" s="108"/>
      <c r="CC978" s="108"/>
      <c r="CD978" s="108"/>
      <c r="CE978" s="108"/>
    </row>
    <row r="979" spans="1:83">
      <c r="A979" s="108"/>
      <c r="B979" s="108"/>
      <c r="E979" s="108"/>
      <c r="F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  <c r="AH979" s="108"/>
      <c r="AI979" s="108"/>
      <c r="AJ979" s="108"/>
      <c r="AK979" s="108"/>
      <c r="AL979" s="108"/>
      <c r="AM979" s="108"/>
      <c r="AN979" s="108"/>
      <c r="AO979" s="108"/>
      <c r="AP979" s="108"/>
      <c r="AQ979" s="108"/>
      <c r="AR979" s="108"/>
      <c r="AS979" s="108"/>
      <c r="AT979" s="108"/>
      <c r="AU979" s="108"/>
      <c r="AV979" s="108"/>
      <c r="AW979" s="108"/>
      <c r="AX979" s="108"/>
      <c r="AY979" s="108"/>
      <c r="AZ979" s="108"/>
      <c r="BE979" s="108"/>
      <c r="BG979" s="108"/>
      <c r="BI979" s="108"/>
      <c r="BK979" s="108"/>
      <c r="BL979" s="108"/>
      <c r="BM979" s="108"/>
      <c r="CB979" s="108"/>
      <c r="CC979" s="108"/>
      <c r="CD979" s="108"/>
      <c r="CE979" s="108"/>
    </row>
    <row r="980" spans="1:83">
      <c r="A980" s="108"/>
      <c r="B980" s="108"/>
      <c r="E980" s="108"/>
      <c r="F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  <c r="AE980" s="108"/>
      <c r="AF980" s="108"/>
      <c r="AG980" s="108"/>
      <c r="AH980" s="108"/>
      <c r="AI980" s="108"/>
      <c r="AJ980" s="108"/>
      <c r="AK980" s="108"/>
      <c r="AL980" s="108"/>
      <c r="AM980" s="108"/>
      <c r="AN980" s="108"/>
      <c r="AO980" s="108"/>
      <c r="AP980" s="108"/>
      <c r="AQ980" s="108"/>
      <c r="AR980" s="108"/>
      <c r="AS980" s="108"/>
      <c r="AT980" s="108"/>
      <c r="AU980" s="108"/>
      <c r="AV980" s="108"/>
      <c r="AW980" s="108"/>
      <c r="AX980" s="108"/>
      <c r="AY980" s="108"/>
      <c r="AZ980" s="108"/>
      <c r="BE980" s="108"/>
      <c r="BG980" s="108"/>
      <c r="BI980" s="108"/>
      <c r="BK980" s="108"/>
      <c r="BL980" s="108"/>
      <c r="BM980" s="108"/>
      <c r="CB980" s="108"/>
      <c r="CC980" s="108"/>
      <c r="CD980" s="108"/>
      <c r="CE980" s="108"/>
    </row>
    <row r="981" spans="1:83">
      <c r="A981" s="108"/>
      <c r="B981" s="108"/>
      <c r="E981" s="108"/>
      <c r="F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  <c r="AE981" s="108"/>
      <c r="AF981" s="108"/>
      <c r="AG981" s="108"/>
      <c r="AH981" s="108"/>
      <c r="AI981" s="108"/>
      <c r="AJ981" s="108"/>
      <c r="AK981" s="108"/>
      <c r="AL981" s="108"/>
      <c r="AM981" s="108"/>
      <c r="AN981" s="108"/>
      <c r="AO981" s="108"/>
      <c r="AP981" s="108"/>
      <c r="AQ981" s="108"/>
      <c r="AR981" s="108"/>
      <c r="AS981" s="108"/>
      <c r="AT981" s="108"/>
      <c r="AU981" s="108"/>
      <c r="AV981" s="108"/>
      <c r="AW981" s="108"/>
      <c r="AX981" s="108"/>
      <c r="AY981" s="108"/>
      <c r="AZ981" s="108"/>
      <c r="BE981" s="108"/>
      <c r="BG981" s="108"/>
      <c r="BI981" s="108"/>
      <c r="BK981" s="108"/>
      <c r="BL981" s="108"/>
      <c r="BM981" s="108"/>
      <c r="CB981" s="108"/>
      <c r="CC981" s="108"/>
      <c r="CD981" s="108"/>
      <c r="CE981" s="108"/>
    </row>
    <row r="982" spans="1:83">
      <c r="A982" s="108"/>
      <c r="B982" s="108"/>
      <c r="E982" s="108"/>
      <c r="F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  <c r="AE982" s="108"/>
      <c r="AF982" s="108"/>
      <c r="AG982" s="108"/>
      <c r="AH982" s="108"/>
      <c r="AI982" s="108"/>
      <c r="AJ982" s="108"/>
      <c r="AK982" s="108"/>
      <c r="AL982" s="108"/>
      <c r="AM982" s="108"/>
      <c r="AN982" s="108"/>
      <c r="AO982" s="108"/>
      <c r="AP982" s="108"/>
      <c r="AQ982" s="108"/>
      <c r="AR982" s="108"/>
      <c r="AS982" s="108"/>
      <c r="AT982" s="108"/>
      <c r="AU982" s="108"/>
      <c r="AV982" s="108"/>
      <c r="AW982" s="108"/>
      <c r="AX982" s="108"/>
      <c r="AY982" s="108"/>
      <c r="AZ982" s="108"/>
      <c r="BE982" s="108"/>
      <c r="BG982" s="108"/>
      <c r="BI982" s="108"/>
      <c r="BK982" s="108"/>
      <c r="BL982" s="108"/>
      <c r="BM982" s="108"/>
      <c r="CB982" s="108"/>
      <c r="CC982" s="108"/>
      <c r="CD982" s="108"/>
      <c r="CE982" s="108"/>
    </row>
    <row r="983" spans="1:83">
      <c r="A983" s="108"/>
      <c r="B983" s="108"/>
      <c r="E983" s="108"/>
      <c r="F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  <c r="AE983" s="108"/>
      <c r="AF983" s="108"/>
      <c r="AG983" s="108"/>
      <c r="AH983" s="108"/>
      <c r="AI983" s="108"/>
      <c r="AJ983" s="108"/>
      <c r="AK983" s="108"/>
      <c r="AL983" s="108"/>
      <c r="AM983" s="108"/>
      <c r="AN983" s="108"/>
      <c r="AO983" s="108"/>
      <c r="AP983" s="108"/>
      <c r="AQ983" s="108"/>
      <c r="AR983" s="108"/>
      <c r="AS983" s="108"/>
      <c r="AT983" s="108"/>
      <c r="AU983" s="108"/>
      <c r="AV983" s="108"/>
      <c r="AW983" s="108"/>
      <c r="AX983" s="108"/>
      <c r="AY983" s="108"/>
      <c r="AZ983" s="108"/>
      <c r="BE983" s="108"/>
      <c r="BG983" s="108"/>
      <c r="BI983" s="108"/>
      <c r="BK983" s="108"/>
      <c r="BL983" s="108"/>
      <c r="BM983" s="108"/>
      <c r="CB983" s="108"/>
      <c r="CC983" s="108"/>
      <c r="CD983" s="108"/>
      <c r="CE983" s="108"/>
    </row>
    <row r="984" spans="1:83">
      <c r="A984" s="108"/>
      <c r="B984" s="108"/>
      <c r="E984" s="108"/>
      <c r="F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  <c r="AF984" s="108"/>
      <c r="AG984" s="108"/>
      <c r="AH984" s="108"/>
      <c r="AI984" s="108"/>
      <c r="AJ984" s="108"/>
      <c r="AK984" s="108"/>
      <c r="AL984" s="108"/>
      <c r="AM984" s="108"/>
      <c r="AN984" s="108"/>
      <c r="AO984" s="108"/>
      <c r="AP984" s="108"/>
      <c r="AQ984" s="108"/>
      <c r="AR984" s="108"/>
      <c r="AS984" s="108"/>
      <c r="AT984" s="108"/>
      <c r="AU984" s="108"/>
      <c r="AV984" s="108"/>
      <c r="AW984" s="108"/>
      <c r="AX984" s="108"/>
      <c r="AY984" s="108"/>
      <c r="AZ984" s="108"/>
      <c r="BE984" s="108"/>
      <c r="BG984" s="108"/>
      <c r="BI984" s="108"/>
      <c r="BK984" s="108"/>
      <c r="BL984" s="108"/>
      <c r="BM984" s="108"/>
      <c r="CB984" s="108"/>
      <c r="CC984" s="108"/>
      <c r="CD984" s="108"/>
      <c r="CE984" s="108"/>
    </row>
    <row r="985" spans="1:83">
      <c r="A985" s="108"/>
      <c r="B985" s="108"/>
      <c r="E985" s="108"/>
      <c r="F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  <c r="AF985" s="108"/>
      <c r="AG985" s="108"/>
      <c r="AH985" s="108"/>
      <c r="AI985" s="108"/>
      <c r="AJ985" s="108"/>
      <c r="AK985" s="108"/>
      <c r="AL985" s="108"/>
      <c r="AM985" s="108"/>
      <c r="AN985" s="108"/>
      <c r="AO985" s="108"/>
      <c r="AP985" s="108"/>
      <c r="AQ985" s="108"/>
      <c r="AR985" s="108"/>
      <c r="AS985" s="108"/>
      <c r="AT985" s="108"/>
      <c r="AU985" s="108"/>
      <c r="AV985" s="108"/>
      <c r="AW985" s="108"/>
      <c r="AX985" s="108"/>
      <c r="AY985" s="108"/>
      <c r="AZ985" s="108"/>
      <c r="BE985" s="108"/>
      <c r="BG985" s="108"/>
      <c r="BI985" s="108"/>
      <c r="BK985" s="108"/>
      <c r="BL985" s="108"/>
      <c r="BM985" s="108"/>
      <c r="CB985" s="108"/>
      <c r="CC985" s="108"/>
      <c r="CD985" s="108"/>
      <c r="CE985" s="108"/>
    </row>
    <row r="986" spans="1:83">
      <c r="A986" s="108"/>
      <c r="B986" s="108"/>
      <c r="E986" s="108"/>
      <c r="F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  <c r="AF986" s="108"/>
      <c r="AG986" s="108"/>
      <c r="AH986" s="108"/>
      <c r="AI986" s="108"/>
      <c r="AJ986" s="108"/>
      <c r="AK986" s="108"/>
      <c r="AL986" s="108"/>
      <c r="AM986" s="108"/>
      <c r="AN986" s="108"/>
      <c r="AO986" s="108"/>
      <c r="AP986" s="108"/>
      <c r="AQ986" s="108"/>
      <c r="AR986" s="108"/>
      <c r="AS986" s="108"/>
      <c r="AT986" s="108"/>
      <c r="AU986" s="108"/>
      <c r="AV986" s="108"/>
      <c r="AW986" s="108"/>
      <c r="AX986" s="108"/>
      <c r="AY986" s="108"/>
      <c r="AZ986" s="108"/>
      <c r="BE986" s="108"/>
      <c r="BG986" s="108"/>
      <c r="BI986" s="108"/>
      <c r="BK986" s="108"/>
      <c r="BL986" s="108"/>
      <c r="BM986" s="108"/>
      <c r="CB986" s="108"/>
      <c r="CC986" s="108"/>
      <c r="CD986" s="108"/>
      <c r="CE986" s="108"/>
    </row>
    <row r="987" spans="1:83">
      <c r="A987" s="108"/>
      <c r="B987" s="108"/>
      <c r="E987" s="108"/>
      <c r="F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  <c r="AF987" s="108"/>
      <c r="AG987" s="108"/>
      <c r="AH987" s="108"/>
      <c r="AI987" s="108"/>
      <c r="AJ987" s="108"/>
      <c r="AK987" s="108"/>
      <c r="AL987" s="108"/>
      <c r="AM987" s="108"/>
      <c r="AN987" s="108"/>
      <c r="AO987" s="108"/>
      <c r="AP987" s="108"/>
      <c r="AQ987" s="108"/>
      <c r="AR987" s="108"/>
      <c r="AS987" s="108"/>
      <c r="AT987" s="108"/>
      <c r="AU987" s="108"/>
      <c r="AV987" s="108"/>
      <c r="AW987" s="108"/>
      <c r="AX987" s="108"/>
      <c r="AY987" s="108"/>
      <c r="AZ987" s="108"/>
      <c r="BE987" s="108"/>
      <c r="BG987" s="108"/>
      <c r="BI987" s="108"/>
      <c r="BK987" s="108"/>
      <c r="BL987" s="108"/>
      <c r="BM987" s="108"/>
      <c r="CB987" s="108"/>
      <c r="CC987" s="108"/>
      <c r="CD987" s="108"/>
      <c r="CE987" s="108"/>
    </row>
    <row r="988" spans="1:83">
      <c r="A988" s="108"/>
      <c r="B988" s="108"/>
      <c r="E988" s="108"/>
      <c r="F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  <c r="AF988" s="108"/>
      <c r="AG988" s="108"/>
      <c r="AH988" s="108"/>
      <c r="AI988" s="108"/>
      <c r="AJ988" s="108"/>
      <c r="AK988" s="108"/>
      <c r="AL988" s="108"/>
      <c r="AM988" s="108"/>
      <c r="AN988" s="108"/>
      <c r="AO988" s="108"/>
      <c r="AP988" s="108"/>
      <c r="AQ988" s="108"/>
      <c r="AR988" s="108"/>
      <c r="AS988" s="108"/>
      <c r="AT988" s="108"/>
      <c r="AU988" s="108"/>
      <c r="AV988" s="108"/>
      <c r="AW988" s="108"/>
      <c r="AX988" s="108"/>
      <c r="AY988" s="108"/>
      <c r="AZ988" s="108"/>
      <c r="BE988" s="108"/>
      <c r="BG988" s="108"/>
      <c r="BI988" s="108"/>
      <c r="BK988" s="108"/>
      <c r="BL988" s="108"/>
      <c r="BM988" s="108"/>
      <c r="CB988" s="108"/>
      <c r="CC988" s="108"/>
      <c r="CD988" s="108"/>
      <c r="CE988" s="108"/>
    </row>
    <row r="989" spans="1:83">
      <c r="A989" s="108"/>
      <c r="B989" s="108"/>
      <c r="E989" s="108"/>
      <c r="F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  <c r="AF989" s="108"/>
      <c r="AG989" s="108"/>
      <c r="AH989" s="108"/>
      <c r="AI989" s="108"/>
      <c r="AJ989" s="108"/>
      <c r="AK989" s="108"/>
      <c r="AL989" s="108"/>
      <c r="AM989" s="108"/>
      <c r="AN989" s="108"/>
      <c r="AO989" s="108"/>
      <c r="AP989" s="108"/>
      <c r="AQ989" s="108"/>
      <c r="AR989" s="108"/>
      <c r="AS989" s="108"/>
      <c r="AT989" s="108"/>
      <c r="AU989" s="108"/>
      <c r="AV989" s="108"/>
      <c r="AW989" s="108"/>
      <c r="AX989" s="108"/>
      <c r="AY989" s="108"/>
      <c r="AZ989" s="108"/>
      <c r="BE989" s="108"/>
      <c r="BG989" s="108"/>
      <c r="BI989" s="108"/>
      <c r="BK989" s="108"/>
      <c r="BL989" s="108"/>
      <c r="BM989" s="108"/>
      <c r="CB989" s="108"/>
      <c r="CC989" s="108"/>
      <c r="CD989" s="108"/>
      <c r="CE989" s="108"/>
    </row>
    <row r="990" spans="1:83">
      <c r="A990" s="108"/>
      <c r="B990" s="108"/>
      <c r="E990" s="108"/>
      <c r="F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  <c r="AF990" s="108"/>
      <c r="AG990" s="108"/>
      <c r="AH990" s="108"/>
      <c r="AI990" s="108"/>
      <c r="AJ990" s="108"/>
      <c r="AK990" s="108"/>
      <c r="AL990" s="108"/>
      <c r="AM990" s="108"/>
      <c r="AN990" s="108"/>
      <c r="AO990" s="108"/>
      <c r="AP990" s="108"/>
      <c r="AQ990" s="108"/>
      <c r="AR990" s="108"/>
      <c r="AS990" s="108"/>
      <c r="AT990" s="108"/>
      <c r="AU990" s="108"/>
      <c r="AV990" s="108"/>
      <c r="AW990" s="108"/>
      <c r="AX990" s="108"/>
      <c r="AY990" s="108"/>
      <c r="AZ990" s="108"/>
      <c r="BE990" s="108"/>
      <c r="BG990" s="108"/>
      <c r="BI990" s="108"/>
      <c r="BK990" s="108"/>
      <c r="BL990" s="108"/>
      <c r="BM990" s="108"/>
      <c r="CB990" s="108"/>
      <c r="CC990" s="108"/>
      <c r="CD990" s="108"/>
      <c r="CE990" s="108"/>
    </row>
    <row r="991" spans="1:83">
      <c r="A991" s="108"/>
      <c r="B991" s="108"/>
      <c r="E991" s="108"/>
      <c r="F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  <c r="AF991" s="108"/>
      <c r="AG991" s="108"/>
      <c r="AH991" s="108"/>
      <c r="AI991" s="108"/>
      <c r="AJ991" s="108"/>
      <c r="AK991" s="108"/>
      <c r="AL991" s="108"/>
      <c r="AM991" s="108"/>
      <c r="AN991" s="108"/>
      <c r="AO991" s="108"/>
      <c r="AP991" s="108"/>
      <c r="AQ991" s="108"/>
      <c r="AR991" s="108"/>
      <c r="AS991" s="108"/>
      <c r="AT991" s="108"/>
      <c r="AU991" s="108"/>
      <c r="AV991" s="108"/>
      <c r="AW991" s="108"/>
      <c r="AX991" s="108"/>
      <c r="AY991" s="108"/>
      <c r="AZ991" s="108"/>
      <c r="BE991" s="108"/>
      <c r="BG991" s="108"/>
      <c r="BI991" s="108"/>
      <c r="BK991" s="108"/>
      <c r="BL991" s="108"/>
      <c r="BM991" s="108"/>
      <c r="CB991" s="108"/>
      <c r="CC991" s="108"/>
      <c r="CD991" s="108"/>
      <c r="CE991" s="108"/>
    </row>
    <row r="992" spans="1:83">
      <c r="A992" s="108"/>
      <c r="B992" s="108"/>
      <c r="E992" s="108"/>
      <c r="F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  <c r="AF992" s="108"/>
      <c r="AG992" s="108"/>
      <c r="AH992" s="108"/>
      <c r="AI992" s="108"/>
      <c r="AJ992" s="108"/>
      <c r="AK992" s="108"/>
      <c r="AL992" s="108"/>
      <c r="AM992" s="108"/>
      <c r="AN992" s="108"/>
      <c r="AO992" s="108"/>
      <c r="AP992" s="108"/>
      <c r="AQ992" s="108"/>
      <c r="AR992" s="108"/>
      <c r="AS992" s="108"/>
      <c r="AT992" s="108"/>
      <c r="AU992" s="108"/>
      <c r="AV992" s="108"/>
      <c r="AW992" s="108"/>
      <c r="AX992" s="108"/>
      <c r="AY992" s="108"/>
      <c r="AZ992" s="108"/>
      <c r="BE992" s="108"/>
      <c r="BG992" s="108"/>
      <c r="BI992" s="108"/>
      <c r="BK992" s="108"/>
      <c r="BL992" s="108"/>
      <c r="BM992" s="108"/>
      <c r="CB992" s="108"/>
      <c r="CC992" s="108"/>
      <c r="CD992" s="108"/>
      <c r="CE992" s="108"/>
    </row>
    <row r="993" spans="1:83">
      <c r="A993" s="108"/>
      <c r="B993" s="108"/>
      <c r="E993" s="108"/>
      <c r="F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  <c r="AF993" s="108"/>
      <c r="AG993" s="108"/>
      <c r="AH993" s="108"/>
      <c r="AI993" s="108"/>
      <c r="AJ993" s="108"/>
      <c r="AK993" s="108"/>
      <c r="AL993" s="108"/>
      <c r="AM993" s="108"/>
      <c r="AN993" s="108"/>
      <c r="AO993" s="108"/>
      <c r="AP993" s="108"/>
      <c r="AQ993" s="108"/>
      <c r="AR993" s="108"/>
      <c r="AS993" s="108"/>
      <c r="AT993" s="108"/>
      <c r="AU993" s="108"/>
      <c r="AV993" s="108"/>
      <c r="AW993" s="108"/>
      <c r="AX993" s="108"/>
      <c r="AY993" s="108"/>
      <c r="AZ993" s="108"/>
      <c r="BE993" s="108"/>
      <c r="BG993" s="108"/>
      <c r="BI993" s="108"/>
      <c r="BK993" s="108"/>
      <c r="BL993" s="108"/>
      <c r="BM993" s="108"/>
      <c r="CB993" s="108"/>
      <c r="CC993" s="108"/>
      <c r="CD993" s="108"/>
      <c r="CE993" s="108"/>
    </row>
    <row r="994" spans="1:83">
      <c r="A994" s="108"/>
      <c r="B994" s="108"/>
      <c r="E994" s="108"/>
      <c r="F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  <c r="AF994" s="108"/>
      <c r="AG994" s="108"/>
      <c r="AH994" s="108"/>
      <c r="AI994" s="108"/>
      <c r="AJ994" s="108"/>
      <c r="AK994" s="108"/>
      <c r="AL994" s="108"/>
      <c r="AM994" s="108"/>
      <c r="AN994" s="108"/>
      <c r="AO994" s="108"/>
      <c r="AP994" s="108"/>
      <c r="AQ994" s="108"/>
      <c r="AR994" s="108"/>
      <c r="AS994" s="108"/>
      <c r="AT994" s="108"/>
      <c r="AU994" s="108"/>
      <c r="AV994" s="108"/>
      <c r="AW994" s="108"/>
      <c r="AX994" s="108"/>
      <c r="AY994" s="108"/>
      <c r="AZ994" s="108"/>
      <c r="BE994" s="108"/>
      <c r="BG994" s="108"/>
      <c r="BI994" s="108"/>
      <c r="BK994" s="108"/>
      <c r="BL994" s="108"/>
      <c r="BM994" s="108"/>
      <c r="CB994" s="108"/>
      <c r="CC994" s="108"/>
      <c r="CD994" s="108"/>
      <c r="CE994" s="108"/>
    </row>
    <row r="995" spans="1:83">
      <c r="A995" s="108"/>
      <c r="B995" s="108"/>
      <c r="E995" s="108"/>
      <c r="F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  <c r="AF995" s="108"/>
      <c r="AG995" s="108"/>
      <c r="AH995" s="108"/>
      <c r="AI995" s="108"/>
      <c r="AJ995" s="108"/>
      <c r="AK995" s="108"/>
      <c r="AL995" s="108"/>
      <c r="AM995" s="108"/>
      <c r="AN995" s="108"/>
      <c r="AO995" s="108"/>
      <c r="AP995" s="108"/>
      <c r="AQ995" s="108"/>
      <c r="AR995" s="108"/>
      <c r="AS995" s="108"/>
      <c r="AT995" s="108"/>
      <c r="AU995" s="108"/>
      <c r="AV995" s="108"/>
      <c r="AW995" s="108"/>
      <c r="AX995" s="108"/>
      <c r="AY995" s="108"/>
      <c r="AZ995" s="108"/>
      <c r="BE995" s="108"/>
      <c r="BG995" s="108"/>
      <c r="BI995" s="108"/>
      <c r="BK995" s="108"/>
      <c r="BL995" s="108"/>
      <c r="BM995" s="108"/>
      <c r="CB995" s="108"/>
      <c r="CC995" s="108"/>
      <c r="CD995" s="108"/>
      <c r="CE995" s="108"/>
    </row>
    <row r="996" spans="1:83">
      <c r="A996" s="108"/>
      <c r="B996" s="108"/>
      <c r="E996" s="108"/>
      <c r="F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  <c r="AF996" s="108"/>
      <c r="AG996" s="108"/>
      <c r="AH996" s="108"/>
      <c r="AI996" s="108"/>
      <c r="AJ996" s="108"/>
      <c r="AK996" s="108"/>
      <c r="AL996" s="108"/>
      <c r="AM996" s="108"/>
      <c r="AN996" s="108"/>
      <c r="AO996" s="108"/>
      <c r="AP996" s="108"/>
      <c r="AQ996" s="108"/>
      <c r="AR996" s="108"/>
      <c r="AS996" s="108"/>
      <c r="AT996" s="108"/>
      <c r="AU996" s="108"/>
      <c r="AV996" s="108"/>
      <c r="AW996" s="108"/>
      <c r="AX996" s="108"/>
      <c r="AY996" s="108"/>
      <c r="AZ996" s="108"/>
      <c r="BE996" s="108"/>
      <c r="BG996" s="108"/>
      <c r="BI996" s="108"/>
      <c r="BK996" s="108"/>
      <c r="BL996" s="108"/>
      <c r="BM996" s="108"/>
      <c r="CB996" s="108"/>
      <c r="CC996" s="108"/>
      <c r="CD996" s="108"/>
      <c r="CE996" s="108"/>
    </row>
    <row r="997" spans="1:83">
      <c r="A997" s="108"/>
      <c r="B997" s="108"/>
      <c r="E997" s="108"/>
      <c r="F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  <c r="AE997" s="108"/>
      <c r="AF997" s="108"/>
      <c r="AG997" s="108"/>
      <c r="AH997" s="108"/>
      <c r="AI997" s="108"/>
      <c r="AJ997" s="108"/>
      <c r="AK997" s="108"/>
      <c r="AL997" s="108"/>
      <c r="AM997" s="108"/>
      <c r="AN997" s="108"/>
      <c r="AO997" s="108"/>
      <c r="AP997" s="108"/>
      <c r="AQ997" s="108"/>
      <c r="AR997" s="108"/>
      <c r="AS997" s="108"/>
      <c r="AT997" s="108"/>
      <c r="AU997" s="108"/>
      <c r="AV997" s="108"/>
      <c r="AW997" s="108"/>
      <c r="AX997" s="108"/>
      <c r="AY997" s="108"/>
      <c r="AZ997" s="108"/>
      <c r="BE997" s="108"/>
      <c r="BG997" s="108"/>
      <c r="BI997" s="108"/>
      <c r="BK997" s="108"/>
      <c r="BL997" s="108"/>
      <c r="BM997" s="108"/>
      <c r="CB997" s="108"/>
      <c r="CC997" s="108"/>
      <c r="CD997" s="108"/>
      <c r="CE997" s="108"/>
    </row>
    <row r="998" spans="1:83">
      <c r="A998" s="108"/>
      <c r="B998" s="108"/>
      <c r="E998" s="108"/>
      <c r="F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  <c r="AE998" s="108"/>
      <c r="AF998" s="108"/>
      <c r="AG998" s="108"/>
      <c r="AH998" s="108"/>
      <c r="AI998" s="108"/>
      <c r="AJ998" s="108"/>
      <c r="AK998" s="108"/>
      <c r="AL998" s="108"/>
      <c r="AM998" s="108"/>
      <c r="AN998" s="108"/>
      <c r="AO998" s="108"/>
      <c r="AP998" s="108"/>
      <c r="AQ998" s="108"/>
      <c r="AR998" s="108"/>
      <c r="AS998" s="108"/>
      <c r="AT998" s="108"/>
      <c r="AU998" s="108"/>
      <c r="AV998" s="108"/>
      <c r="AW998" s="108"/>
      <c r="AX998" s="108"/>
      <c r="AY998" s="108"/>
      <c r="AZ998" s="108"/>
      <c r="BE998" s="108"/>
      <c r="BG998" s="108"/>
      <c r="BI998" s="108"/>
      <c r="BK998" s="108"/>
      <c r="BL998" s="108"/>
      <c r="BM998" s="108"/>
      <c r="CB998" s="108"/>
      <c r="CC998" s="108"/>
      <c r="CD998" s="108"/>
      <c r="CE998" s="108"/>
    </row>
    <row r="999" spans="1:83">
      <c r="A999" s="108"/>
      <c r="B999" s="108"/>
      <c r="E999" s="108"/>
      <c r="F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  <c r="AE999" s="108"/>
      <c r="AF999" s="108"/>
      <c r="AG999" s="108"/>
      <c r="AH999" s="108"/>
      <c r="AI999" s="108"/>
      <c r="AJ999" s="108"/>
      <c r="AK999" s="108"/>
      <c r="AL999" s="108"/>
      <c r="AM999" s="108"/>
      <c r="AN999" s="108"/>
      <c r="AO999" s="108"/>
      <c r="AP999" s="108"/>
      <c r="AQ999" s="108"/>
      <c r="AR999" s="108"/>
      <c r="AS999" s="108"/>
      <c r="AT999" s="108"/>
      <c r="AU999" s="108"/>
      <c r="AV999" s="108"/>
      <c r="AW999" s="108"/>
      <c r="AX999" s="108"/>
      <c r="AY999" s="108"/>
      <c r="AZ999" s="108"/>
      <c r="BE999" s="108"/>
      <c r="BG999" s="108"/>
      <c r="BI999" s="108"/>
      <c r="BK999" s="108"/>
      <c r="BL999" s="108"/>
      <c r="BM999" s="108"/>
      <c r="CB999" s="108"/>
      <c r="CC999" s="108"/>
      <c r="CD999" s="108"/>
      <c r="CE999" s="108"/>
    </row>
    <row r="1000" spans="1:83">
      <c r="A1000" s="108"/>
      <c r="B1000" s="108"/>
      <c r="E1000" s="108"/>
      <c r="F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  <c r="AE1000" s="108"/>
      <c r="AF1000" s="108"/>
      <c r="AG1000" s="108"/>
      <c r="AH1000" s="108"/>
      <c r="AI1000" s="108"/>
      <c r="AJ1000" s="108"/>
      <c r="AK1000" s="108"/>
      <c r="AL1000" s="108"/>
      <c r="AM1000" s="108"/>
      <c r="AN1000" s="108"/>
      <c r="AO1000" s="108"/>
      <c r="AP1000" s="108"/>
      <c r="AQ1000" s="108"/>
      <c r="AR1000" s="108"/>
      <c r="AS1000" s="108"/>
      <c r="AT1000" s="108"/>
      <c r="AU1000" s="108"/>
      <c r="AV1000" s="108"/>
      <c r="AW1000" s="108"/>
      <c r="AX1000" s="108"/>
      <c r="AY1000" s="108"/>
      <c r="AZ1000" s="108"/>
      <c r="BE1000" s="108"/>
      <c r="BG1000" s="108"/>
      <c r="BI1000" s="108"/>
      <c r="BK1000" s="108"/>
      <c r="BL1000" s="108"/>
      <c r="BM1000" s="108"/>
      <c r="CB1000" s="108"/>
      <c r="CC1000" s="108"/>
      <c r="CD1000" s="108"/>
      <c r="CE1000" s="108"/>
    </row>
    <row r="1001" spans="1:83">
      <c r="A1001" s="108"/>
      <c r="B1001" s="108"/>
      <c r="E1001" s="108"/>
      <c r="F1001" s="108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  <c r="AB1001" s="108"/>
      <c r="AC1001" s="108"/>
      <c r="AD1001" s="108"/>
      <c r="AE1001" s="108"/>
      <c r="AF1001" s="108"/>
      <c r="AG1001" s="108"/>
      <c r="AH1001" s="108"/>
      <c r="AI1001" s="108"/>
      <c r="AJ1001" s="108"/>
      <c r="AK1001" s="108"/>
      <c r="AL1001" s="108"/>
      <c r="AM1001" s="108"/>
      <c r="AN1001" s="108"/>
      <c r="AO1001" s="108"/>
      <c r="AP1001" s="108"/>
      <c r="AQ1001" s="108"/>
      <c r="AR1001" s="108"/>
      <c r="AS1001" s="108"/>
      <c r="AT1001" s="108"/>
      <c r="AU1001" s="108"/>
      <c r="AV1001" s="108"/>
      <c r="AW1001" s="108"/>
      <c r="AX1001" s="108"/>
      <c r="AY1001" s="108"/>
      <c r="AZ1001" s="108"/>
      <c r="BE1001" s="108"/>
      <c r="BG1001" s="108"/>
      <c r="BI1001" s="108"/>
      <c r="BK1001" s="108"/>
      <c r="BL1001" s="108"/>
      <c r="BM1001" s="108"/>
      <c r="CB1001" s="108"/>
      <c r="CC1001" s="108"/>
      <c r="CD1001" s="108"/>
      <c r="CE1001" s="108"/>
    </row>
    <row r="1002" spans="1:83">
      <c r="A1002" s="108"/>
      <c r="B1002" s="108"/>
      <c r="E1002" s="108"/>
      <c r="F1002" s="108"/>
      <c r="I1002" s="108"/>
      <c r="J1002" s="108"/>
      <c r="K1002" s="108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  <c r="AB1002" s="108"/>
      <c r="AC1002" s="108"/>
      <c r="AD1002" s="108"/>
      <c r="AE1002" s="108"/>
      <c r="AF1002" s="108"/>
      <c r="AG1002" s="108"/>
      <c r="AH1002" s="108"/>
      <c r="AI1002" s="108"/>
      <c r="AJ1002" s="108"/>
      <c r="AK1002" s="108"/>
      <c r="AL1002" s="108"/>
      <c r="AM1002" s="108"/>
      <c r="AN1002" s="108"/>
      <c r="AO1002" s="108"/>
      <c r="AP1002" s="108"/>
      <c r="AQ1002" s="108"/>
      <c r="AR1002" s="108"/>
      <c r="AS1002" s="108"/>
      <c r="AT1002" s="108"/>
      <c r="AU1002" s="108"/>
      <c r="AV1002" s="108"/>
      <c r="AW1002" s="108"/>
      <c r="AX1002" s="108"/>
      <c r="AY1002" s="108"/>
      <c r="AZ1002" s="108"/>
      <c r="BE1002" s="108"/>
      <c r="BG1002" s="108"/>
      <c r="BI1002" s="108"/>
      <c r="BK1002" s="108"/>
      <c r="BL1002" s="108"/>
      <c r="BM1002" s="108"/>
      <c r="CB1002" s="108"/>
      <c r="CC1002" s="108"/>
      <c r="CD1002" s="108"/>
      <c r="CE1002" s="108"/>
    </row>
    <row r="1003" spans="1:83">
      <c r="A1003" s="108"/>
      <c r="B1003" s="108"/>
      <c r="E1003" s="108"/>
      <c r="F1003" s="108"/>
      <c r="I1003" s="108"/>
      <c r="J1003" s="108"/>
      <c r="K1003" s="108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  <c r="AB1003" s="108"/>
      <c r="AC1003" s="108"/>
      <c r="AD1003" s="108"/>
      <c r="AE1003" s="108"/>
      <c r="AF1003" s="108"/>
      <c r="AG1003" s="108"/>
      <c r="AH1003" s="108"/>
      <c r="AI1003" s="108"/>
      <c r="AJ1003" s="108"/>
      <c r="AK1003" s="108"/>
      <c r="AL1003" s="108"/>
      <c r="AM1003" s="108"/>
      <c r="AN1003" s="108"/>
      <c r="AO1003" s="108"/>
      <c r="AP1003" s="108"/>
      <c r="AQ1003" s="108"/>
      <c r="AR1003" s="108"/>
      <c r="AS1003" s="108"/>
      <c r="AT1003" s="108"/>
      <c r="AU1003" s="108"/>
      <c r="AV1003" s="108"/>
      <c r="AW1003" s="108"/>
      <c r="AX1003" s="108"/>
      <c r="AY1003" s="108"/>
      <c r="AZ1003" s="108"/>
      <c r="BE1003" s="108"/>
      <c r="BG1003" s="108"/>
      <c r="BI1003" s="108"/>
      <c r="BK1003" s="108"/>
      <c r="BL1003" s="108"/>
      <c r="BM1003" s="108"/>
      <c r="CB1003" s="108"/>
      <c r="CC1003" s="108"/>
      <c r="CD1003" s="108"/>
      <c r="CE1003" s="108"/>
    </row>
    <row r="1004" spans="1:83">
      <c r="A1004" s="108"/>
      <c r="B1004" s="108"/>
      <c r="E1004" s="108"/>
      <c r="F1004" s="108"/>
      <c r="I1004" s="108"/>
      <c r="J1004" s="108"/>
      <c r="K1004" s="108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  <c r="AB1004" s="108"/>
      <c r="AC1004" s="108"/>
      <c r="AD1004" s="108"/>
      <c r="AE1004" s="108"/>
      <c r="AF1004" s="108"/>
      <c r="AG1004" s="108"/>
      <c r="AH1004" s="108"/>
      <c r="AI1004" s="108"/>
      <c r="AJ1004" s="108"/>
      <c r="AK1004" s="108"/>
      <c r="AL1004" s="108"/>
      <c r="AM1004" s="108"/>
      <c r="AN1004" s="108"/>
      <c r="AO1004" s="108"/>
      <c r="AP1004" s="108"/>
      <c r="AQ1004" s="108"/>
      <c r="AR1004" s="108"/>
      <c r="AS1004" s="108"/>
      <c r="AT1004" s="108"/>
      <c r="AU1004" s="108"/>
      <c r="AV1004" s="108"/>
      <c r="AW1004" s="108"/>
      <c r="AX1004" s="108"/>
      <c r="AY1004" s="108"/>
      <c r="AZ1004" s="108"/>
      <c r="BE1004" s="108"/>
      <c r="BG1004" s="108"/>
      <c r="BI1004" s="108"/>
      <c r="BK1004" s="108"/>
      <c r="BL1004" s="108"/>
      <c r="BM1004" s="108"/>
      <c r="CB1004" s="108"/>
      <c r="CC1004" s="108"/>
      <c r="CD1004" s="108"/>
      <c r="CE1004" s="108"/>
    </row>
    <row r="1005" spans="1:83">
      <c r="A1005" s="108"/>
      <c r="B1005" s="108"/>
      <c r="E1005" s="108"/>
      <c r="F1005" s="108"/>
      <c r="I1005" s="108"/>
      <c r="J1005" s="108"/>
      <c r="K1005" s="108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  <c r="AB1005" s="108"/>
      <c r="AC1005" s="108"/>
      <c r="AD1005" s="108"/>
      <c r="AE1005" s="108"/>
      <c r="AF1005" s="108"/>
      <c r="AG1005" s="108"/>
      <c r="AH1005" s="108"/>
      <c r="AI1005" s="108"/>
      <c r="AJ1005" s="108"/>
      <c r="AK1005" s="108"/>
      <c r="AL1005" s="108"/>
      <c r="AM1005" s="108"/>
      <c r="AN1005" s="108"/>
      <c r="AO1005" s="108"/>
      <c r="AP1005" s="108"/>
      <c r="AQ1005" s="108"/>
      <c r="AR1005" s="108"/>
      <c r="AS1005" s="108"/>
      <c r="AT1005" s="108"/>
      <c r="AU1005" s="108"/>
      <c r="AV1005" s="108"/>
      <c r="AW1005" s="108"/>
      <c r="AX1005" s="108"/>
      <c r="AY1005" s="108"/>
      <c r="AZ1005" s="108"/>
      <c r="BE1005" s="108"/>
      <c r="BG1005" s="108"/>
      <c r="BI1005" s="108"/>
      <c r="BK1005" s="108"/>
      <c r="BL1005" s="108"/>
      <c r="BM1005" s="108"/>
      <c r="CB1005" s="108"/>
      <c r="CC1005" s="108"/>
      <c r="CD1005" s="108"/>
      <c r="CE1005" s="108"/>
    </row>
    <row r="1006" spans="1:83">
      <c r="A1006" s="108"/>
      <c r="B1006" s="108"/>
      <c r="E1006" s="108"/>
      <c r="F1006" s="108"/>
      <c r="I1006" s="108"/>
      <c r="J1006" s="108"/>
      <c r="K1006" s="108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  <c r="AB1006" s="108"/>
      <c r="AC1006" s="108"/>
      <c r="AD1006" s="108"/>
      <c r="AE1006" s="108"/>
      <c r="AF1006" s="108"/>
      <c r="AG1006" s="108"/>
      <c r="AH1006" s="108"/>
      <c r="AI1006" s="108"/>
      <c r="AJ1006" s="108"/>
      <c r="AK1006" s="108"/>
      <c r="AL1006" s="108"/>
      <c r="AM1006" s="108"/>
      <c r="AN1006" s="108"/>
      <c r="AO1006" s="108"/>
      <c r="AP1006" s="108"/>
      <c r="AQ1006" s="108"/>
      <c r="AR1006" s="108"/>
      <c r="AS1006" s="108"/>
      <c r="AT1006" s="108"/>
      <c r="AU1006" s="108"/>
      <c r="AV1006" s="108"/>
      <c r="AW1006" s="108"/>
      <c r="AX1006" s="108"/>
      <c r="AY1006" s="108"/>
      <c r="AZ1006" s="108"/>
      <c r="BE1006" s="108"/>
      <c r="BG1006" s="108"/>
      <c r="BI1006" s="108"/>
      <c r="BK1006" s="108"/>
      <c r="BL1006" s="108"/>
      <c r="BM1006" s="108"/>
      <c r="CB1006" s="108"/>
      <c r="CC1006" s="108"/>
      <c r="CD1006" s="108"/>
      <c r="CE1006" s="108"/>
    </row>
    <row r="1007" spans="1:83">
      <c r="A1007" s="108"/>
      <c r="B1007" s="108"/>
      <c r="E1007" s="108"/>
      <c r="F1007" s="108"/>
      <c r="I1007" s="108"/>
      <c r="J1007" s="108"/>
      <c r="K1007" s="108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  <c r="AB1007" s="108"/>
      <c r="AC1007" s="108"/>
      <c r="AD1007" s="108"/>
      <c r="AE1007" s="108"/>
      <c r="AF1007" s="108"/>
      <c r="AG1007" s="108"/>
      <c r="AH1007" s="108"/>
      <c r="AI1007" s="108"/>
      <c r="AJ1007" s="108"/>
      <c r="AK1007" s="108"/>
      <c r="AL1007" s="108"/>
      <c r="AM1007" s="108"/>
      <c r="AN1007" s="108"/>
      <c r="AO1007" s="108"/>
      <c r="AP1007" s="108"/>
      <c r="AQ1007" s="108"/>
      <c r="AR1007" s="108"/>
      <c r="AS1007" s="108"/>
      <c r="AT1007" s="108"/>
      <c r="AU1007" s="108"/>
      <c r="AV1007" s="108"/>
      <c r="AW1007" s="108"/>
      <c r="AX1007" s="108"/>
      <c r="AY1007" s="108"/>
      <c r="AZ1007" s="108"/>
      <c r="BE1007" s="108"/>
      <c r="BG1007" s="108"/>
      <c r="BI1007" s="108"/>
      <c r="BK1007" s="108"/>
      <c r="BL1007" s="108"/>
      <c r="BM1007" s="108"/>
      <c r="CB1007" s="108"/>
      <c r="CC1007" s="108"/>
      <c r="CD1007" s="108"/>
      <c r="CE1007" s="108"/>
    </row>
    <row r="1008" spans="1:83">
      <c r="A1008" s="108"/>
      <c r="B1008" s="108"/>
      <c r="E1008" s="108"/>
      <c r="F1008" s="108"/>
      <c r="I1008" s="108"/>
      <c r="J1008" s="108"/>
      <c r="K1008" s="108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  <c r="AB1008" s="108"/>
      <c r="AC1008" s="108"/>
      <c r="AD1008" s="108"/>
      <c r="AE1008" s="108"/>
      <c r="AF1008" s="108"/>
      <c r="AG1008" s="108"/>
      <c r="AH1008" s="108"/>
      <c r="AI1008" s="108"/>
      <c r="AJ1008" s="108"/>
      <c r="AK1008" s="108"/>
      <c r="AL1008" s="108"/>
      <c r="AM1008" s="108"/>
      <c r="AN1008" s="108"/>
      <c r="AO1008" s="108"/>
      <c r="AP1008" s="108"/>
      <c r="AQ1008" s="108"/>
      <c r="AR1008" s="108"/>
      <c r="AS1008" s="108"/>
      <c r="AT1008" s="108"/>
      <c r="AU1008" s="108"/>
      <c r="AV1008" s="108"/>
      <c r="AW1008" s="108"/>
      <c r="AX1008" s="108"/>
      <c r="AY1008" s="108"/>
      <c r="AZ1008" s="108"/>
      <c r="BE1008" s="108"/>
      <c r="BG1008" s="108"/>
      <c r="BI1008" s="108"/>
      <c r="BK1008" s="108"/>
      <c r="BL1008" s="108"/>
      <c r="BM1008" s="108"/>
      <c r="CB1008" s="108"/>
      <c r="CC1008" s="108"/>
      <c r="CD1008" s="108"/>
      <c r="CE1008" s="108"/>
    </row>
    <row r="1009" spans="1:83">
      <c r="A1009" s="108"/>
      <c r="B1009" s="108"/>
      <c r="E1009" s="108"/>
      <c r="F1009" s="108"/>
      <c r="I1009" s="108"/>
      <c r="J1009" s="108"/>
      <c r="K1009" s="108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  <c r="AB1009" s="108"/>
      <c r="AC1009" s="108"/>
      <c r="AD1009" s="108"/>
      <c r="AE1009" s="108"/>
      <c r="AF1009" s="108"/>
      <c r="AG1009" s="108"/>
      <c r="AH1009" s="108"/>
      <c r="AI1009" s="108"/>
      <c r="AJ1009" s="108"/>
      <c r="AK1009" s="108"/>
      <c r="AL1009" s="108"/>
      <c r="AM1009" s="108"/>
      <c r="AN1009" s="108"/>
      <c r="AO1009" s="108"/>
      <c r="AP1009" s="108"/>
      <c r="AQ1009" s="108"/>
      <c r="AR1009" s="108"/>
      <c r="AS1009" s="108"/>
      <c r="AT1009" s="108"/>
      <c r="AU1009" s="108"/>
      <c r="AV1009" s="108"/>
      <c r="AW1009" s="108"/>
      <c r="AX1009" s="108"/>
      <c r="AY1009" s="108"/>
      <c r="AZ1009" s="108"/>
      <c r="BE1009" s="108"/>
      <c r="BG1009" s="108"/>
      <c r="BI1009" s="108"/>
      <c r="BK1009" s="108"/>
      <c r="BL1009" s="108"/>
      <c r="BM1009" s="108"/>
      <c r="CB1009" s="108"/>
      <c r="CC1009" s="108"/>
      <c r="CD1009" s="108"/>
      <c r="CE1009" s="108"/>
    </row>
    <row r="1010" spans="1:83">
      <c r="A1010" s="108"/>
      <c r="B1010" s="108"/>
      <c r="E1010" s="108"/>
      <c r="F1010" s="108"/>
      <c r="I1010" s="108"/>
      <c r="J1010" s="108"/>
      <c r="K1010" s="108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  <c r="AB1010" s="108"/>
      <c r="AC1010" s="108"/>
      <c r="AD1010" s="108"/>
      <c r="AE1010" s="108"/>
      <c r="AF1010" s="108"/>
      <c r="AG1010" s="108"/>
      <c r="AH1010" s="108"/>
      <c r="AI1010" s="108"/>
      <c r="AJ1010" s="108"/>
      <c r="AK1010" s="108"/>
      <c r="AL1010" s="108"/>
      <c r="AM1010" s="108"/>
      <c r="AN1010" s="108"/>
      <c r="AO1010" s="108"/>
      <c r="AP1010" s="108"/>
      <c r="AQ1010" s="108"/>
      <c r="AR1010" s="108"/>
      <c r="AS1010" s="108"/>
      <c r="AT1010" s="108"/>
      <c r="AU1010" s="108"/>
      <c r="AV1010" s="108"/>
      <c r="AW1010" s="108"/>
      <c r="AX1010" s="108"/>
      <c r="AY1010" s="108"/>
      <c r="AZ1010" s="108"/>
      <c r="BE1010" s="108"/>
      <c r="BG1010" s="108"/>
      <c r="BI1010" s="108"/>
      <c r="BK1010" s="108"/>
      <c r="BL1010" s="108"/>
      <c r="BM1010" s="108"/>
      <c r="CB1010" s="108"/>
      <c r="CC1010" s="108"/>
      <c r="CD1010" s="108"/>
      <c r="CE1010" s="108"/>
    </row>
    <row r="1011" spans="1:83">
      <c r="A1011" s="108"/>
      <c r="B1011" s="108"/>
      <c r="E1011" s="108"/>
      <c r="F1011" s="108"/>
      <c r="I1011" s="108"/>
      <c r="J1011" s="108"/>
      <c r="K1011" s="108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  <c r="AB1011" s="108"/>
      <c r="AC1011" s="108"/>
      <c r="AD1011" s="108"/>
      <c r="AE1011" s="108"/>
      <c r="AF1011" s="108"/>
      <c r="AG1011" s="108"/>
      <c r="AH1011" s="108"/>
      <c r="AI1011" s="108"/>
      <c r="AJ1011" s="108"/>
      <c r="AK1011" s="108"/>
      <c r="AL1011" s="108"/>
      <c r="AM1011" s="108"/>
      <c r="AN1011" s="108"/>
      <c r="AO1011" s="108"/>
      <c r="AP1011" s="108"/>
      <c r="AQ1011" s="108"/>
      <c r="AR1011" s="108"/>
      <c r="AS1011" s="108"/>
      <c r="AT1011" s="108"/>
      <c r="AU1011" s="108"/>
      <c r="AV1011" s="108"/>
      <c r="AW1011" s="108"/>
      <c r="AX1011" s="108"/>
      <c r="AY1011" s="108"/>
      <c r="AZ1011" s="108"/>
      <c r="BE1011" s="108"/>
      <c r="BG1011" s="108"/>
      <c r="BI1011" s="108"/>
      <c r="BK1011" s="108"/>
      <c r="BL1011" s="108"/>
      <c r="BM1011" s="108"/>
      <c r="CB1011" s="108"/>
      <c r="CC1011" s="108"/>
      <c r="CD1011" s="108"/>
      <c r="CE1011" s="108"/>
    </row>
    <row r="1012" spans="1:83">
      <c r="A1012" s="108"/>
      <c r="B1012" s="108"/>
      <c r="E1012" s="108"/>
      <c r="F1012" s="108"/>
      <c r="I1012" s="108"/>
      <c r="J1012" s="108"/>
      <c r="K1012" s="108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  <c r="AB1012" s="108"/>
      <c r="AC1012" s="108"/>
      <c r="AD1012" s="108"/>
      <c r="AE1012" s="108"/>
      <c r="AF1012" s="108"/>
      <c r="AG1012" s="108"/>
      <c r="AH1012" s="108"/>
      <c r="AI1012" s="108"/>
      <c r="AJ1012" s="108"/>
      <c r="AK1012" s="108"/>
      <c r="AL1012" s="108"/>
      <c r="AM1012" s="108"/>
      <c r="AN1012" s="108"/>
      <c r="AO1012" s="108"/>
      <c r="AP1012" s="108"/>
      <c r="AQ1012" s="108"/>
      <c r="AR1012" s="108"/>
      <c r="AS1012" s="108"/>
      <c r="AT1012" s="108"/>
      <c r="AU1012" s="108"/>
      <c r="AV1012" s="108"/>
      <c r="AW1012" s="108"/>
      <c r="AX1012" s="108"/>
      <c r="AY1012" s="108"/>
      <c r="AZ1012" s="108"/>
      <c r="BE1012" s="108"/>
      <c r="BG1012" s="108"/>
      <c r="BI1012" s="108"/>
      <c r="BK1012" s="108"/>
      <c r="BL1012" s="108"/>
      <c r="BM1012" s="108"/>
      <c r="CB1012" s="108"/>
      <c r="CC1012" s="108"/>
      <c r="CD1012" s="108"/>
      <c r="CE1012" s="108"/>
    </row>
    <row r="1013" spans="1:83">
      <c r="A1013" s="108"/>
      <c r="B1013" s="108"/>
      <c r="E1013" s="108"/>
      <c r="F1013" s="108"/>
      <c r="I1013" s="108"/>
      <c r="J1013" s="108"/>
      <c r="K1013" s="108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  <c r="AB1013" s="108"/>
      <c r="AC1013" s="108"/>
      <c r="AD1013" s="108"/>
      <c r="AE1013" s="108"/>
      <c r="AF1013" s="108"/>
      <c r="AG1013" s="108"/>
      <c r="AH1013" s="108"/>
      <c r="AI1013" s="108"/>
      <c r="AJ1013" s="108"/>
      <c r="AK1013" s="108"/>
      <c r="AL1013" s="108"/>
      <c r="AM1013" s="108"/>
      <c r="AN1013" s="108"/>
      <c r="AO1013" s="108"/>
      <c r="AP1013" s="108"/>
      <c r="AQ1013" s="108"/>
      <c r="AR1013" s="108"/>
      <c r="AS1013" s="108"/>
      <c r="AT1013" s="108"/>
      <c r="AU1013" s="108"/>
      <c r="AV1013" s="108"/>
      <c r="AW1013" s="108"/>
      <c r="AX1013" s="108"/>
      <c r="AY1013" s="108"/>
      <c r="AZ1013" s="108"/>
      <c r="BE1013" s="108"/>
      <c r="BG1013" s="108"/>
      <c r="BI1013" s="108"/>
      <c r="BK1013" s="108"/>
      <c r="BL1013" s="108"/>
      <c r="BM1013" s="108"/>
      <c r="CB1013" s="108"/>
      <c r="CC1013" s="108"/>
      <c r="CD1013" s="108"/>
      <c r="CE1013" s="108"/>
    </row>
    <row r="1014" spans="1:83">
      <c r="A1014" s="108"/>
      <c r="B1014" s="108"/>
      <c r="E1014" s="108"/>
      <c r="F1014" s="108"/>
      <c r="I1014" s="108"/>
      <c r="J1014" s="108"/>
      <c r="K1014" s="108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  <c r="AB1014" s="108"/>
      <c r="AC1014" s="108"/>
      <c r="AD1014" s="108"/>
      <c r="AE1014" s="108"/>
      <c r="AF1014" s="108"/>
      <c r="AG1014" s="108"/>
      <c r="AH1014" s="108"/>
      <c r="AI1014" s="108"/>
      <c r="AJ1014" s="108"/>
      <c r="AK1014" s="108"/>
      <c r="AL1014" s="108"/>
      <c r="AM1014" s="108"/>
      <c r="AN1014" s="108"/>
      <c r="AO1014" s="108"/>
      <c r="AP1014" s="108"/>
      <c r="AQ1014" s="108"/>
      <c r="AR1014" s="108"/>
      <c r="AS1014" s="108"/>
      <c r="AT1014" s="108"/>
      <c r="AU1014" s="108"/>
      <c r="AV1014" s="108"/>
      <c r="AW1014" s="108"/>
      <c r="AX1014" s="108"/>
      <c r="AY1014" s="108"/>
      <c r="AZ1014" s="108"/>
      <c r="BE1014" s="108"/>
      <c r="BG1014" s="108"/>
      <c r="BI1014" s="108"/>
      <c r="BK1014" s="108"/>
      <c r="BL1014" s="108"/>
      <c r="BM1014" s="108"/>
      <c r="CB1014" s="108"/>
      <c r="CC1014" s="108"/>
      <c r="CD1014" s="108"/>
      <c r="CE1014" s="108"/>
    </row>
    <row r="1015" spans="1:83">
      <c r="A1015" s="108"/>
      <c r="B1015" s="108"/>
      <c r="E1015" s="108"/>
      <c r="F1015" s="108"/>
      <c r="I1015" s="108"/>
      <c r="J1015" s="108"/>
      <c r="K1015" s="108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  <c r="AB1015" s="108"/>
      <c r="AC1015" s="108"/>
      <c r="AD1015" s="108"/>
      <c r="AE1015" s="108"/>
      <c r="AF1015" s="108"/>
      <c r="AG1015" s="108"/>
      <c r="AH1015" s="108"/>
      <c r="AI1015" s="108"/>
      <c r="AJ1015" s="108"/>
      <c r="AK1015" s="108"/>
      <c r="AL1015" s="108"/>
      <c r="AM1015" s="108"/>
      <c r="AN1015" s="108"/>
      <c r="AO1015" s="108"/>
      <c r="AP1015" s="108"/>
      <c r="AQ1015" s="108"/>
      <c r="AR1015" s="108"/>
      <c r="AS1015" s="108"/>
      <c r="AT1015" s="108"/>
      <c r="AU1015" s="108"/>
      <c r="AV1015" s="108"/>
      <c r="AW1015" s="108"/>
      <c r="AX1015" s="108"/>
      <c r="AY1015" s="108"/>
      <c r="AZ1015" s="108"/>
      <c r="BE1015" s="108"/>
      <c r="BG1015" s="108"/>
      <c r="BI1015" s="108"/>
      <c r="BK1015" s="108"/>
      <c r="BL1015" s="108"/>
      <c r="BM1015" s="108"/>
      <c r="CB1015" s="108"/>
      <c r="CC1015" s="108"/>
      <c r="CD1015" s="108"/>
      <c r="CE1015" s="108"/>
    </row>
    <row r="1016" spans="1:83">
      <c r="A1016" s="108"/>
      <c r="B1016" s="108"/>
      <c r="E1016" s="108"/>
      <c r="F1016" s="108"/>
      <c r="I1016" s="108"/>
      <c r="J1016" s="108"/>
      <c r="K1016" s="108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  <c r="AB1016" s="108"/>
      <c r="AC1016" s="108"/>
      <c r="AD1016" s="108"/>
      <c r="AE1016" s="108"/>
      <c r="AF1016" s="108"/>
      <c r="AG1016" s="108"/>
      <c r="AH1016" s="108"/>
      <c r="AI1016" s="108"/>
      <c r="AJ1016" s="108"/>
      <c r="AK1016" s="108"/>
      <c r="AL1016" s="108"/>
      <c r="AM1016" s="108"/>
      <c r="AN1016" s="108"/>
      <c r="AO1016" s="108"/>
      <c r="AP1016" s="108"/>
      <c r="AQ1016" s="108"/>
      <c r="AR1016" s="108"/>
      <c r="AS1016" s="108"/>
      <c r="AT1016" s="108"/>
      <c r="AU1016" s="108"/>
      <c r="AV1016" s="108"/>
      <c r="AW1016" s="108"/>
      <c r="AX1016" s="108"/>
      <c r="AY1016" s="108"/>
      <c r="AZ1016" s="108"/>
      <c r="BE1016" s="108"/>
      <c r="BG1016" s="108"/>
      <c r="BI1016" s="108"/>
      <c r="BK1016" s="108"/>
      <c r="BL1016" s="108"/>
      <c r="BM1016" s="108"/>
      <c r="CB1016" s="108"/>
      <c r="CC1016" s="108"/>
      <c r="CD1016" s="108"/>
      <c r="CE1016" s="108"/>
    </row>
    <row r="1017" spans="1:83">
      <c r="A1017" s="108"/>
      <c r="B1017" s="108"/>
      <c r="E1017" s="108"/>
      <c r="F1017" s="108"/>
      <c r="I1017" s="108"/>
      <c r="J1017" s="108"/>
      <c r="K1017" s="108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  <c r="AB1017" s="108"/>
      <c r="AC1017" s="108"/>
      <c r="AD1017" s="108"/>
      <c r="AE1017" s="108"/>
      <c r="AF1017" s="108"/>
      <c r="AG1017" s="108"/>
      <c r="AH1017" s="108"/>
      <c r="AI1017" s="108"/>
      <c r="AJ1017" s="108"/>
      <c r="AK1017" s="108"/>
      <c r="AL1017" s="108"/>
      <c r="AM1017" s="108"/>
      <c r="AN1017" s="108"/>
      <c r="AO1017" s="108"/>
      <c r="AP1017" s="108"/>
      <c r="AQ1017" s="108"/>
      <c r="AR1017" s="108"/>
      <c r="AS1017" s="108"/>
      <c r="AT1017" s="108"/>
      <c r="AU1017" s="108"/>
      <c r="AV1017" s="108"/>
      <c r="AW1017" s="108"/>
      <c r="AX1017" s="108"/>
      <c r="AY1017" s="108"/>
      <c r="AZ1017" s="108"/>
      <c r="BE1017" s="108"/>
      <c r="BG1017" s="108"/>
      <c r="BI1017" s="108"/>
      <c r="BK1017" s="108"/>
      <c r="BL1017" s="108"/>
      <c r="BM1017" s="108"/>
      <c r="CB1017" s="108"/>
      <c r="CC1017" s="108"/>
      <c r="CD1017" s="108"/>
      <c r="CE1017" s="108"/>
    </row>
    <row r="1018" spans="1:83">
      <c r="A1018" s="108"/>
      <c r="B1018" s="108"/>
      <c r="E1018" s="108"/>
      <c r="F1018" s="108"/>
      <c r="I1018" s="108"/>
      <c r="J1018" s="108"/>
      <c r="K1018" s="108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  <c r="AB1018" s="108"/>
      <c r="AC1018" s="108"/>
      <c r="AD1018" s="108"/>
      <c r="AE1018" s="108"/>
      <c r="AF1018" s="108"/>
      <c r="AG1018" s="108"/>
      <c r="AH1018" s="108"/>
      <c r="AI1018" s="108"/>
      <c r="AJ1018" s="108"/>
      <c r="AK1018" s="108"/>
      <c r="AL1018" s="108"/>
      <c r="AM1018" s="108"/>
      <c r="AN1018" s="108"/>
      <c r="AO1018" s="108"/>
      <c r="AP1018" s="108"/>
      <c r="AQ1018" s="108"/>
      <c r="AR1018" s="108"/>
      <c r="AS1018" s="108"/>
      <c r="AT1018" s="108"/>
      <c r="AU1018" s="108"/>
      <c r="AV1018" s="108"/>
      <c r="AW1018" s="108"/>
      <c r="AX1018" s="108"/>
      <c r="AY1018" s="108"/>
      <c r="AZ1018" s="108"/>
      <c r="BE1018" s="108"/>
      <c r="BG1018" s="108"/>
      <c r="BI1018" s="108"/>
      <c r="BK1018" s="108"/>
      <c r="BL1018" s="108"/>
      <c r="BM1018" s="108"/>
      <c r="CB1018" s="108"/>
      <c r="CC1018" s="108"/>
      <c r="CD1018" s="108"/>
      <c r="CE1018" s="108"/>
    </row>
    <row r="1019" spans="1:83">
      <c r="A1019" s="108"/>
      <c r="B1019" s="108"/>
      <c r="E1019" s="108"/>
      <c r="F1019" s="108"/>
      <c r="I1019" s="108"/>
      <c r="J1019" s="108"/>
      <c r="K1019" s="108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  <c r="AB1019" s="108"/>
      <c r="AC1019" s="108"/>
      <c r="AD1019" s="108"/>
      <c r="AE1019" s="108"/>
      <c r="AF1019" s="108"/>
      <c r="AG1019" s="108"/>
      <c r="AH1019" s="108"/>
      <c r="AI1019" s="108"/>
      <c r="AJ1019" s="108"/>
      <c r="AK1019" s="108"/>
      <c r="AL1019" s="108"/>
      <c r="AM1019" s="108"/>
      <c r="AN1019" s="108"/>
      <c r="AO1019" s="108"/>
      <c r="AP1019" s="108"/>
      <c r="AQ1019" s="108"/>
      <c r="AR1019" s="108"/>
      <c r="AS1019" s="108"/>
      <c r="AT1019" s="108"/>
      <c r="AU1019" s="108"/>
      <c r="AV1019" s="108"/>
      <c r="AW1019" s="108"/>
      <c r="AX1019" s="108"/>
      <c r="AY1019" s="108"/>
      <c r="AZ1019" s="108"/>
      <c r="BE1019" s="108"/>
      <c r="BG1019" s="108"/>
      <c r="BI1019" s="108"/>
      <c r="BK1019" s="108"/>
      <c r="BL1019" s="108"/>
      <c r="BM1019" s="108"/>
      <c r="CB1019" s="108"/>
      <c r="CC1019" s="108"/>
      <c r="CD1019" s="108"/>
      <c r="CE1019" s="108"/>
    </row>
    <row r="1024" spans="1:83">
      <c r="A1024" s="108"/>
      <c r="B1024" s="108"/>
      <c r="E1024" s="108"/>
      <c r="F1024" s="108"/>
      <c r="I1024" s="108"/>
      <c r="J1024" s="108"/>
      <c r="K1024" s="108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  <c r="AB1024" s="108"/>
      <c r="AC1024" s="108"/>
      <c r="AD1024" s="108"/>
      <c r="AE1024" s="108"/>
      <c r="AF1024" s="108"/>
      <c r="AG1024" s="108"/>
      <c r="AH1024" s="108"/>
      <c r="AI1024" s="108"/>
      <c r="AJ1024" s="108"/>
      <c r="AK1024" s="108"/>
      <c r="AL1024" s="108"/>
      <c r="AM1024" s="108"/>
      <c r="AN1024" s="108"/>
      <c r="AO1024" s="108"/>
      <c r="AP1024" s="108"/>
      <c r="AQ1024" s="108"/>
      <c r="AR1024" s="108"/>
      <c r="AS1024" s="108"/>
      <c r="AT1024" s="108"/>
      <c r="AU1024" s="108"/>
      <c r="AV1024" s="108"/>
      <c r="AW1024" s="108"/>
      <c r="AX1024" s="108"/>
      <c r="AY1024" s="108"/>
      <c r="AZ1024" s="108"/>
      <c r="BE1024" s="108"/>
      <c r="BG1024" s="108"/>
      <c r="BI1024" s="108"/>
      <c r="BK1024" s="108"/>
      <c r="BL1024" s="108"/>
      <c r="BM1024" s="108"/>
      <c r="CB1024" s="108"/>
      <c r="CC1024" s="108"/>
      <c r="CD1024" s="108"/>
      <c r="CE1024" s="108"/>
    </row>
    <row r="1025" spans="1:83">
      <c r="A1025" s="108"/>
      <c r="B1025" s="108"/>
      <c r="E1025" s="108"/>
      <c r="F1025" s="108"/>
      <c r="I1025" s="108"/>
      <c r="J1025" s="108"/>
      <c r="K1025" s="108"/>
      <c r="L1025" s="108"/>
      <c r="M1025" s="108"/>
      <c r="N1025" s="108"/>
      <c r="O1025" s="108"/>
      <c r="P1025" s="108"/>
      <c r="Q1025" s="108"/>
      <c r="R1025" s="108"/>
      <c r="S1025" s="108"/>
      <c r="T1025" s="108"/>
      <c r="U1025" s="108"/>
      <c r="V1025" s="108"/>
      <c r="W1025" s="108"/>
      <c r="X1025" s="108"/>
      <c r="Y1025" s="108"/>
      <c r="Z1025" s="108"/>
      <c r="AA1025" s="108"/>
      <c r="AB1025" s="108"/>
      <c r="AC1025" s="108"/>
      <c r="AD1025" s="108"/>
      <c r="AE1025" s="108"/>
      <c r="AF1025" s="108"/>
      <c r="AG1025" s="108"/>
      <c r="AH1025" s="108"/>
      <c r="AI1025" s="108"/>
      <c r="AJ1025" s="108"/>
      <c r="AK1025" s="108"/>
      <c r="AL1025" s="108"/>
      <c r="AM1025" s="108"/>
      <c r="AN1025" s="108"/>
      <c r="AO1025" s="108"/>
      <c r="AP1025" s="108"/>
      <c r="AQ1025" s="108"/>
      <c r="AR1025" s="108"/>
      <c r="AS1025" s="108"/>
      <c r="AT1025" s="108"/>
      <c r="AU1025" s="108"/>
      <c r="AV1025" s="108"/>
      <c r="AW1025" s="108"/>
      <c r="AX1025" s="108"/>
      <c r="AY1025" s="108"/>
      <c r="AZ1025" s="108"/>
      <c r="BE1025" s="108"/>
      <c r="BG1025" s="108"/>
      <c r="BI1025" s="108"/>
      <c r="BK1025" s="108"/>
      <c r="BL1025" s="108"/>
      <c r="BM1025" s="108"/>
      <c r="CB1025" s="108"/>
      <c r="CC1025" s="108"/>
      <c r="CD1025" s="108"/>
      <c r="CE1025" s="108"/>
    </row>
    <row r="1026" spans="1:83">
      <c r="A1026" s="108"/>
      <c r="B1026" s="108"/>
      <c r="E1026" s="108"/>
      <c r="F1026" s="108"/>
      <c r="I1026" s="108"/>
      <c r="J1026" s="108"/>
      <c r="K1026" s="108"/>
      <c r="L1026" s="108"/>
      <c r="M1026" s="108"/>
      <c r="N1026" s="108"/>
      <c r="O1026" s="108"/>
      <c r="P1026" s="108"/>
      <c r="Q1026" s="108"/>
      <c r="R1026" s="108"/>
      <c r="S1026" s="108"/>
      <c r="T1026" s="108"/>
      <c r="U1026" s="108"/>
      <c r="V1026" s="108"/>
      <c r="W1026" s="108"/>
      <c r="X1026" s="108"/>
      <c r="Y1026" s="108"/>
      <c r="Z1026" s="108"/>
      <c r="AA1026" s="108"/>
      <c r="AB1026" s="108"/>
      <c r="AC1026" s="108"/>
      <c r="AD1026" s="108"/>
      <c r="AE1026" s="108"/>
      <c r="AF1026" s="108"/>
      <c r="AG1026" s="108"/>
      <c r="AH1026" s="108"/>
      <c r="AI1026" s="108"/>
      <c r="AJ1026" s="108"/>
      <c r="AK1026" s="108"/>
      <c r="AL1026" s="108"/>
      <c r="AM1026" s="108"/>
      <c r="AN1026" s="108"/>
      <c r="AO1026" s="108"/>
      <c r="AP1026" s="108"/>
      <c r="AQ1026" s="108"/>
      <c r="AR1026" s="108"/>
      <c r="AS1026" s="108"/>
      <c r="AT1026" s="108"/>
      <c r="AU1026" s="108"/>
      <c r="AV1026" s="108"/>
      <c r="AW1026" s="108"/>
      <c r="AX1026" s="108"/>
      <c r="AY1026" s="108"/>
      <c r="AZ1026" s="108"/>
      <c r="BE1026" s="108"/>
      <c r="BG1026" s="108"/>
      <c r="BI1026" s="108"/>
      <c r="BK1026" s="108"/>
      <c r="BL1026" s="108"/>
      <c r="BM1026" s="108"/>
      <c r="CB1026" s="108"/>
      <c r="CC1026" s="108"/>
      <c r="CD1026" s="108"/>
      <c r="CE1026" s="108"/>
    </row>
    <row r="1027" spans="1:83">
      <c r="A1027" s="108"/>
      <c r="B1027" s="108"/>
      <c r="E1027" s="108"/>
      <c r="F1027" s="108"/>
      <c r="I1027" s="108"/>
      <c r="J1027" s="108"/>
      <c r="K1027" s="108"/>
      <c r="L1027" s="108"/>
      <c r="M1027" s="108"/>
      <c r="N1027" s="108"/>
      <c r="O1027" s="108"/>
      <c r="P1027" s="108"/>
      <c r="Q1027" s="108"/>
      <c r="R1027" s="108"/>
      <c r="S1027" s="108"/>
      <c r="T1027" s="108"/>
      <c r="U1027" s="108"/>
      <c r="V1027" s="108"/>
      <c r="W1027" s="108"/>
      <c r="X1027" s="108"/>
      <c r="Y1027" s="108"/>
      <c r="Z1027" s="108"/>
      <c r="AA1027" s="108"/>
      <c r="AB1027" s="108"/>
      <c r="AC1027" s="108"/>
      <c r="AD1027" s="108"/>
      <c r="AE1027" s="108"/>
      <c r="AF1027" s="108"/>
      <c r="AG1027" s="108"/>
      <c r="AH1027" s="108"/>
      <c r="AI1027" s="108"/>
      <c r="AJ1027" s="108"/>
      <c r="AK1027" s="108"/>
      <c r="AL1027" s="108"/>
      <c r="AM1027" s="108"/>
      <c r="AN1027" s="108"/>
      <c r="AO1027" s="108"/>
      <c r="AP1027" s="108"/>
      <c r="AQ1027" s="108"/>
      <c r="AR1027" s="108"/>
      <c r="AS1027" s="108"/>
      <c r="AT1027" s="108"/>
      <c r="AU1027" s="108"/>
      <c r="AV1027" s="108"/>
      <c r="AW1027" s="108"/>
      <c r="AX1027" s="108"/>
      <c r="AY1027" s="108"/>
      <c r="AZ1027" s="108"/>
      <c r="BE1027" s="108"/>
      <c r="BG1027" s="108"/>
      <c r="BI1027" s="108"/>
      <c r="BK1027" s="108"/>
      <c r="BL1027" s="108"/>
      <c r="BM1027" s="108"/>
      <c r="CB1027" s="108"/>
      <c r="CC1027" s="108"/>
      <c r="CD1027" s="108"/>
      <c r="CE1027" s="108"/>
    </row>
    <row r="1028" spans="1:83">
      <c r="A1028" s="108"/>
      <c r="B1028" s="108"/>
      <c r="E1028" s="108"/>
      <c r="F1028" s="108"/>
      <c r="I1028" s="108"/>
      <c r="J1028" s="108"/>
      <c r="K1028" s="108"/>
      <c r="L1028" s="108"/>
      <c r="M1028" s="108"/>
      <c r="N1028" s="108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8"/>
      <c r="AA1028" s="108"/>
      <c r="AB1028" s="108"/>
      <c r="AC1028" s="108"/>
      <c r="AD1028" s="108"/>
      <c r="AE1028" s="108"/>
      <c r="AF1028" s="108"/>
      <c r="AG1028" s="108"/>
      <c r="AH1028" s="108"/>
      <c r="AI1028" s="108"/>
      <c r="AJ1028" s="108"/>
      <c r="AK1028" s="108"/>
      <c r="AL1028" s="108"/>
      <c r="AM1028" s="108"/>
      <c r="AN1028" s="108"/>
      <c r="AO1028" s="108"/>
      <c r="AP1028" s="108"/>
      <c r="AQ1028" s="108"/>
      <c r="AR1028" s="108"/>
      <c r="AS1028" s="108"/>
      <c r="AT1028" s="108"/>
      <c r="AU1028" s="108"/>
      <c r="AV1028" s="108"/>
      <c r="AW1028" s="108"/>
      <c r="AX1028" s="108"/>
      <c r="AY1028" s="108"/>
      <c r="AZ1028" s="108"/>
      <c r="BE1028" s="108"/>
      <c r="BG1028" s="108"/>
      <c r="BI1028" s="108"/>
      <c r="BK1028" s="108"/>
      <c r="BL1028" s="108"/>
      <c r="BM1028" s="108"/>
      <c r="CB1028" s="108"/>
      <c r="CC1028" s="108"/>
      <c r="CD1028" s="108"/>
      <c r="CE1028" s="108"/>
    </row>
    <row r="1029" spans="1:83">
      <c r="A1029" s="108"/>
      <c r="B1029" s="108"/>
      <c r="E1029" s="108"/>
      <c r="F1029" s="108"/>
      <c r="I1029" s="108"/>
      <c r="J1029" s="108"/>
      <c r="K1029" s="108"/>
      <c r="L1029" s="108"/>
      <c r="M1029" s="108"/>
      <c r="N1029" s="108"/>
      <c r="O1029" s="108"/>
      <c r="P1029" s="108"/>
      <c r="Q1029" s="108"/>
      <c r="R1029" s="108"/>
      <c r="S1029" s="108"/>
      <c r="T1029" s="108"/>
      <c r="U1029" s="108"/>
      <c r="V1029" s="108"/>
      <c r="W1029" s="108"/>
      <c r="X1029" s="108"/>
      <c r="Y1029" s="108"/>
      <c r="Z1029" s="108"/>
      <c r="AA1029" s="108"/>
      <c r="AB1029" s="108"/>
      <c r="AC1029" s="108"/>
      <c r="AD1029" s="108"/>
      <c r="AE1029" s="108"/>
      <c r="AF1029" s="108"/>
      <c r="AG1029" s="108"/>
      <c r="AH1029" s="108"/>
      <c r="AI1029" s="108"/>
      <c r="AJ1029" s="108"/>
      <c r="AK1029" s="108"/>
      <c r="AL1029" s="108"/>
      <c r="AM1029" s="108"/>
      <c r="AN1029" s="108"/>
      <c r="AO1029" s="108"/>
      <c r="AP1029" s="108"/>
      <c r="AQ1029" s="108"/>
      <c r="AR1029" s="108"/>
      <c r="AS1029" s="108"/>
      <c r="AT1029" s="108"/>
      <c r="AU1029" s="108"/>
      <c r="AV1029" s="108"/>
      <c r="AW1029" s="108"/>
      <c r="AX1029" s="108"/>
      <c r="AY1029" s="108"/>
      <c r="AZ1029" s="108"/>
      <c r="BE1029" s="108"/>
      <c r="BG1029" s="108"/>
      <c r="BI1029" s="108"/>
      <c r="BK1029" s="108"/>
      <c r="BL1029" s="108"/>
      <c r="BM1029" s="108"/>
      <c r="CB1029" s="108"/>
      <c r="CC1029" s="108"/>
      <c r="CD1029" s="108"/>
      <c r="CE1029" s="108"/>
    </row>
    <row r="1030" spans="1:83">
      <c r="A1030" s="108"/>
      <c r="B1030" s="108"/>
      <c r="E1030" s="108"/>
      <c r="F1030" s="108"/>
      <c r="I1030" s="108"/>
      <c r="J1030" s="108"/>
      <c r="K1030" s="108"/>
      <c r="L1030" s="108"/>
      <c r="M1030" s="108"/>
      <c r="N1030" s="108"/>
      <c r="O1030" s="108"/>
      <c r="P1030" s="108"/>
      <c r="Q1030" s="108"/>
      <c r="R1030" s="108"/>
      <c r="S1030" s="108"/>
      <c r="T1030" s="108"/>
      <c r="U1030" s="108"/>
      <c r="V1030" s="108"/>
      <c r="W1030" s="108"/>
      <c r="X1030" s="108"/>
      <c r="Y1030" s="108"/>
      <c r="Z1030" s="108"/>
      <c r="AA1030" s="108"/>
      <c r="AB1030" s="108"/>
      <c r="AC1030" s="108"/>
      <c r="AD1030" s="108"/>
      <c r="AE1030" s="108"/>
      <c r="AF1030" s="108"/>
      <c r="AG1030" s="108"/>
      <c r="AH1030" s="108"/>
      <c r="AI1030" s="108"/>
      <c r="AJ1030" s="108"/>
      <c r="AK1030" s="108"/>
      <c r="AL1030" s="108"/>
      <c r="AM1030" s="108"/>
      <c r="AN1030" s="108"/>
      <c r="AO1030" s="108"/>
      <c r="AP1030" s="108"/>
      <c r="AQ1030" s="108"/>
      <c r="AR1030" s="108"/>
      <c r="AS1030" s="108"/>
      <c r="AT1030" s="108"/>
      <c r="AU1030" s="108"/>
      <c r="AV1030" s="108"/>
      <c r="AW1030" s="108"/>
      <c r="AX1030" s="108"/>
      <c r="AY1030" s="108"/>
      <c r="AZ1030" s="108"/>
      <c r="BE1030" s="108"/>
      <c r="BG1030" s="108"/>
      <c r="BI1030" s="108"/>
      <c r="BK1030" s="108"/>
      <c r="BL1030" s="108"/>
      <c r="BM1030" s="108"/>
      <c r="CB1030" s="108"/>
      <c r="CC1030" s="108"/>
      <c r="CD1030" s="108"/>
      <c r="CE1030" s="108"/>
    </row>
    <row r="1031" spans="1:83">
      <c r="A1031" s="108"/>
      <c r="B1031" s="108"/>
      <c r="E1031" s="108"/>
      <c r="F1031" s="108"/>
      <c r="I1031" s="108"/>
      <c r="J1031" s="108"/>
      <c r="K1031" s="108"/>
      <c r="L1031" s="108"/>
      <c r="M1031" s="108"/>
      <c r="N1031" s="108"/>
      <c r="O1031" s="108"/>
      <c r="P1031" s="108"/>
      <c r="Q1031" s="108"/>
      <c r="R1031" s="108"/>
      <c r="S1031" s="108"/>
      <c r="T1031" s="108"/>
      <c r="U1031" s="108"/>
      <c r="V1031" s="108"/>
      <c r="W1031" s="108"/>
      <c r="X1031" s="108"/>
      <c r="Y1031" s="108"/>
      <c r="Z1031" s="108"/>
      <c r="AA1031" s="108"/>
      <c r="AB1031" s="108"/>
      <c r="AC1031" s="108"/>
      <c r="AD1031" s="108"/>
      <c r="AE1031" s="108"/>
      <c r="AF1031" s="108"/>
      <c r="AG1031" s="108"/>
      <c r="AH1031" s="108"/>
      <c r="AI1031" s="108"/>
      <c r="AJ1031" s="108"/>
      <c r="AK1031" s="108"/>
      <c r="AL1031" s="108"/>
      <c r="AM1031" s="108"/>
      <c r="AN1031" s="108"/>
      <c r="AO1031" s="108"/>
      <c r="AP1031" s="108"/>
      <c r="AQ1031" s="108"/>
      <c r="AR1031" s="108"/>
      <c r="AS1031" s="108"/>
      <c r="AT1031" s="108"/>
      <c r="AU1031" s="108"/>
      <c r="AV1031" s="108"/>
      <c r="AW1031" s="108"/>
      <c r="AX1031" s="108"/>
      <c r="AY1031" s="108"/>
      <c r="AZ1031" s="108"/>
      <c r="BE1031" s="108"/>
      <c r="BG1031" s="108"/>
      <c r="BI1031" s="108"/>
      <c r="BK1031" s="108"/>
      <c r="BL1031" s="108"/>
      <c r="BM1031" s="108"/>
      <c r="CB1031" s="108"/>
      <c r="CC1031" s="108"/>
      <c r="CD1031" s="108"/>
      <c r="CE1031" s="108"/>
    </row>
    <row r="1032" spans="1:83">
      <c r="A1032" s="108"/>
      <c r="B1032" s="108"/>
      <c r="E1032" s="108"/>
      <c r="F1032" s="108"/>
      <c r="I1032" s="108"/>
      <c r="J1032" s="108"/>
      <c r="K1032" s="108"/>
      <c r="L1032" s="108"/>
      <c r="M1032" s="108"/>
      <c r="N1032" s="108"/>
      <c r="O1032" s="108"/>
      <c r="P1032" s="108"/>
      <c r="Q1032" s="108"/>
      <c r="R1032" s="108"/>
      <c r="S1032" s="108"/>
      <c r="T1032" s="108"/>
      <c r="U1032" s="108"/>
      <c r="V1032" s="108"/>
      <c r="W1032" s="108"/>
      <c r="X1032" s="108"/>
      <c r="Y1032" s="108"/>
      <c r="Z1032" s="108"/>
      <c r="AA1032" s="108"/>
      <c r="AB1032" s="108"/>
      <c r="AC1032" s="108"/>
      <c r="AD1032" s="108"/>
      <c r="AE1032" s="108"/>
      <c r="AF1032" s="108"/>
      <c r="AG1032" s="108"/>
      <c r="AH1032" s="108"/>
      <c r="AI1032" s="108"/>
      <c r="AJ1032" s="108"/>
      <c r="AK1032" s="108"/>
      <c r="AL1032" s="108"/>
      <c r="AM1032" s="108"/>
      <c r="AN1032" s="108"/>
      <c r="AO1032" s="108"/>
      <c r="AP1032" s="108"/>
      <c r="AQ1032" s="108"/>
      <c r="AR1032" s="108"/>
      <c r="AS1032" s="108"/>
      <c r="AT1032" s="108"/>
      <c r="AU1032" s="108"/>
      <c r="AV1032" s="108"/>
      <c r="AW1032" s="108"/>
      <c r="AX1032" s="108"/>
      <c r="AY1032" s="108"/>
      <c r="AZ1032" s="108"/>
      <c r="BE1032" s="108"/>
      <c r="BG1032" s="108"/>
      <c r="BI1032" s="108"/>
      <c r="BK1032" s="108"/>
      <c r="BL1032" s="108"/>
      <c r="BM1032" s="108"/>
      <c r="CB1032" s="108"/>
      <c r="CC1032" s="108"/>
      <c r="CD1032" s="108"/>
      <c r="CE1032" s="108"/>
    </row>
    <row r="1033" spans="1:83">
      <c r="A1033" s="108"/>
      <c r="B1033" s="108"/>
      <c r="E1033" s="108"/>
      <c r="F1033" s="108"/>
      <c r="I1033" s="108"/>
      <c r="J1033" s="108"/>
      <c r="K1033" s="108"/>
      <c r="L1033" s="108"/>
      <c r="M1033" s="108"/>
      <c r="N1033" s="108"/>
      <c r="O1033" s="108"/>
      <c r="P1033" s="108"/>
      <c r="Q1033" s="108"/>
      <c r="R1033" s="108"/>
      <c r="S1033" s="108"/>
      <c r="T1033" s="108"/>
      <c r="U1033" s="108"/>
      <c r="V1033" s="108"/>
      <c r="W1033" s="108"/>
      <c r="X1033" s="108"/>
      <c r="Y1033" s="108"/>
      <c r="Z1033" s="108"/>
      <c r="AA1033" s="108"/>
      <c r="AB1033" s="108"/>
      <c r="AC1033" s="108"/>
      <c r="AD1033" s="108"/>
      <c r="AE1033" s="108"/>
      <c r="AF1033" s="108"/>
      <c r="AG1033" s="108"/>
      <c r="AH1033" s="108"/>
      <c r="AI1033" s="108"/>
      <c r="AJ1033" s="108"/>
      <c r="AK1033" s="108"/>
      <c r="AL1033" s="108"/>
      <c r="AM1033" s="108"/>
      <c r="AN1033" s="108"/>
      <c r="AO1033" s="108"/>
      <c r="AP1033" s="108"/>
      <c r="AQ1033" s="108"/>
      <c r="AR1033" s="108"/>
      <c r="AS1033" s="108"/>
      <c r="AT1033" s="108"/>
      <c r="AU1033" s="108"/>
      <c r="AV1033" s="108"/>
      <c r="AW1033" s="108"/>
      <c r="AX1033" s="108"/>
      <c r="AY1033" s="108"/>
      <c r="AZ1033" s="108"/>
      <c r="BE1033" s="108"/>
      <c r="BG1033" s="108"/>
      <c r="BI1033" s="108"/>
      <c r="BK1033" s="108"/>
      <c r="BL1033" s="108"/>
      <c r="BM1033" s="108"/>
      <c r="CB1033" s="108"/>
      <c r="CC1033" s="108"/>
      <c r="CD1033" s="108"/>
      <c r="CE1033" s="108"/>
    </row>
    <row r="1034" spans="1:83">
      <c r="A1034" s="108"/>
      <c r="B1034" s="108"/>
      <c r="E1034" s="108"/>
      <c r="F1034" s="108"/>
      <c r="I1034" s="108"/>
      <c r="J1034" s="108"/>
      <c r="K1034" s="108"/>
      <c r="L1034" s="108"/>
      <c r="M1034" s="108"/>
      <c r="N1034" s="108"/>
      <c r="O1034" s="108"/>
      <c r="P1034" s="108"/>
      <c r="Q1034" s="108"/>
      <c r="R1034" s="108"/>
      <c r="S1034" s="108"/>
      <c r="T1034" s="108"/>
      <c r="U1034" s="108"/>
      <c r="V1034" s="108"/>
      <c r="W1034" s="108"/>
      <c r="X1034" s="108"/>
      <c r="Y1034" s="108"/>
      <c r="Z1034" s="108"/>
      <c r="AA1034" s="108"/>
      <c r="AB1034" s="108"/>
      <c r="AC1034" s="108"/>
      <c r="AD1034" s="108"/>
      <c r="AE1034" s="108"/>
      <c r="AF1034" s="108"/>
      <c r="AG1034" s="108"/>
      <c r="AH1034" s="108"/>
      <c r="AI1034" s="108"/>
      <c r="AJ1034" s="108"/>
      <c r="AK1034" s="108"/>
      <c r="AL1034" s="108"/>
      <c r="AM1034" s="108"/>
      <c r="AN1034" s="108"/>
      <c r="AO1034" s="108"/>
      <c r="AP1034" s="108"/>
      <c r="AQ1034" s="108"/>
      <c r="AR1034" s="108"/>
      <c r="AS1034" s="108"/>
      <c r="AT1034" s="108"/>
      <c r="AU1034" s="108"/>
      <c r="AV1034" s="108"/>
      <c r="AW1034" s="108"/>
      <c r="AX1034" s="108"/>
      <c r="AY1034" s="108"/>
      <c r="AZ1034" s="108"/>
      <c r="BE1034" s="108"/>
      <c r="BG1034" s="108"/>
      <c r="BI1034" s="108"/>
      <c r="BK1034" s="108"/>
      <c r="BL1034" s="108"/>
      <c r="BM1034" s="108"/>
      <c r="CB1034" s="108"/>
      <c r="CC1034" s="108"/>
      <c r="CD1034" s="108"/>
      <c r="CE1034" s="108"/>
    </row>
    <row r="1035" spans="1:83">
      <c r="A1035" s="108"/>
      <c r="B1035" s="108"/>
      <c r="E1035" s="108"/>
      <c r="F1035" s="108"/>
      <c r="I1035" s="108"/>
      <c r="J1035" s="108"/>
      <c r="K1035" s="108"/>
      <c r="L1035" s="108"/>
      <c r="M1035" s="108"/>
      <c r="N1035" s="108"/>
      <c r="O1035" s="108"/>
      <c r="P1035" s="108"/>
      <c r="Q1035" s="108"/>
      <c r="R1035" s="108"/>
      <c r="S1035" s="108"/>
      <c r="T1035" s="108"/>
      <c r="U1035" s="108"/>
      <c r="V1035" s="108"/>
      <c r="W1035" s="108"/>
      <c r="X1035" s="108"/>
      <c r="Y1035" s="108"/>
      <c r="Z1035" s="108"/>
      <c r="AA1035" s="108"/>
      <c r="AB1035" s="108"/>
      <c r="AC1035" s="108"/>
      <c r="AD1035" s="108"/>
      <c r="AE1035" s="108"/>
      <c r="AF1035" s="108"/>
      <c r="AG1035" s="108"/>
      <c r="AH1035" s="108"/>
      <c r="AI1035" s="108"/>
      <c r="AJ1035" s="108"/>
      <c r="AK1035" s="108"/>
      <c r="AL1035" s="108"/>
      <c r="AM1035" s="108"/>
      <c r="AN1035" s="108"/>
      <c r="AO1035" s="108"/>
      <c r="AP1035" s="108"/>
      <c r="AQ1035" s="108"/>
      <c r="AR1035" s="108"/>
      <c r="AS1035" s="108"/>
      <c r="AT1035" s="108"/>
      <c r="AU1035" s="108"/>
      <c r="AV1035" s="108"/>
      <c r="AW1035" s="108"/>
      <c r="AX1035" s="108"/>
      <c r="AY1035" s="108"/>
      <c r="AZ1035" s="108"/>
      <c r="BE1035" s="108"/>
      <c r="BG1035" s="108"/>
      <c r="BI1035" s="108"/>
      <c r="BK1035" s="108"/>
      <c r="BL1035" s="108"/>
      <c r="BM1035" s="108"/>
      <c r="CB1035" s="108"/>
      <c r="CC1035" s="108"/>
      <c r="CD1035" s="108"/>
      <c r="CE1035" s="108"/>
    </row>
    <row r="1036" spans="1:83">
      <c r="A1036" s="108"/>
      <c r="B1036" s="108"/>
      <c r="E1036" s="108"/>
      <c r="F1036" s="108"/>
      <c r="I1036" s="108"/>
      <c r="J1036" s="108"/>
      <c r="K1036" s="108"/>
      <c r="L1036" s="108"/>
      <c r="M1036" s="108"/>
      <c r="N1036" s="108"/>
      <c r="O1036" s="108"/>
      <c r="P1036" s="108"/>
      <c r="Q1036" s="108"/>
      <c r="R1036" s="108"/>
      <c r="S1036" s="108"/>
      <c r="T1036" s="108"/>
      <c r="U1036" s="108"/>
      <c r="V1036" s="108"/>
      <c r="W1036" s="108"/>
      <c r="X1036" s="108"/>
      <c r="Y1036" s="108"/>
      <c r="Z1036" s="108"/>
      <c r="AA1036" s="108"/>
      <c r="AB1036" s="108"/>
      <c r="AC1036" s="108"/>
      <c r="AD1036" s="108"/>
      <c r="AE1036" s="108"/>
      <c r="AF1036" s="108"/>
      <c r="AG1036" s="108"/>
      <c r="AH1036" s="108"/>
      <c r="AI1036" s="108"/>
      <c r="AJ1036" s="108"/>
      <c r="AK1036" s="108"/>
      <c r="AL1036" s="108"/>
      <c r="AM1036" s="108"/>
      <c r="AN1036" s="108"/>
      <c r="AO1036" s="108"/>
      <c r="AP1036" s="108"/>
      <c r="AQ1036" s="108"/>
      <c r="AR1036" s="108"/>
      <c r="AS1036" s="108"/>
      <c r="AT1036" s="108"/>
      <c r="AU1036" s="108"/>
      <c r="AV1036" s="108"/>
      <c r="AW1036" s="108"/>
      <c r="AX1036" s="108"/>
      <c r="AY1036" s="108"/>
      <c r="AZ1036" s="108"/>
      <c r="BE1036" s="108"/>
      <c r="BG1036" s="108"/>
      <c r="BI1036" s="108"/>
      <c r="BK1036" s="108"/>
      <c r="BL1036" s="108"/>
      <c r="BM1036" s="108"/>
      <c r="CB1036" s="108"/>
      <c r="CC1036" s="108"/>
      <c r="CD1036" s="108"/>
      <c r="CE1036" s="108"/>
    </row>
    <row r="1037" spans="1:83">
      <c r="A1037" s="108"/>
      <c r="B1037" s="108"/>
      <c r="E1037" s="108"/>
      <c r="F1037" s="108"/>
      <c r="I1037" s="108"/>
      <c r="J1037" s="108"/>
      <c r="K1037" s="108"/>
      <c r="L1037" s="108"/>
      <c r="M1037" s="108"/>
      <c r="N1037" s="108"/>
      <c r="O1037" s="108"/>
      <c r="P1037" s="108"/>
      <c r="Q1037" s="108"/>
      <c r="R1037" s="108"/>
      <c r="S1037" s="108"/>
      <c r="T1037" s="108"/>
      <c r="U1037" s="108"/>
      <c r="V1037" s="108"/>
      <c r="W1037" s="108"/>
      <c r="X1037" s="108"/>
      <c r="Y1037" s="108"/>
      <c r="Z1037" s="108"/>
      <c r="AA1037" s="108"/>
      <c r="AB1037" s="108"/>
      <c r="AC1037" s="108"/>
      <c r="AD1037" s="108"/>
      <c r="AE1037" s="108"/>
      <c r="AF1037" s="108"/>
      <c r="AG1037" s="108"/>
      <c r="AH1037" s="108"/>
      <c r="AI1037" s="108"/>
      <c r="AJ1037" s="108"/>
      <c r="AK1037" s="108"/>
      <c r="AL1037" s="108"/>
      <c r="AM1037" s="108"/>
      <c r="AN1037" s="108"/>
      <c r="AO1037" s="108"/>
      <c r="AP1037" s="108"/>
      <c r="AQ1037" s="108"/>
      <c r="AR1037" s="108"/>
      <c r="AS1037" s="108"/>
      <c r="AT1037" s="108"/>
      <c r="AU1037" s="108"/>
      <c r="AV1037" s="108"/>
      <c r="AW1037" s="108"/>
      <c r="AX1037" s="108"/>
      <c r="AY1037" s="108"/>
      <c r="AZ1037" s="108"/>
      <c r="BE1037" s="108"/>
      <c r="BG1037" s="108"/>
      <c r="BI1037" s="108"/>
      <c r="BK1037" s="108"/>
      <c r="BL1037" s="108"/>
      <c r="BM1037" s="108"/>
      <c r="CB1037" s="108"/>
      <c r="CC1037" s="108"/>
      <c r="CD1037" s="108"/>
      <c r="CE1037" s="108"/>
    </row>
    <row r="1038" spans="1:83">
      <c r="A1038" s="108"/>
      <c r="B1038" s="108"/>
      <c r="E1038" s="108"/>
      <c r="F1038" s="108"/>
      <c r="I1038" s="108"/>
      <c r="J1038" s="108"/>
      <c r="K1038" s="108"/>
      <c r="L1038" s="108"/>
      <c r="M1038" s="108"/>
      <c r="N1038" s="108"/>
      <c r="O1038" s="108"/>
      <c r="P1038" s="108"/>
      <c r="Q1038" s="108"/>
      <c r="R1038" s="108"/>
      <c r="S1038" s="108"/>
      <c r="T1038" s="108"/>
      <c r="U1038" s="108"/>
      <c r="V1038" s="108"/>
      <c r="W1038" s="108"/>
      <c r="X1038" s="108"/>
      <c r="Y1038" s="108"/>
      <c r="Z1038" s="108"/>
      <c r="AA1038" s="108"/>
      <c r="AB1038" s="108"/>
      <c r="AC1038" s="108"/>
      <c r="AD1038" s="108"/>
      <c r="AE1038" s="108"/>
      <c r="AF1038" s="108"/>
      <c r="AG1038" s="108"/>
      <c r="AH1038" s="108"/>
      <c r="AI1038" s="108"/>
      <c r="AJ1038" s="108"/>
      <c r="AK1038" s="108"/>
      <c r="AL1038" s="108"/>
      <c r="AM1038" s="108"/>
      <c r="AN1038" s="108"/>
      <c r="AO1038" s="108"/>
      <c r="AP1038" s="108"/>
      <c r="AQ1038" s="108"/>
      <c r="AR1038" s="108"/>
      <c r="AS1038" s="108"/>
      <c r="AT1038" s="108"/>
      <c r="AU1038" s="108"/>
      <c r="AV1038" s="108"/>
      <c r="AW1038" s="108"/>
      <c r="AX1038" s="108"/>
      <c r="AY1038" s="108"/>
      <c r="AZ1038" s="108"/>
      <c r="BE1038" s="108"/>
      <c r="BG1038" s="108"/>
      <c r="BI1038" s="108"/>
      <c r="BK1038" s="108"/>
      <c r="BL1038" s="108"/>
      <c r="BM1038" s="108"/>
      <c r="CB1038" s="108"/>
      <c r="CC1038" s="108"/>
      <c r="CD1038" s="108"/>
      <c r="CE1038" s="108"/>
    </row>
    <row r="1039" spans="1:83">
      <c r="A1039" s="108"/>
      <c r="B1039" s="108"/>
      <c r="E1039" s="108"/>
      <c r="F1039" s="108"/>
      <c r="I1039" s="108"/>
      <c r="J1039" s="108"/>
      <c r="K1039" s="108"/>
      <c r="L1039" s="108"/>
      <c r="M1039" s="108"/>
      <c r="N1039" s="108"/>
      <c r="O1039" s="108"/>
      <c r="P1039" s="108"/>
      <c r="Q1039" s="108"/>
      <c r="R1039" s="108"/>
      <c r="S1039" s="108"/>
      <c r="T1039" s="108"/>
      <c r="U1039" s="108"/>
      <c r="V1039" s="108"/>
      <c r="W1039" s="108"/>
      <c r="X1039" s="108"/>
      <c r="Y1039" s="108"/>
      <c r="Z1039" s="108"/>
      <c r="AA1039" s="108"/>
      <c r="AB1039" s="108"/>
      <c r="AC1039" s="108"/>
      <c r="AD1039" s="108"/>
      <c r="AE1039" s="108"/>
      <c r="AF1039" s="108"/>
      <c r="AG1039" s="108"/>
      <c r="AH1039" s="108"/>
      <c r="AI1039" s="108"/>
      <c r="AJ1039" s="108"/>
      <c r="AK1039" s="108"/>
      <c r="AL1039" s="108"/>
      <c r="AM1039" s="108"/>
      <c r="AN1039" s="108"/>
      <c r="AO1039" s="108"/>
      <c r="AP1039" s="108"/>
      <c r="AQ1039" s="108"/>
      <c r="AR1039" s="108"/>
      <c r="AS1039" s="108"/>
      <c r="AT1039" s="108"/>
      <c r="AU1039" s="108"/>
      <c r="AV1039" s="108"/>
      <c r="AW1039" s="108"/>
      <c r="AX1039" s="108"/>
      <c r="AY1039" s="108"/>
      <c r="AZ1039" s="108"/>
      <c r="BE1039" s="108"/>
      <c r="BG1039" s="108"/>
      <c r="BI1039" s="108"/>
      <c r="BK1039" s="108"/>
      <c r="BL1039" s="108"/>
      <c r="BM1039" s="108"/>
      <c r="CB1039" s="108"/>
      <c r="CC1039" s="108"/>
      <c r="CD1039" s="108"/>
      <c r="CE1039" s="108"/>
    </row>
    <row r="1040" spans="1:83">
      <c r="A1040" s="108"/>
      <c r="B1040" s="108"/>
      <c r="E1040" s="108"/>
      <c r="F1040" s="108"/>
      <c r="I1040" s="108"/>
      <c r="J1040" s="108"/>
      <c r="K1040" s="108"/>
      <c r="L1040" s="108"/>
      <c r="M1040" s="108"/>
      <c r="N1040" s="108"/>
      <c r="O1040" s="108"/>
      <c r="P1040" s="108"/>
      <c r="Q1040" s="108"/>
      <c r="R1040" s="108"/>
      <c r="S1040" s="108"/>
      <c r="T1040" s="108"/>
      <c r="U1040" s="108"/>
      <c r="V1040" s="108"/>
      <c r="W1040" s="108"/>
      <c r="X1040" s="108"/>
      <c r="Y1040" s="108"/>
      <c r="Z1040" s="108"/>
      <c r="AA1040" s="108"/>
      <c r="AB1040" s="108"/>
      <c r="AC1040" s="108"/>
      <c r="AD1040" s="108"/>
      <c r="AE1040" s="108"/>
      <c r="AF1040" s="108"/>
      <c r="AG1040" s="108"/>
      <c r="AH1040" s="108"/>
      <c r="AI1040" s="108"/>
      <c r="AJ1040" s="108"/>
      <c r="AK1040" s="108"/>
      <c r="AL1040" s="108"/>
      <c r="AM1040" s="108"/>
      <c r="AN1040" s="108"/>
      <c r="AO1040" s="108"/>
      <c r="AP1040" s="108"/>
      <c r="AQ1040" s="108"/>
      <c r="AR1040" s="108"/>
      <c r="AS1040" s="108"/>
      <c r="AT1040" s="108"/>
      <c r="AU1040" s="108"/>
      <c r="AV1040" s="108"/>
      <c r="AW1040" s="108"/>
      <c r="AX1040" s="108"/>
      <c r="AY1040" s="108"/>
      <c r="AZ1040" s="108"/>
      <c r="BE1040" s="108"/>
      <c r="BG1040" s="108"/>
      <c r="BI1040" s="108"/>
      <c r="BK1040" s="108"/>
      <c r="BL1040" s="108"/>
      <c r="BM1040" s="108"/>
      <c r="CB1040" s="108"/>
      <c r="CC1040" s="108"/>
      <c r="CD1040" s="108"/>
      <c r="CE1040" s="108"/>
    </row>
    <row r="1041" spans="1:83">
      <c r="A1041" s="108"/>
      <c r="B1041" s="108"/>
      <c r="E1041" s="108"/>
      <c r="F1041" s="108"/>
      <c r="I1041" s="108"/>
      <c r="J1041" s="108"/>
      <c r="K1041" s="108"/>
      <c r="L1041" s="108"/>
      <c r="M1041" s="108"/>
      <c r="N1041" s="108"/>
      <c r="O1041" s="108"/>
      <c r="P1041" s="108"/>
      <c r="Q1041" s="108"/>
      <c r="R1041" s="108"/>
      <c r="S1041" s="108"/>
      <c r="T1041" s="108"/>
      <c r="U1041" s="108"/>
      <c r="V1041" s="108"/>
      <c r="W1041" s="108"/>
      <c r="X1041" s="108"/>
      <c r="Y1041" s="108"/>
      <c r="Z1041" s="108"/>
      <c r="AA1041" s="108"/>
      <c r="AB1041" s="108"/>
      <c r="AC1041" s="108"/>
      <c r="AD1041" s="108"/>
      <c r="AE1041" s="108"/>
      <c r="AF1041" s="108"/>
      <c r="AG1041" s="108"/>
      <c r="AH1041" s="108"/>
      <c r="AI1041" s="108"/>
      <c r="AJ1041" s="108"/>
      <c r="AK1041" s="108"/>
      <c r="AL1041" s="108"/>
      <c r="AM1041" s="108"/>
      <c r="AN1041" s="108"/>
      <c r="AO1041" s="108"/>
      <c r="AP1041" s="108"/>
      <c r="AQ1041" s="108"/>
      <c r="AR1041" s="108"/>
      <c r="AS1041" s="108"/>
      <c r="AT1041" s="108"/>
      <c r="AU1041" s="108"/>
      <c r="AV1041" s="108"/>
      <c r="AW1041" s="108"/>
      <c r="AX1041" s="108"/>
      <c r="AY1041" s="108"/>
      <c r="AZ1041" s="108"/>
      <c r="BE1041" s="108"/>
      <c r="BG1041" s="108"/>
      <c r="BI1041" s="108"/>
      <c r="BK1041" s="108"/>
      <c r="BL1041" s="108"/>
      <c r="BM1041" s="108"/>
      <c r="CB1041" s="108"/>
      <c r="CC1041" s="108"/>
      <c r="CD1041" s="108"/>
      <c r="CE1041" s="108"/>
    </row>
    <row r="1042" spans="1:83">
      <c r="A1042" s="108"/>
      <c r="B1042" s="108"/>
      <c r="E1042" s="108"/>
      <c r="F1042" s="108"/>
      <c r="I1042" s="108"/>
      <c r="J1042" s="108"/>
      <c r="K1042" s="108"/>
      <c r="L1042" s="108"/>
      <c r="M1042" s="108"/>
      <c r="N1042" s="108"/>
      <c r="O1042" s="108"/>
      <c r="P1042" s="108"/>
      <c r="Q1042" s="108"/>
      <c r="R1042" s="108"/>
      <c r="S1042" s="108"/>
      <c r="T1042" s="108"/>
      <c r="U1042" s="108"/>
      <c r="V1042" s="108"/>
      <c r="W1042" s="108"/>
      <c r="X1042" s="108"/>
      <c r="Y1042" s="108"/>
      <c r="Z1042" s="108"/>
      <c r="AA1042" s="108"/>
      <c r="AB1042" s="108"/>
      <c r="AC1042" s="108"/>
      <c r="AD1042" s="108"/>
      <c r="AE1042" s="108"/>
      <c r="AF1042" s="108"/>
      <c r="AG1042" s="108"/>
      <c r="AH1042" s="108"/>
      <c r="AI1042" s="108"/>
      <c r="AJ1042" s="108"/>
      <c r="AK1042" s="108"/>
      <c r="AL1042" s="108"/>
      <c r="AM1042" s="108"/>
      <c r="AN1042" s="108"/>
      <c r="AO1042" s="108"/>
      <c r="AP1042" s="108"/>
      <c r="AQ1042" s="108"/>
      <c r="AR1042" s="108"/>
      <c r="AS1042" s="108"/>
      <c r="AT1042" s="108"/>
      <c r="AU1042" s="108"/>
      <c r="AV1042" s="108"/>
      <c r="AW1042" s="108"/>
      <c r="AX1042" s="108"/>
      <c r="AY1042" s="108"/>
      <c r="AZ1042" s="108"/>
      <c r="BE1042" s="108"/>
      <c r="BG1042" s="108"/>
      <c r="BI1042" s="108"/>
      <c r="BK1042" s="108"/>
      <c r="BL1042" s="108"/>
      <c r="BM1042" s="108"/>
      <c r="CB1042" s="108"/>
      <c r="CC1042" s="108"/>
      <c r="CD1042" s="108"/>
      <c r="CE1042" s="108"/>
    </row>
    <row r="1043" spans="1:83">
      <c r="A1043" s="108"/>
      <c r="B1043" s="108"/>
      <c r="E1043" s="108"/>
      <c r="F1043" s="108"/>
      <c r="I1043" s="108"/>
      <c r="J1043" s="108"/>
      <c r="K1043" s="108"/>
      <c r="L1043" s="108"/>
      <c r="M1043" s="108"/>
      <c r="N1043" s="108"/>
      <c r="O1043" s="108"/>
      <c r="P1043" s="108"/>
      <c r="Q1043" s="108"/>
      <c r="R1043" s="108"/>
      <c r="S1043" s="108"/>
      <c r="T1043" s="108"/>
      <c r="U1043" s="108"/>
      <c r="V1043" s="108"/>
      <c r="W1043" s="108"/>
      <c r="X1043" s="108"/>
      <c r="Y1043" s="108"/>
      <c r="Z1043" s="108"/>
      <c r="AA1043" s="108"/>
      <c r="AB1043" s="108"/>
      <c r="AC1043" s="108"/>
      <c r="AD1043" s="108"/>
      <c r="AE1043" s="108"/>
      <c r="AF1043" s="108"/>
      <c r="AG1043" s="108"/>
      <c r="AH1043" s="108"/>
      <c r="AI1043" s="108"/>
      <c r="AJ1043" s="108"/>
      <c r="AK1043" s="108"/>
      <c r="AL1043" s="108"/>
      <c r="AM1043" s="108"/>
      <c r="AN1043" s="108"/>
      <c r="AO1043" s="108"/>
      <c r="AP1043" s="108"/>
      <c r="AQ1043" s="108"/>
      <c r="AR1043" s="108"/>
      <c r="AS1043" s="108"/>
      <c r="AT1043" s="108"/>
      <c r="AU1043" s="108"/>
      <c r="AV1043" s="108"/>
      <c r="AW1043" s="108"/>
      <c r="AX1043" s="108"/>
      <c r="AY1043" s="108"/>
      <c r="AZ1043" s="108"/>
      <c r="BE1043" s="108"/>
      <c r="BG1043" s="108"/>
      <c r="BI1043" s="108"/>
      <c r="BK1043" s="108"/>
      <c r="BL1043" s="108"/>
      <c r="BM1043" s="108"/>
      <c r="CB1043" s="108"/>
      <c r="CC1043" s="108"/>
      <c r="CD1043" s="108"/>
      <c r="CE1043" s="108"/>
    </row>
    <row r="1044" spans="1:83">
      <c r="A1044" s="108"/>
      <c r="B1044" s="108"/>
      <c r="E1044" s="108"/>
      <c r="F1044" s="108"/>
      <c r="I1044" s="108"/>
      <c r="J1044" s="108"/>
      <c r="K1044" s="108"/>
      <c r="L1044" s="108"/>
      <c r="M1044" s="108"/>
      <c r="N1044" s="108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8"/>
      <c r="AA1044" s="108"/>
      <c r="AB1044" s="108"/>
      <c r="AC1044" s="108"/>
      <c r="AD1044" s="108"/>
      <c r="AE1044" s="108"/>
      <c r="AF1044" s="108"/>
      <c r="AG1044" s="108"/>
      <c r="AH1044" s="108"/>
      <c r="AI1044" s="108"/>
      <c r="AJ1044" s="108"/>
      <c r="AK1044" s="108"/>
      <c r="AL1044" s="108"/>
      <c r="AM1044" s="108"/>
      <c r="AN1044" s="108"/>
      <c r="AO1044" s="108"/>
      <c r="AP1044" s="108"/>
      <c r="AQ1044" s="108"/>
      <c r="AR1044" s="108"/>
      <c r="AS1044" s="108"/>
      <c r="AT1044" s="108"/>
      <c r="AU1044" s="108"/>
      <c r="AV1044" s="108"/>
      <c r="AW1044" s="108"/>
      <c r="AX1044" s="108"/>
      <c r="AY1044" s="108"/>
      <c r="AZ1044" s="108"/>
      <c r="BE1044" s="108"/>
      <c r="BG1044" s="108"/>
      <c r="BI1044" s="108"/>
      <c r="BK1044" s="108"/>
      <c r="BL1044" s="108"/>
      <c r="BM1044" s="108"/>
      <c r="CB1044" s="108"/>
      <c r="CC1044" s="108"/>
      <c r="CD1044" s="108"/>
      <c r="CE1044" s="108"/>
    </row>
    <row r="1045" spans="1:83">
      <c r="A1045" s="108"/>
      <c r="B1045" s="108"/>
      <c r="E1045" s="108"/>
      <c r="F1045" s="108"/>
      <c r="I1045" s="108"/>
      <c r="J1045" s="108"/>
      <c r="K1045" s="108"/>
      <c r="L1045" s="108"/>
      <c r="M1045" s="108"/>
      <c r="N1045" s="108"/>
      <c r="O1045" s="108"/>
      <c r="P1045" s="108"/>
      <c r="Q1045" s="108"/>
      <c r="R1045" s="108"/>
      <c r="S1045" s="108"/>
      <c r="T1045" s="108"/>
      <c r="U1045" s="108"/>
      <c r="V1045" s="108"/>
      <c r="W1045" s="108"/>
      <c r="X1045" s="108"/>
      <c r="Y1045" s="108"/>
      <c r="Z1045" s="108"/>
      <c r="AA1045" s="108"/>
      <c r="AB1045" s="108"/>
      <c r="AC1045" s="108"/>
      <c r="AD1045" s="108"/>
      <c r="AE1045" s="108"/>
      <c r="AF1045" s="108"/>
      <c r="AG1045" s="108"/>
      <c r="AH1045" s="108"/>
      <c r="AI1045" s="108"/>
      <c r="AJ1045" s="108"/>
      <c r="AK1045" s="108"/>
      <c r="AL1045" s="108"/>
      <c r="AM1045" s="108"/>
      <c r="AN1045" s="108"/>
      <c r="AO1045" s="108"/>
      <c r="AP1045" s="108"/>
      <c r="AQ1045" s="108"/>
      <c r="AR1045" s="108"/>
      <c r="AS1045" s="108"/>
      <c r="AT1045" s="108"/>
      <c r="AU1045" s="108"/>
      <c r="AV1045" s="108"/>
      <c r="AW1045" s="108"/>
      <c r="AX1045" s="108"/>
      <c r="AY1045" s="108"/>
      <c r="AZ1045" s="108"/>
      <c r="BE1045" s="108"/>
      <c r="BG1045" s="108"/>
      <c r="BI1045" s="108"/>
      <c r="BK1045" s="108"/>
      <c r="BL1045" s="108"/>
      <c r="BM1045" s="108"/>
      <c r="CB1045" s="108"/>
      <c r="CC1045" s="108"/>
      <c r="CD1045" s="108"/>
      <c r="CE1045" s="108"/>
    </row>
    <row r="1046" spans="1:83">
      <c r="A1046" s="108"/>
      <c r="B1046" s="108"/>
      <c r="E1046" s="108"/>
      <c r="F1046" s="108"/>
      <c r="I1046" s="108"/>
      <c r="J1046" s="108"/>
      <c r="K1046" s="108"/>
      <c r="L1046" s="108"/>
      <c r="M1046" s="108"/>
      <c r="N1046" s="108"/>
      <c r="O1046" s="108"/>
      <c r="P1046" s="108"/>
      <c r="Q1046" s="108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  <c r="AB1046" s="108"/>
      <c r="AC1046" s="108"/>
      <c r="AD1046" s="108"/>
      <c r="AE1046" s="108"/>
      <c r="AF1046" s="108"/>
      <c r="AG1046" s="108"/>
      <c r="AH1046" s="108"/>
      <c r="AI1046" s="108"/>
      <c r="AJ1046" s="108"/>
      <c r="AK1046" s="108"/>
      <c r="AL1046" s="108"/>
      <c r="AM1046" s="108"/>
      <c r="AN1046" s="108"/>
      <c r="AO1046" s="108"/>
      <c r="AP1046" s="108"/>
      <c r="AQ1046" s="108"/>
      <c r="AR1046" s="108"/>
      <c r="AS1046" s="108"/>
      <c r="AT1046" s="108"/>
      <c r="AU1046" s="108"/>
      <c r="AV1046" s="108"/>
      <c r="AW1046" s="108"/>
      <c r="AX1046" s="108"/>
      <c r="AY1046" s="108"/>
      <c r="AZ1046" s="108"/>
      <c r="BE1046" s="108"/>
      <c r="BG1046" s="108"/>
      <c r="BI1046" s="108"/>
      <c r="BK1046" s="108"/>
      <c r="BL1046" s="108"/>
      <c r="BM1046" s="108"/>
      <c r="CB1046" s="108"/>
      <c r="CC1046" s="108"/>
      <c r="CD1046" s="108"/>
      <c r="CE1046" s="108"/>
    </row>
    <row r="1047" spans="1:83">
      <c r="A1047" s="108"/>
      <c r="B1047" s="108"/>
      <c r="E1047" s="108"/>
      <c r="F1047" s="108"/>
      <c r="I1047" s="108"/>
      <c r="J1047" s="108"/>
      <c r="K1047" s="108"/>
      <c r="L1047" s="108"/>
      <c r="M1047" s="108"/>
      <c r="N1047" s="108"/>
      <c r="O1047" s="108"/>
      <c r="P1047" s="108"/>
      <c r="Q1047" s="108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  <c r="AB1047" s="108"/>
      <c r="AC1047" s="108"/>
      <c r="AD1047" s="108"/>
      <c r="AE1047" s="108"/>
      <c r="AF1047" s="108"/>
      <c r="AG1047" s="108"/>
      <c r="AH1047" s="108"/>
      <c r="AI1047" s="108"/>
      <c r="AJ1047" s="108"/>
      <c r="AK1047" s="108"/>
      <c r="AL1047" s="108"/>
      <c r="AM1047" s="108"/>
      <c r="AN1047" s="108"/>
      <c r="AO1047" s="108"/>
      <c r="AP1047" s="108"/>
      <c r="AQ1047" s="108"/>
      <c r="AR1047" s="108"/>
      <c r="AS1047" s="108"/>
      <c r="AT1047" s="108"/>
      <c r="AU1047" s="108"/>
      <c r="AV1047" s="108"/>
      <c r="AW1047" s="108"/>
      <c r="AX1047" s="108"/>
      <c r="AY1047" s="108"/>
      <c r="AZ1047" s="108"/>
      <c r="BE1047" s="108"/>
      <c r="BG1047" s="108"/>
      <c r="BI1047" s="108"/>
      <c r="BK1047" s="108"/>
      <c r="BL1047" s="108"/>
      <c r="BM1047" s="108"/>
      <c r="CB1047" s="108"/>
      <c r="CC1047" s="108"/>
      <c r="CD1047" s="108"/>
      <c r="CE1047" s="108"/>
    </row>
    <row r="1048" spans="1:83">
      <c r="A1048" s="108"/>
      <c r="B1048" s="108"/>
      <c r="E1048" s="108"/>
      <c r="F1048" s="108"/>
      <c r="I1048" s="108"/>
      <c r="J1048" s="108"/>
      <c r="K1048" s="108"/>
      <c r="L1048" s="108"/>
      <c r="M1048" s="108"/>
      <c r="N1048" s="108"/>
      <c r="O1048" s="108"/>
      <c r="P1048" s="108"/>
      <c r="Q1048" s="108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  <c r="AB1048" s="108"/>
      <c r="AC1048" s="108"/>
      <c r="AD1048" s="108"/>
      <c r="AE1048" s="108"/>
      <c r="AF1048" s="108"/>
      <c r="AG1048" s="108"/>
      <c r="AH1048" s="108"/>
      <c r="AI1048" s="108"/>
      <c r="AJ1048" s="108"/>
      <c r="AK1048" s="108"/>
      <c r="AL1048" s="108"/>
      <c r="AM1048" s="108"/>
      <c r="AN1048" s="108"/>
      <c r="AO1048" s="108"/>
      <c r="AP1048" s="108"/>
      <c r="AQ1048" s="108"/>
      <c r="AR1048" s="108"/>
      <c r="AS1048" s="108"/>
      <c r="AT1048" s="108"/>
      <c r="AU1048" s="108"/>
      <c r="AV1048" s="108"/>
      <c r="AW1048" s="108"/>
      <c r="AX1048" s="108"/>
      <c r="AY1048" s="108"/>
      <c r="AZ1048" s="108"/>
      <c r="BE1048" s="108"/>
      <c r="BG1048" s="108"/>
      <c r="BI1048" s="108"/>
      <c r="BK1048" s="108"/>
      <c r="BL1048" s="108"/>
      <c r="BM1048" s="108"/>
      <c r="CB1048" s="108"/>
      <c r="CC1048" s="108"/>
      <c r="CD1048" s="108"/>
      <c r="CE1048" s="108"/>
    </row>
    <row r="1049" spans="1:83">
      <c r="A1049" s="108"/>
      <c r="B1049" s="108"/>
      <c r="E1049" s="108"/>
      <c r="F1049" s="108"/>
      <c r="I1049" s="108"/>
      <c r="J1049" s="108"/>
      <c r="K1049" s="108"/>
      <c r="L1049" s="108"/>
      <c r="M1049" s="108"/>
      <c r="N1049" s="108"/>
      <c r="O1049" s="108"/>
      <c r="P1049" s="108"/>
      <c r="Q1049" s="108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  <c r="AB1049" s="108"/>
      <c r="AC1049" s="108"/>
      <c r="AD1049" s="108"/>
      <c r="AE1049" s="108"/>
      <c r="AF1049" s="108"/>
      <c r="AG1049" s="108"/>
      <c r="AH1049" s="108"/>
      <c r="AI1049" s="108"/>
      <c r="AJ1049" s="108"/>
      <c r="AK1049" s="108"/>
      <c r="AL1049" s="108"/>
      <c r="AM1049" s="108"/>
      <c r="AN1049" s="108"/>
      <c r="AO1049" s="108"/>
      <c r="AP1049" s="108"/>
      <c r="AQ1049" s="108"/>
      <c r="AR1049" s="108"/>
      <c r="AS1049" s="108"/>
      <c r="AT1049" s="108"/>
      <c r="AU1049" s="108"/>
      <c r="AV1049" s="108"/>
      <c r="AW1049" s="108"/>
      <c r="AX1049" s="108"/>
      <c r="AY1049" s="108"/>
      <c r="AZ1049" s="108"/>
      <c r="BE1049" s="108"/>
      <c r="BG1049" s="108"/>
      <c r="BI1049" s="108"/>
      <c r="BK1049" s="108"/>
      <c r="BL1049" s="108"/>
      <c r="BM1049" s="108"/>
      <c r="CB1049" s="108"/>
      <c r="CC1049" s="108"/>
      <c r="CD1049" s="108"/>
      <c r="CE1049" s="108"/>
    </row>
    <row r="1050" spans="1:83">
      <c r="A1050" s="108"/>
      <c r="B1050" s="108"/>
      <c r="E1050" s="108"/>
      <c r="F1050" s="108"/>
      <c r="I1050" s="108"/>
      <c r="J1050" s="108"/>
      <c r="K1050" s="108"/>
      <c r="L1050" s="108"/>
      <c r="M1050" s="108"/>
      <c r="N1050" s="108"/>
      <c r="O1050" s="108"/>
      <c r="P1050" s="108"/>
      <c r="Q1050" s="108"/>
      <c r="R1050" s="108"/>
      <c r="S1050" s="108"/>
      <c r="T1050" s="108"/>
      <c r="U1050" s="108"/>
      <c r="V1050" s="108"/>
      <c r="W1050" s="108"/>
      <c r="X1050" s="108"/>
      <c r="Y1050" s="108"/>
      <c r="Z1050" s="108"/>
      <c r="AA1050" s="108"/>
      <c r="AB1050" s="108"/>
      <c r="AC1050" s="108"/>
      <c r="AD1050" s="108"/>
      <c r="AE1050" s="108"/>
      <c r="AF1050" s="108"/>
      <c r="AG1050" s="108"/>
      <c r="AH1050" s="108"/>
      <c r="AI1050" s="108"/>
      <c r="AJ1050" s="108"/>
      <c r="AK1050" s="108"/>
      <c r="AL1050" s="108"/>
      <c r="AM1050" s="108"/>
      <c r="AN1050" s="108"/>
      <c r="AO1050" s="108"/>
      <c r="AP1050" s="108"/>
      <c r="AQ1050" s="108"/>
      <c r="AR1050" s="108"/>
      <c r="AS1050" s="108"/>
      <c r="AT1050" s="108"/>
      <c r="AU1050" s="108"/>
      <c r="AV1050" s="108"/>
      <c r="AW1050" s="108"/>
      <c r="AX1050" s="108"/>
      <c r="AY1050" s="108"/>
      <c r="AZ1050" s="108"/>
      <c r="BE1050" s="108"/>
      <c r="BG1050" s="108"/>
      <c r="BI1050" s="108"/>
      <c r="BK1050" s="108"/>
      <c r="BL1050" s="108"/>
      <c r="BM1050" s="108"/>
      <c r="CB1050" s="108"/>
      <c r="CC1050" s="108"/>
      <c r="CD1050" s="108"/>
      <c r="CE1050" s="108"/>
    </row>
    <row r="1051" spans="1:83">
      <c r="A1051" s="108"/>
      <c r="B1051" s="108"/>
      <c r="E1051" s="108"/>
      <c r="F1051" s="108"/>
      <c r="I1051" s="108"/>
      <c r="J1051" s="108"/>
      <c r="K1051" s="108"/>
      <c r="L1051" s="108"/>
      <c r="M1051" s="108"/>
      <c r="N1051" s="108"/>
      <c r="O1051" s="108"/>
      <c r="P1051" s="108"/>
      <c r="Q1051" s="108"/>
      <c r="R1051" s="108"/>
      <c r="S1051" s="108"/>
      <c r="T1051" s="108"/>
      <c r="U1051" s="108"/>
      <c r="V1051" s="108"/>
      <c r="W1051" s="108"/>
      <c r="X1051" s="108"/>
      <c r="Y1051" s="108"/>
      <c r="Z1051" s="108"/>
      <c r="AA1051" s="108"/>
      <c r="AB1051" s="108"/>
      <c r="AC1051" s="108"/>
      <c r="AD1051" s="108"/>
      <c r="AE1051" s="108"/>
      <c r="AF1051" s="108"/>
      <c r="AG1051" s="108"/>
      <c r="AH1051" s="108"/>
      <c r="AI1051" s="108"/>
      <c r="AJ1051" s="108"/>
      <c r="AK1051" s="108"/>
      <c r="AL1051" s="108"/>
      <c r="AM1051" s="108"/>
      <c r="AN1051" s="108"/>
      <c r="AO1051" s="108"/>
      <c r="AP1051" s="108"/>
      <c r="AQ1051" s="108"/>
      <c r="AR1051" s="108"/>
      <c r="AS1051" s="108"/>
      <c r="AT1051" s="108"/>
      <c r="AU1051" s="108"/>
      <c r="AV1051" s="108"/>
      <c r="AW1051" s="108"/>
      <c r="AX1051" s="108"/>
      <c r="AY1051" s="108"/>
      <c r="AZ1051" s="108"/>
      <c r="BE1051" s="108"/>
      <c r="BG1051" s="108"/>
      <c r="BI1051" s="108"/>
      <c r="BK1051" s="108"/>
      <c r="BL1051" s="108"/>
      <c r="BM1051" s="108"/>
      <c r="CB1051" s="108"/>
      <c r="CC1051" s="108"/>
      <c r="CD1051" s="108"/>
      <c r="CE1051" s="108"/>
    </row>
    <row r="1052" spans="1:83">
      <c r="A1052" s="108"/>
      <c r="B1052" s="108"/>
      <c r="E1052" s="108"/>
      <c r="F1052" s="108"/>
      <c r="I1052" s="108"/>
      <c r="J1052" s="108"/>
      <c r="K1052" s="108"/>
      <c r="L1052" s="108"/>
      <c r="M1052" s="108"/>
      <c r="N1052" s="108"/>
      <c r="O1052" s="108"/>
      <c r="P1052" s="108"/>
      <c r="Q1052" s="108"/>
      <c r="R1052" s="108"/>
      <c r="S1052" s="108"/>
      <c r="T1052" s="108"/>
      <c r="U1052" s="108"/>
      <c r="V1052" s="108"/>
      <c r="W1052" s="108"/>
      <c r="X1052" s="108"/>
      <c r="Y1052" s="108"/>
      <c r="Z1052" s="108"/>
      <c r="AA1052" s="108"/>
      <c r="AB1052" s="108"/>
      <c r="AC1052" s="108"/>
      <c r="AD1052" s="108"/>
      <c r="AE1052" s="108"/>
      <c r="AF1052" s="108"/>
      <c r="AG1052" s="108"/>
      <c r="AH1052" s="108"/>
      <c r="AI1052" s="108"/>
      <c r="AJ1052" s="108"/>
      <c r="AK1052" s="108"/>
      <c r="AL1052" s="108"/>
      <c r="AM1052" s="108"/>
      <c r="AN1052" s="108"/>
      <c r="AO1052" s="108"/>
      <c r="AP1052" s="108"/>
      <c r="AQ1052" s="108"/>
      <c r="AR1052" s="108"/>
      <c r="AS1052" s="108"/>
      <c r="AT1052" s="108"/>
      <c r="AU1052" s="108"/>
      <c r="AV1052" s="108"/>
      <c r="AW1052" s="108"/>
      <c r="AX1052" s="108"/>
      <c r="AY1052" s="108"/>
      <c r="AZ1052" s="108"/>
      <c r="BE1052" s="108"/>
      <c r="BG1052" s="108"/>
      <c r="BI1052" s="108"/>
      <c r="BK1052" s="108"/>
      <c r="BL1052" s="108"/>
      <c r="BM1052" s="108"/>
      <c r="CB1052" s="108"/>
      <c r="CC1052" s="108"/>
      <c r="CD1052" s="108"/>
      <c r="CE1052" s="108"/>
    </row>
    <row r="1053" spans="1:83">
      <c r="A1053" s="108"/>
      <c r="B1053" s="108"/>
      <c r="E1053" s="108"/>
      <c r="F1053" s="108"/>
      <c r="I1053" s="108"/>
      <c r="J1053" s="108"/>
      <c r="K1053" s="108"/>
      <c r="L1053" s="108"/>
      <c r="M1053" s="108"/>
      <c r="N1053" s="108"/>
      <c r="O1053" s="108"/>
      <c r="P1053" s="108"/>
      <c r="Q1053" s="108"/>
      <c r="R1053" s="108"/>
      <c r="S1053" s="108"/>
      <c r="T1053" s="108"/>
      <c r="U1053" s="108"/>
      <c r="V1053" s="108"/>
      <c r="W1053" s="108"/>
      <c r="X1053" s="108"/>
      <c r="Y1053" s="108"/>
      <c r="Z1053" s="108"/>
      <c r="AA1053" s="108"/>
      <c r="AB1053" s="108"/>
      <c r="AC1053" s="108"/>
      <c r="AD1053" s="108"/>
      <c r="AE1053" s="108"/>
      <c r="AF1053" s="108"/>
      <c r="AG1053" s="108"/>
      <c r="AH1053" s="108"/>
      <c r="AI1053" s="108"/>
      <c r="AJ1053" s="108"/>
      <c r="AK1053" s="108"/>
      <c r="AL1053" s="108"/>
      <c r="AM1053" s="108"/>
      <c r="AN1053" s="108"/>
      <c r="AO1053" s="108"/>
      <c r="AP1053" s="108"/>
      <c r="AQ1053" s="108"/>
      <c r="AR1053" s="108"/>
      <c r="AS1053" s="108"/>
      <c r="AT1053" s="108"/>
      <c r="AU1053" s="108"/>
      <c r="AV1053" s="108"/>
      <c r="AW1053" s="108"/>
      <c r="AX1053" s="108"/>
      <c r="AY1053" s="108"/>
      <c r="AZ1053" s="108"/>
      <c r="BE1053" s="108"/>
      <c r="BG1053" s="108"/>
      <c r="BI1053" s="108"/>
      <c r="BK1053" s="108"/>
      <c r="BL1053" s="108"/>
      <c r="BM1053" s="108"/>
      <c r="CB1053" s="108"/>
      <c r="CC1053" s="108"/>
      <c r="CD1053" s="108"/>
      <c r="CE1053" s="108"/>
    </row>
    <row r="1054" spans="1:83">
      <c r="A1054" s="108"/>
      <c r="B1054" s="108"/>
      <c r="E1054" s="108"/>
      <c r="F1054" s="108"/>
      <c r="I1054" s="108"/>
      <c r="J1054" s="108"/>
      <c r="K1054" s="108"/>
      <c r="L1054" s="108"/>
      <c r="M1054" s="108"/>
      <c r="N1054" s="108"/>
      <c r="O1054" s="108"/>
      <c r="P1054" s="108"/>
      <c r="Q1054" s="108"/>
      <c r="R1054" s="108"/>
      <c r="S1054" s="108"/>
      <c r="T1054" s="108"/>
      <c r="U1054" s="108"/>
      <c r="V1054" s="108"/>
      <c r="W1054" s="108"/>
      <c r="X1054" s="108"/>
      <c r="Y1054" s="108"/>
      <c r="Z1054" s="108"/>
      <c r="AA1054" s="108"/>
      <c r="AB1054" s="108"/>
      <c r="AC1054" s="108"/>
      <c r="AD1054" s="108"/>
      <c r="AE1054" s="108"/>
      <c r="AF1054" s="108"/>
      <c r="AG1054" s="108"/>
      <c r="AH1054" s="108"/>
      <c r="AI1054" s="108"/>
      <c r="AJ1054" s="108"/>
      <c r="AK1054" s="108"/>
      <c r="AL1054" s="108"/>
      <c r="AM1054" s="108"/>
      <c r="AN1054" s="108"/>
      <c r="AO1054" s="108"/>
      <c r="AP1054" s="108"/>
      <c r="AQ1054" s="108"/>
      <c r="AR1054" s="108"/>
      <c r="AS1054" s="108"/>
      <c r="AT1054" s="108"/>
      <c r="AU1054" s="108"/>
      <c r="AV1054" s="108"/>
      <c r="AW1054" s="108"/>
      <c r="AX1054" s="108"/>
      <c r="AY1054" s="108"/>
      <c r="AZ1054" s="108"/>
      <c r="BE1054" s="108"/>
      <c r="BG1054" s="108"/>
      <c r="BI1054" s="108"/>
      <c r="BK1054" s="108"/>
      <c r="BL1054" s="108"/>
      <c r="BM1054" s="108"/>
      <c r="CB1054" s="108"/>
      <c r="CC1054" s="108"/>
      <c r="CD1054" s="108"/>
      <c r="CE1054" s="108"/>
    </row>
    <row r="1055" spans="1:83">
      <c r="A1055" s="108"/>
      <c r="B1055" s="108"/>
      <c r="E1055" s="108"/>
      <c r="F1055" s="108"/>
      <c r="I1055" s="108"/>
      <c r="J1055" s="108"/>
      <c r="K1055" s="108"/>
      <c r="L1055" s="108"/>
      <c r="M1055" s="108"/>
      <c r="N1055" s="108"/>
      <c r="O1055" s="108"/>
      <c r="P1055" s="108"/>
      <c r="Q1055" s="108"/>
      <c r="R1055" s="108"/>
      <c r="S1055" s="108"/>
      <c r="T1055" s="108"/>
      <c r="U1055" s="108"/>
      <c r="V1055" s="108"/>
      <c r="W1055" s="108"/>
      <c r="X1055" s="108"/>
      <c r="Y1055" s="108"/>
      <c r="Z1055" s="108"/>
      <c r="AA1055" s="108"/>
      <c r="AB1055" s="108"/>
      <c r="AC1055" s="108"/>
      <c r="AD1055" s="108"/>
      <c r="AE1055" s="108"/>
      <c r="AF1055" s="108"/>
      <c r="AG1055" s="108"/>
      <c r="AH1055" s="108"/>
      <c r="AI1055" s="108"/>
      <c r="AJ1055" s="108"/>
      <c r="AK1055" s="108"/>
      <c r="AL1055" s="108"/>
      <c r="AM1055" s="108"/>
      <c r="AN1055" s="108"/>
      <c r="AO1055" s="108"/>
      <c r="AP1055" s="108"/>
      <c r="AQ1055" s="108"/>
      <c r="AR1055" s="108"/>
      <c r="AS1055" s="108"/>
      <c r="AT1055" s="108"/>
      <c r="AU1055" s="108"/>
      <c r="AV1055" s="108"/>
      <c r="AW1055" s="108"/>
      <c r="AX1055" s="108"/>
      <c r="AY1055" s="108"/>
      <c r="AZ1055" s="108"/>
      <c r="BE1055" s="108"/>
      <c r="BG1055" s="108"/>
      <c r="BI1055" s="108"/>
      <c r="BK1055" s="108"/>
      <c r="BL1055" s="108"/>
      <c r="BM1055" s="108"/>
      <c r="CB1055" s="108"/>
      <c r="CC1055" s="108"/>
      <c r="CD1055" s="108"/>
      <c r="CE1055" s="108"/>
    </row>
    <row r="1056" spans="1:83">
      <c r="A1056" s="108"/>
      <c r="B1056" s="108"/>
      <c r="E1056" s="108"/>
      <c r="F1056" s="108"/>
      <c r="I1056" s="108"/>
      <c r="J1056" s="108"/>
      <c r="K1056" s="108"/>
      <c r="L1056" s="108"/>
      <c r="M1056" s="108"/>
      <c r="N1056" s="108"/>
      <c r="O1056" s="108"/>
      <c r="P1056" s="108"/>
      <c r="Q1056" s="108"/>
      <c r="R1056" s="108"/>
      <c r="S1056" s="108"/>
      <c r="T1056" s="108"/>
      <c r="U1056" s="108"/>
      <c r="V1056" s="108"/>
      <c r="W1056" s="108"/>
      <c r="X1056" s="108"/>
      <c r="Y1056" s="108"/>
      <c r="Z1056" s="108"/>
      <c r="AA1056" s="108"/>
      <c r="AB1056" s="108"/>
      <c r="AC1056" s="108"/>
      <c r="AD1056" s="108"/>
      <c r="AE1056" s="108"/>
      <c r="AF1056" s="108"/>
      <c r="AG1056" s="108"/>
      <c r="AH1056" s="108"/>
      <c r="AI1056" s="108"/>
      <c r="AJ1056" s="108"/>
      <c r="AK1056" s="108"/>
      <c r="AL1056" s="108"/>
      <c r="AM1056" s="108"/>
      <c r="AN1056" s="108"/>
      <c r="AO1056" s="108"/>
      <c r="AP1056" s="108"/>
      <c r="AQ1056" s="108"/>
      <c r="AR1056" s="108"/>
      <c r="AS1056" s="108"/>
      <c r="AT1056" s="108"/>
      <c r="AU1056" s="108"/>
      <c r="AV1056" s="108"/>
      <c r="AW1056" s="108"/>
      <c r="AX1056" s="108"/>
      <c r="AY1056" s="108"/>
      <c r="AZ1056" s="108"/>
      <c r="BE1056" s="108"/>
      <c r="BG1056" s="108"/>
      <c r="BI1056" s="108"/>
      <c r="BK1056" s="108"/>
      <c r="BL1056" s="108"/>
      <c r="BM1056" s="108"/>
      <c r="CB1056" s="108"/>
      <c r="CC1056" s="108"/>
      <c r="CD1056" s="108"/>
      <c r="CE1056" s="108"/>
    </row>
    <row r="1057" spans="1:83">
      <c r="A1057" s="108"/>
      <c r="B1057" s="108"/>
      <c r="E1057" s="108"/>
      <c r="F1057" s="108"/>
      <c r="I1057" s="108"/>
      <c r="J1057" s="108"/>
      <c r="K1057" s="108"/>
      <c r="L1057" s="108"/>
      <c r="M1057" s="108"/>
      <c r="N1057" s="108"/>
      <c r="O1057" s="108"/>
      <c r="P1057" s="108"/>
      <c r="Q1057" s="108"/>
      <c r="R1057" s="108"/>
      <c r="S1057" s="108"/>
      <c r="T1057" s="108"/>
      <c r="U1057" s="108"/>
      <c r="V1057" s="108"/>
      <c r="W1057" s="108"/>
      <c r="X1057" s="108"/>
      <c r="Y1057" s="108"/>
      <c r="Z1057" s="108"/>
      <c r="AA1057" s="108"/>
      <c r="AB1057" s="108"/>
      <c r="AC1057" s="108"/>
      <c r="AD1057" s="108"/>
      <c r="AE1057" s="108"/>
      <c r="AF1057" s="108"/>
      <c r="AG1057" s="108"/>
      <c r="AH1057" s="108"/>
      <c r="AI1057" s="108"/>
      <c r="AJ1057" s="108"/>
      <c r="AK1057" s="108"/>
      <c r="AL1057" s="108"/>
      <c r="AM1057" s="108"/>
      <c r="AN1057" s="108"/>
      <c r="AO1057" s="108"/>
      <c r="AP1057" s="108"/>
      <c r="AQ1057" s="108"/>
      <c r="AR1057" s="108"/>
      <c r="AS1057" s="108"/>
      <c r="AT1057" s="108"/>
      <c r="AU1057" s="108"/>
      <c r="AV1057" s="108"/>
      <c r="AW1057" s="108"/>
      <c r="AX1057" s="108"/>
      <c r="AY1057" s="108"/>
      <c r="AZ1057" s="108"/>
      <c r="BE1057" s="108"/>
      <c r="BG1057" s="108"/>
      <c r="BI1057" s="108"/>
      <c r="BK1057" s="108"/>
      <c r="BL1057" s="108"/>
      <c r="BM1057" s="108"/>
      <c r="CB1057" s="108"/>
      <c r="CC1057" s="108"/>
      <c r="CD1057" s="108"/>
      <c r="CE1057" s="108"/>
    </row>
    <row r="1058" spans="1:83">
      <c r="A1058" s="108"/>
      <c r="B1058" s="108"/>
      <c r="E1058" s="108"/>
      <c r="F1058" s="108"/>
      <c r="I1058" s="108"/>
      <c r="J1058" s="108"/>
      <c r="K1058" s="108"/>
      <c r="L1058" s="108"/>
      <c r="M1058" s="108"/>
      <c r="N1058" s="108"/>
      <c r="O1058" s="108"/>
      <c r="P1058" s="108"/>
      <c r="Q1058" s="108"/>
      <c r="R1058" s="108"/>
      <c r="S1058" s="108"/>
      <c r="T1058" s="108"/>
      <c r="U1058" s="108"/>
      <c r="V1058" s="108"/>
      <c r="W1058" s="108"/>
      <c r="X1058" s="108"/>
      <c r="Y1058" s="108"/>
      <c r="Z1058" s="108"/>
      <c r="AA1058" s="108"/>
      <c r="AB1058" s="108"/>
      <c r="AC1058" s="108"/>
      <c r="AD1058" s="108"/>
      <c r="AE1058" s="108"/>
      <c r="AF1058" s="108"/>
      <c r="AG1058" s="108"/>
      <c r="AH1058" s="108"/>
      <c r="AI1058" s="108"/>
      <c r="AJ1058" s="108"/>
      <c r="AK1058" s="108"/>
      <c r="AL1058" s="108"/>
      <c r="AM1058" s="108"/>
      <c r="AN1058" s="108"/>
      <c r="AO1058" s="108"/>
      <c r="AP1058" s="108"/>
      <c r="AQ1058" s="108"/>
      <c r="AR1058" s="108"/>
      <c r="AS1058" s="108"/>
      <c r="AT1058" s="108"/>
      <c r="AU1058" s="108"/>
      <c r="AV1058" s="108"/>
      <c r="AW1058" s="108"/>
      <c r="AX1058" s="108"/>
      <c r="AY1058" s="108"/>
      <c r="AZ1058" s="108"/>
      <c r="BE1058" s="108"/>
      <c r="BG1058" s="108"/>
      <c r="BI1058" s="108"/>
      <c r="BK1058" s="108"/>
      <c r="BL1058" s="108"/>
      <c r="BM1058" s="108"/>
      <c r="CB1058" s="108"/>
      <c r="CC1058" s="108"/>
      <c r="CD1058" s="108"/>
      <c r="CE1058" s="108"/>
    </row>
    <row r="1059" spans="1:83">
      <c r="A1059" s="108"/>
      <c r="B1059" s="108"/>
      <c r="E1059" s="108"/>
      <c r="F1059" s="108"/>
      <c r="I1059" s="108"/>
      <c r="J1059" s="108"/>
      <c r="K1059" s="108"/>
      <c r="L1059" s="108"/>
      <c r="M1059" s="108"/>
      <c r="N1059" s="108"/>
      <c r="O1059" s="108"/>
      <c r="P1059" s="108"/>
      <c r="Q1059" s="108"/>
      <c r="R1059" s="108"/>
      <c r="S1059" s="108"/>
      <c r="T1059" s="108"/>
      <c r="U1059" s="108"/>
      <c r="V1059" s="108"/>
      <c r="W1059" s="108"/>
      <c r="X1059" s="108"/>
      <c r="Y1059" s="108"/>
      <c r="Z1059" s="108"/>
      <c r="AA1059" s="108"/>
      <c r="AB1059" s="108"/>
      <c r="AC1059" s="108"/>
      <c r="AD1059" s="108"/>
      <c r="AE1059" s="108"/>
      <c r="AF1059" s="108"/>
      <c r="AG1059" s="108"/>
      <c r="AH1059" s="108"/>
      <c r="AI1059" s="108"/>
      <c r="AJ1059" s="108"/>
      <c r="AK1059" s="108"/>
      <c r="AL1059" s="108"/>
      <c r="AM1059" s="108"/>
      <c r="AN1059" s="108"/>
      <c r="AO1059" s="108"/>
      <c r="AP1059" s="108"/>
      <c r="AQ1059" s="108"/>
      <c r="AR1059" s="108"/>
      <c r="AS1059" s="108"/>
      <c r="AT1059" s="108"/>
      <c r="AU1059" s="108"/>
      <c r="AV1059" s="108"/>
      <c r="AW1059" s="108"/>
      <c r="AX1059" s="108"/>
      <c r="AY1059" s="108"/>
      <c r="AZ1059" s="108"/>
      <c r="BE1059" s="108"/>
      <c r="BG1059" s="108"/>
      <c r="BI1059" s="108"/>
      <c r="BK1059" s="108"/>
      <c r="BL1059" s="108"/>
      <c r="BM1059" s="108"/>
      <c r="CB1059" s="108"/>
      <c r="CC1059" s="108"/>
      <c r="CD1059" s="108"/>
      <c r="CE1059" s="108"/>
    </row>
    <row r="1060" spans="1:83">
      <c r="A1060" s="108"/>
      <c r="B1060" s="108"/>
      <c r="E1060" s="108"/>
      <c r="F1060" s="108"/>
      <c r="I1060" s="108"/>
      <c r="J1060" s="108"/>
      <c r="K1060" s="108"/>
      <c r="L1060" s="108"/>
      <c r="M1060" s="108"/>
      <c r="N1060" s="108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8"/>
      <c r="AA1060" s="108"/>
      <c r="AB1060" s="108"/>
      <c r="AC1060" s="108"/>
      <c r="AD1060" s="108"/>
      <c r="AE1060" s="108"/>
      <c r="AF1060" s="108"/>
      <c r="AG1060" s="108"/>
      <c r="AH1060" s="108"/>
      <c r="AI1060" s="108"/>
      <c r="AJ1060" s="108"/>
      <c r="AK1060" s="108"/>
      <c r="AL1060" s="108"/>
      <c r="AM1060" s="108"/>
      <c r="AN1060" s="108"/>
      <c r="AO1060" s="108"/>
      <c r="AP1060" s="108"/>
      <c r="AQ1060" s="108"/>
      <c r="AR1060" s="108"/>
      <c r="AS1060" s="108"/>
      <c r="AT1060" s="108"/>
      <c r="AU1060" s="108"/>
      <c r="AV1060" s="108"/>
      <c r="AW1060" s="108"/>
      <c r="AX1060" s="108"/>
      <c r="AY1060" s="108"/>
      <c r="AZ1060" s="108"/>
      <c r="BE1060" s="108"/>
      <c r="BG1060" s="108"/>
      <c r="BI1060" s="108"/>
      <c r="BK1060" s="108"/>
      <c r="BL1060" s="108"/>
      <c r="BM1060" s="108"/>
      <c r="CB1060" s="108"/>
      <c r="CC1060" s="108"/>
      <c r="CD1060" s="108"/>
      <c r="CE1060" s="108"/>
    </row>
    <row r="1061" spans="1:83">
      <c r="A1061" s="108"/>
      <c r="B1061" s="108"/>
      <c r="E1061" s="108"/>
      <c r="F1061" s="108"/>
      <c r="I1061" s="108"/>
      <c r="J1061" s="108"/>
      <c r="K1061" s="108"/>
      <c r="L1061" s="108"/>
      <c r="M1061" s="108"/>
      <c r="N1061" s="108"/>
      <c r="O1061" s="108"/>
      <c r="P1061" s="108"/>
      <c r="Q1061" s="108"/>
      <c r="R1061" s="108"/>
      <c r="S1061" s="108"/>
      <c r="T1061" s="108"/>
      <c r="U1061" s="108"/>
      <c r="V1061" s="108"/>
      <c r="W1061" s="108"/>
      <c r="X1061" s="108"/>
      <c r="Y1061" s="108"/>
      <c r="Z1061" s="108"/>
      <c r="AA1061" s="108"/>
      <c r="AB1061" s="108"/>
      <c r="AC1061" s="108"/>
      <c r="AD1061" s="108"/>
      <c r="AE1061" s="108"/>
      <c r="AF1061" s="108"/>
      <c r="AG1061" s="108"/>
      <c r="AH1061" s="108"/>
      <c r="AI1061" s="108"/>
      <c r="AJ1061" s="108"/>
      <c r="AK1061" s="108"/>
      <c r="AL1061" s="108"/>
      <c r="AM1061" s="108"/>
      <c r="AN1061" s="108"/>
      <c r="AO1061" s="108"/>
      <c r="AP1061" s="108"/>
      <c r="AQ1061" s="108"/>
      <c r="AR1061" s="108"/>
      <c r="AS1061" s="108"/>
      <c r="AT1061" s="108"/>
      <c r="AU1061" s="108"/>
      <c r="AV1061" s="108"/>
      <c r="AW1061" s="108"/>
      <c r="AX1061" s="108"/>
      <c r="AY1061" s="108"/>
      <c r="AZ1061" s="108"/>
      <c r="BE1061" s="108"/>
      <c r="BG1061" s="108"/>
      <c r="BI1061" s="108"/>
      <c r="BK1061" s="108"/>
      <c r="BL1061" s="108"/>
      <c r="BM1061" s="108"/>
      <c r="CB1061" s="108"/>
      <c r="CC1061" s="108"/>
      <c r="CD1061" s="108"/>
      <c r="CE1061" s="108"/>
    </row>
    <row r="1062" spans="1:83">
      <c r="A1062" s="108"/>
      <c r="B1062" s="108"/>
      <c r="E1062" s="108"/>
      <c r="F1062" s="108"/>
      <c r="I1062" s="108"/>
      <c r="J1062" s="108"/>
      <c r="K1062" s="108"/>
      <c r="L1062" s="108"/>
      <c r="M1062" s="108"/>
      <c r="N1062" s="108"/>
      <c r="O1062" s="108"/>
      <c r="P1062" s="108"/>
      <c r="Q1062" s="108"/>
      <c r="R1062" s="108"/>
      <c r="S1062" s="108"/>
      <c r="T1062" s="108"/>
      <c r="U1062" s="108"/>
      <c r="V1062" s="108"/>
      <c r="W1062" s="108"/>
      <c r="X1062" s="108"/>
      <c r="Y1062" s="108"/>
      <c r="Z1062" s="108"/>
      <c r="AA1062" s="108"/>
      <c r="AB1062" s="108"/>
      <c r="AC1062" s="108"/>
      <c r="AD1062" s="108"/>
      <c r="AE1062" s="108"/>
      <c r="AF1062" s="108"/>
      <c r="AG1062" s="108"/>
      <c r="AH1062" s="108"/>
      <c r="AI1062" s="108"/>
      <c r="AJ1062" s="108"/>
      <c r="AK1062" s="108"/>
      <c r="AL1062" s="108"/>
      <c r="AM1062" s="108"/>
      <c r="AN1062" s="108"/>
      <c r="AO1062" s="108"/>
      <c r="AP1062" s="108"/>
      <c r="AQ1062" s="108"/>
      <c r="AR1062" s="108"/>
      <c r="AS1062" s="108"/>
      <c r="AT1062" s="108"/>
      <c r="AU1062" s="108"/>
      <c r="AV1062" s="108"/>
      <c r="AW1062" s="108"/>
      <c r="AX1062" s="108"/>
      <c r="AY1062" s="108"/>
      <c r="AZ1062" s="108"/>
      <c r="BE1062" s="108"/>
      <c r="BG1062" s="108"/>
      <c r="BI1062" s="108"/>
      <c r="BK1062" s="108"/>
      <c r="BL1062" s="108"/>
      <c r="BM1062" s="108"/>
      <c r="CB1062" s="108"/>
      <c r="CC1062" s="108"/>
      <c r="CD1062" s="108"/>
      <c r="CE1062" s="108"/>
    </row>
    <row r="1063" spans="1:83">
      <c r="A1063" s="108"/>
      <c r="B1063" s="108"/>
      <c r="E1063" s="108"/>
      <c r="F1063" s="108"/>
      <c r="I1063" s="108"/>
      <c r="J1063" s="108"/>
      <c r="K1063" s="108"/>
      <c r="L1063" s="108"/>
      <c r="M1063" s="108"/>
      <c r="N1063" s="108"/>
      <c r="O1063" s="108"/>
      <c r="P1063" s="108"/>
      <c r="Q1063" s="108"/>
      <c r="R1063" s="108"/>
      <c r="S1063" s="108"/>
      <c r="T1063" s="108"/>
      <c r="U1063" s="108"/>
      <c r="V1063" s="108"/>
      <c r="W1063" s="108"/>
      <c r="X1063" s="108"/>
      <c r="Y1063" s="108"/>
      <c r="Z1063" s="108"/>
      <c r="AA1063" s="108"/>
      <c r="AB1063" s="108"/>
      <c r="AC1063" s="108"/>
      <c r="AD1063" s="108"/>
      <c r="AE1063" s="108"/>
      <c r="AF1063" s="108"/>
      <c r="AG1063" s="108"/>
      <c r="AH1063" s="108"/>
      <c r="AI1063" s="108"/>
      <c r="AJ1063" s="108"/>
      <c r="AK1063" s="108"/>
      <c r="AL1063" s="108"/>
      <c r="AM1063" s="108"/>
      <c r="AN1063" s="108"/>
      <c r="AO1063" s="108"/>
      <c r="AP1063" s="108"/>
      <c r="AQ1063" s="108"/>
      <c r="AR1063" s="108"/>
      <c r="AS1063" s="108"/>
      <c r="AT1063" s="108"/>
      <c r="AU1063" s="108"/>
      <c r="AV1063" s="108"/>
      <c r="AW1063" s="108"/>
      <c r="AX1063" s="108"/>
      <c r="AY1063" s="108"/>
      <c r="AZ1063" s="108"/>
      <c r="BE1063" s="108"/>
      <c r="BG1063" s="108"/>
      <c r="BI1063" s="108"/>
      <c r="BK1063" s="108"/>
      <c r="BL1063" s="108"/>
      <c r="BM1063" s="108"/>
      <c r="CB1063" s="108"/>
      <c r="CC1063" s="108"/>
      <c r="CD1063" s="108"/>
      <c r="CE1063" s="108"/>
    </row>
    <row r="1064" spans="1:83">
      <c r="A1064" s="108"/>
      <c r="B1064" s="108"/>
      <c r="E1064" s="108"/>
      <c r="F1064" s="108"/>
      <c r="I1064" s="108"/>
      <c r="J1064" s="108"/>
      <c r="K1064" s="108"/>
      <c r="L1064" s="108"/>
      <c r="M1064" s="108"/>
      <c r="N1064" s="108"/>
      <c r="O1064" s="108"/>
      <c r="P1064" s="108"/>
      <c r="Q1064" s="108"/>
      <c r="R1064" s="108"/>
      <c r="S1064" s="108"/>
      <c r="T1064" s="108"/>
      <c r="U1064" s="108"/>
      <c r="V1064" s="108"/>
      <c r="W1064" s="108"/>
      <c r="X1064" s="108"/>
      <c r="Y1064" s="108"/>
      <c r="Z1064" s="108"/>
      <c r="AA1064" s="108"/>
      <c r="AB1064" s="108"/>
      <c r="AC1064" s="108"/>
      <c r="AD1064" s="108"/>
      <c r="AE1064" s="108"/>
      <c r="AF1064" s="108"/>
      <c r="AG1064" s="108"/>
      <c r="AH1064" s="108"/>
      <c r="AI1064" s="108"/>
      <c r="AJ1064" s="108"/>
      <c r="AK1064" s="108"/>
      <c r="AL1064" s="108"/>
      <c r="AM1064" s="108"/>
      <c r="AN1064" s="108"/>
      <c r="AO1064" s="108"/>
      <c r="AP1064" s="108"/>
      <c r="AQ1064" s="108"/>
      <c r="AR1064" s="108"/>
      <c r="AS1064" s="108"/>
      <c r="AT1064" s="108"/>
      <c r="AU1064" s="108"/>
      <c r="AV1064" s="108"/>
      <c r="AW1064" s="108"/>
      <c r="AX1064" s="108"/>
      <c r="AY1064" s="108"/>
      <c r="AZ1064" s="108"/>
      <c r="BE1064" s="108"/>
      <c r="BG1064" s="108"/>
      <c r="BI1064" s="108"/>
      <c r="BK1064" s="108"/>
      <c r="BL1064" s="108"/>
      <c r="BM1064" s="108"/>
      <c r="CB1064" s="108"/>
      <c r="CC1064" s="108"/>
      <c r="CD1064" s="108"/>
      <c r="CE1064" s="108"/>
    </row>
    <row r="1065" spans="1:83">
      <c r="A1065" s="108"/>
      <c r="B1065" s="108"/>
      <c r="E1065" s="108"/>
      <c r="F1065" s="108"/>
      <c r="I1065" s="108"/>
      <c r="J1065" s="108"/>
      <c r="K1065" s="108"/>
      <c r="L1065" s="108"/>
      <c r="M1065" s="108"/>
      <c r="N1065" s="108"/>
      <c r="O1065" s="108"/>
      <c r="P1065" s="108"/>
      <c r="Q1065" s="108"/>
      <c r="R1065" s="108"/>
      <c r="S1065" s="108"/>
      <c r="T1065" s="108"/>
      <c r="U1065" s="108"/>
      <c r="V1065" s="108"/>
      <c r="W1065" s="108"/>
      <c r="X1065" s="108"/>
      <c r="Y1065" s="108"/>
      <c r="Z1065" s="108"/>
      <c r="AA1065" s="108"/>
      <c r="AB1065" s="108"/>
      <c r="AC1065" s="108"/>
      <c r="AD1065" s="108"/>
      <c r="AE1065" s="108"/>
      <c r="AF1065" s="108"/>
      <c r="AG1065" s="108"/>
      <c r="AH1065" s="108"/>
      <c r="AI1065" s="108"/>
      <c r="AJ1065" s="108"/>
      <c r="AK1065" s="108"/>
      <c r="AL1065" s="108"/>
      <c r="AM1065" s="108"/>
      <c r="AN1065" s="108"/>
      <c r="AO1065" s="108"/>
      <c r="AP1065" s="108"/>
      <c r="AQ1065" s="108"/>
      <c r="AR1065" s="108"/>
      <c r="AS1065" s="108"/>
      <c r="AT1065" s="108"/>
      <c r="AU1065" s="108"/>
      <c r="AV1065" s="108"/>
      <c r="AW1065" s="108"/>
      <c r="AX1065" s="108"/>
      <c r="AY1065" s="108"/>
      <c r="AZ1065" s="108"/>
      <c r="BE1065" s="108"/>
      <c r="BG1065" s="108"/>
      <c r="BI1065" s="108"/>
      <c r="BK1065" s="108"/>
      <c r="BL1065" s="108"/>
      <c r="BM1065" s="108"/>
      <c r="CB1065" s="108"/>
      <c r="CC1065" s="108"/>
      <c r="CD1065" s="108"/>
      <c r="CE1065" s="108"/>
    </row>
    <row r="1066" spans="1:83">
      <c r="A1066" s="108"/>
      <c r="B1066" s="108"/>
      <c r="E1066" s="108"/>
      <c r="F1066" s="108"/>
      <c r="I1066" s="108"/>
      <c r="J1066" s="108"/>
      <c r="K1066" s="108"/>
      <c r="L1066" s="108"/>
      <c r="M1066" s="108"/>
      <c r="N1066" s="108"/>
      <c r="O1066" s="108"/>
      <c r="P1066" s="108"/>
      <c r="Q1066" s="108"/>
      <c r="R1066" s="108"/>
      <c r="S1066" s="108"/>
      <c r="T1066" s="108"/>
      <c r="U1066" s="108"/>
      <c r="V1066" s="108"/>
      <c r="W1066" s="108"/>
      <c r="X1066" s="108"/>
      <c r="Y1066" s="108"/>
      <c r="Z1066" s="108"/>
      <c r="AA1066" s="108"/>
      <c r="AB1066" s="108"/>
      <c r="AC1066" s="108"/>
      <c r="AD1066" s="108"/>
      <c r="AE1066" s="108"/>
      <c r="AF1066" s="108"/>
      <c r="AG1066" s="108"/>
      <c r="AH1066" s="108"/>
      <c r="AI1066" s="108"/>
      <c r="AJ1066" s="108"/>
      <c r="AK1066" s="108"/>
      <c r="AL1066" s="108"/>
      <c r="AM1066" s="108"/>
      <c r="AN1066" s="108"/>
      <c r="AO1066" s="108"/>
      <c r="AP1066" s="108"/>
      <c r="AQ1066" s="108"/>
      <c r="AR1066" s="108"/>
      <c r="AS1066" s="108"/>
      <c r="AT1066" s="108"/>
      <c r="AU1066" s="108"/>
      <c r="AV1066" s="108"/>
      <c r="AW1066" s="108"/>
      <c r="AX1066" s="108"/>
      <c r="AY1066" s="108"/>
      <c r="AZ1066" s="108"/>
      <c r="BE1066" s="108"/>
      <c r="BG1066" s="108"/>
      <c r="BI1066" s="108"/>
      <c r="BK1066" s="108"/>
      <c r="BL1066" s="108"/>
      <c r="BM1066" s="108"/>
      <c r="CB1066" s="108"/>
      <c r="CC1066" s="108"/>
      <c r="CD1066" s="108"/>
      <c r="CE1066" s="108"/>
    </row>
    <row r="1067" spans="1:83">
      <c r="A1067" s="108"/>
      <c r="B1067" s="108"/>
      <c r="E1067" s="108"/>
      <c r="F1067" s="108"/>
      <c r="I1067" s="108"/>
      <c r="J1067" s="108"/>
      <c r="K1067" s="108"/>
      <c r="L1067" s="108"/>
      <c r="M1067" s="108"/>
      <c r="N1067" s="108"/>
      <c r="O1067" s="108"/>
      <c r="P1067" s="108"/>
      <c r="Q1067" s="108"/>
      <c r="R1067" s="108"/>
      <c r="S1067" s="108"/>
      <c r="T1067" s="108"/>
      <c r="U1067" s="108"/>
      <c r="V1067" s="108"/>
      <c r="W1067" s="108"/>
      <c r="X1067" s="108"/>
      <c r="Y1067" s="108"/>
      <c r="Z1067" s="108"/>
      <c r="AA1067" s="108"/>
      <c r="AB1067" s="108"/>
      <c r="AC1067" s="108"/>
      <c r="AD1067" s="108"/>
      <c r="AE1067" s="108"/>
      <c r="AF1067" s="108"/>
      <c r="AG1067" s="108"/>
      <c r="AH1067" s="108"/>
      <c r="AI1067" s="108"/>
      <c r="AJ1067" s="108"/>
      <c r="AK1067" s="108"/>
      <c r="AL1067" s="108"/>
      <c r="AM1067" s="108"/>
      <c r="AN1067" s="108"/>
      <c r="AO1067" s="108"/>
      <c r="AP1067" s="108"/>
      <c r="AQ1067" s="108"/>
      <c r="AR1067" s="108"/>
      <c r="AS1067" s="108"/>
      <c r="AT1067" s="108"/>
      <c r="AU1067" s="108"/>
      <c r="AV1067" s="108"/>
      <c r="AW1067" s="108"/>
      <c r="AX1067" s="108"/>
      <c r="AY1067" s="108"/>
      <c r="AZ1067" s="108"/>
      <c r="BE1067" s="108"/>
      <c r="BG1067" s="108"/>
      <c r="BI1067" s="108"/>
      <c r="BK1067" s="108"/>
      <c r="BL1067" s="108"/>
      <c r="BM1067" s="108"/>
      <c r="CB1067" s="108"/>
      <c r="CC1067" s="108"/>
      <c r="CD1067" s="108"/>
      <c r="CE1067" s="108"/>
    </row>
    <row r="1068" spans="1:83">
      <c r="A1068" s="108"/>
      <c r="B1068" s="108"/>
      <c r="E1068" s="108"/>
      <c r="F1068" s="108"/>
      <c r="I1068" s="108"/>
      <c r="J1068" s="108"/>
      <c r="K1068" s="108"/>
      <c r="L1068" s="108"/>
      <c r="M1068" s="108"/>
      <c r="N1068" s="108"/>
      <c r="O1068" s="108"/>
      <c r="P1068" s="108"/>
      <c r="Q1068" s="108"/>
      <c r="R1068" s="108"/>
      <c r="S1068" s="108"/>
      <c r="T1068" s="108"/>
      <c r="U1068" s="108"/>
      <c r="V1068" s="108"/>
      <c r="W1068" s="108"/>
      <c r="X1068" s="108"/>
      <c r="Y1068" s="108"/>
      <c r="Z1068" s="108"/>
      <c r="AA1068" s="108"/>
      <c r="AB1068" s="108"/>
      <c r="AC1068" s="108"/>
      <c r="AD1068" s="108"/>
      <c r="AE1068" s="108"/>
      <c r="AF1068" s="108"/>
      <c r="AG1068" s="108"/>
      <c r="AH1068" s="108"/>
      <c r="AI1068" s="108"/>
      <c r="AJ1068" s="108"/>
      <c r="AK1068" s="108"/>
      <c r="AL1068" s="108"/>
      <c r="AM1068" s="108"/>
      <c r="AN1068" s="108"/>
      <c r="AO1068" s="108"/>
      <c r="AP1068" s="108"/>
      <c r="AQ1068" s="108"/>
      <c r="AR1068" s="108"/>
      <c r="AS1068" s="108"/>
      <c r="AT1068" s="108"/>
      <c r="AU1068" s="108"/>
      <c r="AV1068" s="108"/>
      <c r="AW1068" s="108"/>
      <c r="AX1068" s="108"/>
      <c r="AY1068" s="108"/>
      <c r="AZ1068" s="108"/>
      <c r="BE1068" s="108"/>
      <c r="BG1068" s="108"/>
      <c r="BI1068" s="108"/>
      <c r="BK1068" s="108"/>
      <c r="BL1068" s="108"/>
      <c r="BM1068" s="108"/>
      <c r="CB1068" s="108"/>
      <c r="CC1068" s="108"/>
      <c r="CD1068" s="108"/>
      <c r="CE1068" s="108"/>
    </row>
    <row r="1069" spans="1:83">
      <c r="A1069" s="108"/>
      <c r="B1069" s="108"/>
      <c r="E1069" s="108"/>
      <c r="F1069" s="108"/>
      <c r="I1069" s="108"/>
      <c r="J1069" s="108"/>
      <c r="K1069" s="108"/>
      <c r="L1069" s="108"/>
      <c r="M1069" s="108"/>
      <c r="N1069" s="108"/>
      <c r="O1069" s="108"/>
      <c r="P1069" s="108"/>
      <c r="Q1069" s="108"/>
      <c r="R1069" s="108"/>
      <c r="S1069" s="108"/>
      <c r="T1069" s="108"/>
      <c r="U1069" s="108"/>
      <c r="V1069" s="108"/>
      <c r="W1069" s="108"/>
      <c r="X1069" s="108"/>
      <c r="Y1069" s="108"/>
      <c r="Z1069" s="108"/>
      <c r="AA1069" s="108"/>
      <c r="AB1069" s="108"/>
      <c r="AC1069" s="108"/>
      <c r="AD1069" s="108"/>
      <c r="AE1069" s="108"/>
      <c r="AF1069" s="108"/>
      <c r="AG1069" s="108"/>
      <c r="AH1069" s="108"/>
      <c r="AI1069" s="108"/>
      <c r="AJ1069" s="108"/>
      <c r="AK1069" s="108"/>
      <c r="AL1069" s="108"/>
      <c r="AM1069" s="108"/>
      <c r="AN1069" s="108"/>
      <c r="AO1069" s="108"/>
      <c r="AP1069" s="108"/>
      <c r="AQ1069" s="108"/>
      <c r="AR1069" s="108"/>
      <c r="AS1069" s="108"/>
      <c r="AT1069" s="108"/>
      <c r="AU1069" s="108"/>
      <c r="AV1069" s="108"/>
      <c r="AW1069" s="108"/>
      <c r="AX1069" s="108"/>
      <c r="AY1069" s="108"/>
      <c r="AZ1069" s="108"/>
      <c r="BE1069" s="108"/>
      <c r="BG1069" s="108"/>
      <c r="BI1069" s="108"/>
      <c r="BK1069" s="108"/>
      <c r="BL1069" s="108"/>
      <c r="BM1069" s="108"/>
      <c r="CB1069" s="108"/>
      <c r="CC1069" s="108"/>
      <c r="CD1069" s="108"/>
      <c r="CE1069" s="108"/>
    </row>
    <row r="1070" spans="1:83">
      <c r="A1070" s="108"/>
      <c r="B1070" s="108"/>
      <c r="E1070" s="108"/>
      <c r="F1070" s="108"/>
      <c r="I1070" s="108"/>
      <c r="J1070" s="108"/>
      <c r="K1070" s="108"/>
      <c r="L1070" s="108"/>
      <c r="M1070" s="108"/>
      <c r="N1070" s="108"/>
      <c r="O1070" s="108"/>
      <c r="P1070" s="108"/>
      <c r="Q1070" s="108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  <c r="AB1070" s="108"/>
      <c r="AC1070" s="108"/>
      <c r="AD1070" s="108"/>
      <c r="AE1070" s="108"/>
      <c r="AF1070" s="108"/>
      <c r="AG1070" s="108"/>
      <c r="AH1070" s="108"/>
      <c r="AI1070" s="108"/>
      <c r="AJ1070" s="108"/>
      <c r="AK1070" s="108"/>
      <c r="AL1070" s="108"/>
      <c r="AM1070" s="108"/>
      <c r="AN1070" s="108"/>
      <c r="AO1070" s="108"/>
      <c r="AP1070" s="108"/>
      <c r="AQ1070" s="108"/>
      <c r="AR1070" s="108"/>
      <c r="AS1070" s="108"/>
      <c r="AT1070" s="108"/>
      <c r="AU1070" s="108"/>
      <c r="AV1070" s="108"/>
      <c r="AW1070" s="108"/>
      <c r="AX1070" s="108"/>
      <c r="AY1070" s="108"/>
      <c r="AZ1070" s="108"/>
      <c r="BE1070" s="108"/>
      <c r="BG1070" s="108"/>
      <c r="BI1070" s="108"/>
      <c r="BK1070" s="108"/>
      <c r="BL1070" s="108"/>
      <c r="BM1070" s="108"/>
      <c r="CB1070" s="108"/>
      <c r="CC1070" s="108"/>
      <c r="CD1070" s="108"/>
      <c r="CE1070" s="108"/>
    </row>
    <row r="1071" spans="1:83">
      <c r="A1071" s="108"/>
      <c r="B1071" s="108"/>
      <c r="E1071" s="108"/>
      <c r="F1071" s="108"/>
      <c r="I1071" s="108"/>
      <c r="J1071" s="108"/>
      <c r="K1071" s="108"/>
      <c r="L1071" s="108"/>
      <c r="M1071" s="108"/>
      <c r="N1071" s="108"/>
      <c r="O1071" s="108"/>
      <c r="P1071" s="108"/>
      <c r="Q1071" s="108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  <c r="AB1071" s="108"/>
      <c r="AC1071" s="108"/>
      <c r="AD1071" s="108"/>
      <c r="AE1071" s="108"/>
      <c r="AF1071" s="108"/>
      <c r="AG1071" s="108"/>
      <c r="AH1071" s="108"/>
      <c r="AI1071" s="108"/>
      <c r="AJ1071" s="108"/>
      <c r="AK1071" s="108"/>
      <c r="AL1071" s="108"/>
      <c r="AM1071" s="108"/>
      <c r="AN1071" s="108"/>
      <c r="AO1071" s="108"/>
      <c r="AP1071" s="108"/>
      <c r="AQ1071" s="108"/>
      <c r="AR1071" s="108"/>
      <c r="AS1071" s="108"/>
      <c r="AT1071" s="108"/>
      <c r="AU1071" s="108"/>
      <c r="AV1071" s="108"/>
      <c r="AW1071" s="108"/>
      <c r="AX1071" s="108"/>
      <c r="AY1071" s="108"/>
      <c r="AZ1071" s="108"/>
      <c r="BE1071" s="108"/>
      <c r="BG1071" s="108"/>
      <c r="BI1071" s="108"/>
      <c r="BK1071" s="108"/>
      <c r="BL1071" s="108"/>
      <c r="BM1071" s="108"/>
      <c r="CB1071" s="108"/>
      <c r="CC1071" s="108"/>
      <c r="CD1071" s="108"/>
      <c r="CE1071" s="108"/>
    </row>
    <row r="1072" spans="1:83">
      <c r="A1072" s="108"/>
      <c r="B1072" s="108"/>
      <c r="E1072" s="108"/>
      <c r="F1072" s="108"/>
      <c r="I1072" s="108"/>
      <c r="J1072" s="108"/>
      <c r="K1072" s="108"/>
      <c r="L1072" s="108"/>
      <c r="M1072" s="108"/>
      <c r="N1072" s="108"/>
      <c r="O1072" s="108"/>
      <c r="P1072" s="108"/>
      <c r="Q1072" s="108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  <c r="AB1072" s="108"/>
      <c r="AC1072" s="108"/>
      <c r="AD1072" s="108"/>
      <c r="AE1072" s="108"/>
      <c r="AF1072" s="108"/>
      <c r="AG1072" s="108"/>
      <c r="AH1072" s="108"/>
      <c r="AI1072" s="108"/>
      <c r="AJ1072" s="108"/>
      <c r="AK1072" s="108"/>
      <c r="AL1072" s="108"/>
      <c r="AM1072" s="108"/>
      <c r="AN1072" s="108"/>
      <c r="AO1072" s="108"/>
      <c r="AP1072" s="108"/>
      <c r="AQ1072" s="108"/>
      <c r="AR1072" s="108"/>
      <c r="AS1072" s="108"/>
      <c r="AT1072" s="108"/>
      <c r="AU1072" s="108"/>
      <c r="AV1072" s="108"/>
      <c r="AW1072" s="108"/>
      <c r="AX1072" s="108"/>
      <c r="AY1072" s="108"/>
      <c r="AZ1072" s="108"/>
      <c r="BE1072" s="108"/>
      <c r="BG1072" s="108"/>
      <c r="BI1072" s="108"/>
      <c r="BK1072" s="108"/>
      <c r="BL1072" s="108"/>
      <c r="BM1072" s="108"/>
      <c r="CB1072" s="108"/>
      <c r="CC1072" s="108"/>
      <c r="CD1072" s="108"/>
      <c r="CE1072" s="108"/>
    </row>
    <row r="1073" spans="1:83">
      <c r="A1073" s="108"/>
      <c r="B1073" s="108"/>
      <c r="E1073" s="108"/>
      <c r="F1073" s="108"/>
      <c r="I1073" s="108"/>
      <c r="J1073" s="108"/>
      <c r="K1073" s="108"/>
      <c r="L1073" s="108"/>
      <c r="M1073" s="108"/>
      <c r="N1073" s="108"/>
      <c r="O1073" s="108"/>
      <c r="P1073" s="108"/>
      <c r="Q1073" s="108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  <c r="AB1073" s="108"/>
      <c r="AC1073" s="108"/>
      <c r="AD1073" s="108"/>
      <c r="AE1073" s="108"/>
      <c r="AF1073" s="108"/>
      <c r="AG1073" s="108"/>
      <c r="AH1073" s="108"/>
      <c r="AI1073" s="108"/>
      <c r="AJ1073" s="108"/>
      <c r="AK1073" s="108"/>
      <c r="AL1073" s="108"/>
      <c r="AM1073" s="108"/>
      <c r="AN1073" s="108"/>
      <c r="AO1073" s="108"/>
      <c r="AP1073" s="108"/>
      <c r="AQ1073" s="108"/>
      <c r="AR1073" s="108"/>
      <c r="AS1073" s="108"/>
      <c r="AT1073" s="108"/>
      <c r="AU1073" s="108"/>
      <c r="AV1073" s="108"/>
      <c r="AW1073" s="108"/>
      <c r="AX1073" s="108"/>
      <c r="AY1073" s="108"/>
      <c r="AZ1073" s="108"/>
      <c r="BE1073" s="108"/>
      <c r="BG1073" s="108"/>
      <c r="BI1073" s="108"/>
      <c r="BK1073" s="108"/>
      <c r="BL1073" s="108"/>
      <c r="BM1073" s="108"/>
      <c r="CB1073" s="108"/>
      <c r="CC1073" s="108"/>
      <c r="CD1073" s="108"/>
      <c r="CE1073" s="108"/>
    </row>
    <row r="1074" spans="1:83">
      <c r="A1074" s="108"/>
      <c r="B1074" s="108"/>
      <c r="E1074" s="108"/>
      <c r="F1074" s="108"/>
      <c r="I1074" s="108"/>
      <c r="J1074" s="108"/>
      <c r="K1074" s="108"/>
      <c r="L1074" s="108"/>
      <c r="M1074" s="108"/>
      <c r="N1074" s="108"/>
      <c r="O1074" s="108"/>
      <c r="P1074" s="108"/>
      <c r="Q1074" s="108"/>
      <c r="R1074" s="108"/>
      <c r="S1074" s="108"/>
      <c r="T1074" s="108"/>
      <c r="U1074" s="108"/>
      <c r="V1074" s="108"/>
      <c r="W1074" s="108"/>
      <c r="X1074" s="108"/>
      <c r="Y1074" s="108"/>
      <c r="Z1074" s="108"/>
      <c r="AA1074" s="108"/>
      <c r="AB1074" s="108"/>
      <c r="AC1074" s="108"/>
      <c r="AD1074" s="108"/>
      <c r="AE1074" s="108"/>
      <c r="AF1074" s="108"/>
      <c r="AG1074" s="108"/>
      <c r="AH1074" s="108"/>
      <c r="AI1074" s="108"/>
      <c r="AJ1074" s="108"/>
      <c r="AK1074" s="108"/>
      <c r="AL1074" s="108"/>
      <c r="AM1074" s="108"/>
      <c r="AN1074" s="108"/>
      <c r="AO1074" s="108"/>
      <c r="AP1074" s="108"/>
      <c r="AQ1074" s="108"/>
      <c r="AR1074" s="108"/>
      <c r="AS1074" s="108"/>
      <c r="AT1074" s="108"/>
      <c r="AU1074" s="108"/>
      <c r="AV1074" s="108"/>
      <c r="AW1074" s="108"/>
      <c r="AX1074" s="108"/>
      <c r="AY1074" s="108"/>
      <c r="AZ1074" s="108"/>
      <c r="BE1074" s="108"/>
      <c r="BG1074" s="108"/>
      <c r="BI1074" s="108"/>
      <c r="BK1074" s="108"/>
      <c r="BL1074" s="108"/>
      <c r="BM1074" s="108"/>
      <c r="CB1074" s="108"/>
      <c r="CC1074" s="108"/>
      <c r="CD1074" s="108"/>
      <c r="CE1074" s="108"/>
    </row>
    <row r="1075" spans="1:83">
      <c r="A1075" s="108"/>
      <c r="B1075" s="108"/>
      <c r="E1075" s="108"/>
      <c r="F1075" s="108"/>
      <c r="I1075" s="108"/>
      <c r="J1075" s="108"/>
      <c r="K1075" s="108"/>
      <c r="L1075" s="108"/>
      <c r="M1075" s="108"/>
      <c r="N1075" s="108"/>
      <c r="O1075" s="108"/>
      <c r="P1075" s="108"/>
      <c r="Q1075" s="108"/>
      <c r="R1075" s="108"/>
      <c r="S1075" s="108"/>
      <c r="T1075" s="108"/>
      <c r="U1075" s="108"/>
      <c r="V1075" s="108"/>
      <c r="W1075" s="108"/>
      <c r="X1075" s="108"/>
      <c r="Y1075" s="108"/>
      <c r="Z1075" s="108"/>
      <c r="AA1075" s="108"/>
      <c r="AB1075" s="108"/>
      <c r="AC1075" s="108"/>
      <c r="AD1075" s="108"/>
      <c r="AE1075" s="108"/>
      <c r="AF1075" s="108"/>
      <c r="AG1075" s="108"/>
      <c r="AH1075" s="108"/>
      <c r="AI1075" s="108"/>
      <c r="AJ1075" s="108"/>
      <c r="AK1075" s="108"/>
      <c r="AL1075" s="108"/>
      <c r="AM1075" s="108"/>
      <c r="AN1075" s="108"/>
      <c r="AO1075" s="108"/>
      <c r="AP1075" s="108"/>
      <c r="AQ1075" s="108"/>
      <c r="AR1075" s="108"/>
      <c r="AS1075" s="108"/>
      <c r="AT1075" s="108"/>
      <c r="AU1075" s="108"/>
      <c r="AV1075" s="108"/>
      <c r="AW1075" s="108"/>
      <c r="AX1075" s="108"/>
      <c r="AY1075" s="108"/>
      <c r="AZ1075" s="108"/>
      <c r="BE1075" s="108"/>
      <c r="BG1075" s="108"/>
      <c r="BI1075" s="108"/>
      <c r="BK1075" s="108"/>
      <c r="BL1075" s="108"/>
      <c r="BM1075" s="108"/>
      <c r="CB1075" s="108"/>
      <c r="CC1075" s="108"/>
      <c r="CD1075" s="108"/>
      <c r="CE1075" s="108"/>
    </row>
    <row r="1076" spans="1:83">
      <c r="A1076" s="108"/>
      <c r="B1076" s="108"/>
      <c r="E1076" s="108"/>
      <c r="F1076" s="108"/>
      <c r="I1076" s="108"/>
      <c r="J1076" s="108"/>
      <c r="K1076" s="108"/>
      <c r="L1076" s="108"/>
      <c r="M1076" s="108"/>
      <c r="N1076" s="108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8"/>
      <c r="AA1076" s="108"/>
      <c r="AB1076" s="108"/>
      <c r="AC1076" s="108"/>
      <c r="AD1076" s="108"/>
      <c r="AE1076" s="108"/>
      <c r="AF1076" s="108"/>
      <c r="AG1076" s="108"/>
      <c r="AH1076" s="108"/>
      <c r="AI1076" s="108"/>
      <c r="AJ1076" s="108"/>
      <c r="AK1076" s="108"/>
      <c r="AL1076" s="108"/>
      <c r="AM1076" s="108"/>
      <c r="AN1076" s="108"/>
      <c r="AO1076" s="108"/>
      <c r="AP1076" s="108"/>
      <c r="AQ1076" s="108"/>
      <c r="AR1076" s="108"/>
      <c r="AS1076" s="108"/>
      <c r="AT1076" s="108"/>
      <c r="AU1076" s="108"/>
      <c r="AV1076" s="108"/>
      <c r="AW1076" s="108"/>
      <c r="AX1076" s="108"/>
      <c r="AY1076" s="108"/>
      <c r="AZ1076" s="108"/>
      <c r="BE1076" s="108"/>
      <c r="BG1076" s="108"/>
      <c r="BI1076" s="108"/>
      <c r="BK1076" s="108"/>
      <c r="BL1076" s="108"/>
      <c r="BM1076" s="108"/>
      <c r="CB1076" s="108"/>
      <c r="CC1076" s="108"/>
      <c r="CD1076" s="108"/>
      <c r="CE1076" s="108"/>
    </row>
    <row r="1077" spans="1:83">
      <c r="A1077" s="108"/>
      <c r="B1077" s="108"/>
      <c r="E1077" s="108"/>
      <c r="F1077" s="108"/>
      <c r="I1077" s="108"/>
      <c r="J1077" s="108"/>
      <c r="K1077" s="108"/>
      <c r="L1077" s="108"/>
      <c r="M1077" s="108"/>
      <c r="N1077" s="108"/>
      <c r="O1077" s="108"/>
      <c r="P1077" s="108"/>
      <c r="Q1077" s="108"/>
      <c r="R1077" s="108"/>
      <c r="S1077" s="108"/>
      <c r="T1077" s="108"/>
      <c r="U1077" s="108"/>
      <c r="V1077" s="108"/>
      <c r="W1077" s="108"/>
      <c r="X1077" s="108"/>
      <c r="Y1077" s="108"/>
      <c r="Z1077" s="108"/>
      <c r="AA1077" s="108"/>
      <c r="AB1077" s="108"/>
      <c r="AC1077" s="108"/>
      <c r="AD1077" s="108"/>
      <c r="AE1077" s="108"/>
      <c r="AF1077" s="108"/>
      <c r="AG1077" s="108"/>
      <c r="AH1077" s="108"/>
      <c r="AI1077" s="108"/>
      <c r="AJ1077" s="108"/>
      <c r="AK1077" s="108"/>
      <c r="AL1077" s="108"/>
      <c r="AM1077" s="108"/>
      <c r="AN1077" s="108"/>
      <c r="AO1077" s="108"/>
      <c r="AP1077" s="108"/>
      <c r="AQ1077" s="108"/>
      <c r="AR1077" s="108"/>
      <c r="AS1077" s="108"/>
      <c r="AT1077" s="108"/>
      <c r="AU1077" s="108"/>
      <c r="AV1077" s="108"/>
      <c r="AW1077" s="108"/>
      <c r="AX1077" s="108"/>
      <c r="AY1077" s="108"/>
      <c r="AZ1077" s="108"/>
      <c r="BE1077" s="108"/>
      <c r="BG1077" s="108"/>
      <c r="BI1077" s="108"/>
      <c r="BK1077" s="108"/>
      <c r="BL1077" s="108"/>
      <c r="BM1077" s="108"/>
      <c r="CB1077" s="108"/>
      <c r="CC1077" s="108"/>
      <c r="CD1077" s="108"/>
      <c r="CE1077" s="108"/>
    </row>
    <row r="1078" spans="1:83">
      <c r="A1078" s="108"/>
      <c r="B1078" s="108"/>
      <c r="E1078" s="108"/>
      <c r="F1078" s="108"/>
      <c r="I1078" s="108"/>
      <c r="J1078" s="108"/>
      <c r="K1078" s="108"/>
      <c r="L1078" s="108"/>
      <c r="M1078" s="108"/>
      <c r="N1078" s="108"/>
      <c r="O1078" s="108"/>
      <c r="P1078" s="108"/>
      <c r="Q1078" s="108"/>
      <c r="R1078" s="108"/>
      <c r="S1078" s="108"/>
      <c r="T1078" s="108"/>
      <c r="U1078" s="108"/>
      <c r="V1078" s="108"/>
      <c r="W1078" s="108"/>
      <c r="X1078" s="108"/>
      <c r="Y1078" s="108"/>
      <c r="Z1078" s="108"/>
      <c r="AA1078" s="108"/>
      <c r="AB1078" s="108"/>
      <c r="AC1078" s="108"/>
      <c r="AD1078" s="108"/>
      <c r="AE1078" s="108"/>
      <c r="AF1078" s="108"/>
      <c r="AG1078" s="108"/>
      <c r="AH1078" s="108"/>
      <c r="AI1078" s="108"/>
      <c r="AJ1078" s="108"/>
      <c r="AK1078" s="108"/>
      <c r="AL1078" s="108"/>
      <c r="AM1078" s="108"/>
      <c r="AN1078" s="108"/>
      <c r="AO1078" s="108"/>
      <c r="AP1078" s="108"/>
      <c r="AQ1078" s="108"/>
      <c r="AR1078" s="108"/>
      <c r="AS1078" s="108"/>
      <c r="AT1078" s="108"/>
      <c r="AU1078" s="108"/>
      <c r="AV1078" s="108"/>
      <c r="AW1078" s="108"/>
      <c r="AX1078" s="108"/>
      <c r="AY1078" s="108"/>
      <c r="AZ1078" s="108"/>
      <c r="BE1078" s="108"/>
      <c r="BG1078" s="108"/>
      <c r="BI1078" s="108"/>
      <c r="BK1078" s="108"/>
      <c r="BL1078" s="108"/>
      <c r="BM1078" s="108"/>
      <c r="CB1078" s="108"/>
      <c r="CC1078" s="108"/>
      <c r="CD1078" s="108"/>
      <c r="CE1078" s="108"/>
    </row>
    <row r="1079" spans="1:83">
      <c r="A1079" s="108"/>
      <c r="B1079" s="108"/>
      <c r="E1079" s="108"/>
      <c r="F1079" s="108"/>
      <c r="I1079" s="108"/>
      <c r="J1079" s="108"/>
      <c r="K1079" s="108"/>
      <c r="L1079" s="108"/>
      <c r="M1079" s="108"/>
      <c r="N1079" s="108"/>
      <c r="O1079" s="108"/>
      <c r="P1079" s="108"/>
      <c r="Q1079" s="108"/>
      <c r="R1079" s="108"/>
      <c r="S1079" s="108"/>
      <c r="T1079" s="108"/>
      <c r="U1079" s="108"/>
      <c r="V1079" s="108"/>
      <c r="W1079" s="108"/>
      <c r="X1079" s="108"/>
      <c r="Y1079" s="108"/>
      <c r="Z1079" s="108"/>
      <c r="AA1079" s="108"/>
      <c r="AB1079" s="108"/>
      <c r="AC1079" s="108"/>
      <c r="AD1079" s="108"/>
      <c r="AE1079" s="108"/>
      <c r="AF1079" s="108"/>
      <c r="AG1079" s="108"/>
      <c r="AH1079" s="108"/>
      <c r="AI1079" s="108"/>
      <c r="AJ1079" s="108"/>
      <c r="AK1079" s="108"/>
      <c r="AL1079" s="108"/>
      <c r="AM1079" s="108"/>
      <c r="AN1079" s="108"/>
      <c r="AO1079" s="108"/>
      <c r="AP1079" s="108"/>
      <c r="AQ1079" s="108"/>
      <c r="AR1079" s="108"/>
      <c r="AS1079" s="108"/>
      <c r="AT1079" s="108"/>
      <c r="AU1079" s="108"/>
      <c r="AV1079" s="108"/>
      <c r="AW1079" s="108"/>
      <c r="AX1079" s="108"/>
      <c r="AY1079" s="108"/>
      <c r="AZ1079" s="108"/>
      <c r="BE1079" s="108"/>
      <c r="BG1079" s="108"/>
      <c r="BI1079" s="108"/>
      <c r="BK1079" s="108"/>
      <c r="BL1079" s="108"/>
      <c r="BM1079" s="108"/>
      <c r="CB1079" s="108"/>
      <c r="CC1079" s="108"/>
      <c r="CD1079" s="108"/>
      <c r="CE1079" s="108"/>
    </row>
    <row r="1080" spans="1:83">
      <c r="A1080" s="108"/>
      <c r="B1080" s="108"/>
      <c r="E1080" s="108"/>
      <c r="F1080" s="108"/>
      <c r="I1080" s="108"/>
      <c r="J1080" s="108"/>
      <c r="K1080" s="108"/>
      <c r="L1080" s="108"/>
      <c r="M1080" s="108"/>
      <c r="N1080" s="108"/>
      <c r="O1080" s="108"/>
      <c r="P1080" s="108"/>
      <c r="Q1080" s="108"/>
      <c r="R1080" s="108"/>
      <c r="S1080" s="108"/>
      <c r="T1080" s="108"/>
      <c r="U1080" s="108"/>
      <c r="V1080" s="108"/>
      <c r="W1080" s="108"/>
      <c r="X1080" s="108"/>
      <c r="Y1080" s="108"/>
      <c r="Z1080" s="108"/>
      <c r="AA1080" s="108"/>
      <c r="AB1080" s="108"/>
      <c r="AC1080" s="108"/>
      <c r="AD1080" s="108"/>
      <c r="AE1080" s="108"/>
      <c r="AF1080" s="108"/>
      <c r="AG1080" s="108"/>
      <c r="AH1080" s="108"/>
      <c r="AI1080" s="108"/>
      <c r="AJ1080" s="108"/>
      <c r="AK1080" s="108"/>
      <c r="AL1080" s="108"/>
      <c r="AM1080" s="108"/>
      <c r="AN1080" s="108"/>
      <c r="AO1080" s="108"/>
      <c r="AP1080" s="108"/>
      <c r="AQ1080" s="108"/>
      <c r="AR1080" s="108"/>
      <c r="AS1080" s="108"/>
      <c r="AT1080" s="108"/>
      <c r="AU1080" s="108"/>
      <c r="AV1080" s="108"/>
      <c r="AW1080" s="108"/>
      <c r="AX1080" s="108"/>
      <c r="AY1080" s="108"/>
      <c r="AZ1080" s="108"/>
      <c r="BE1080" s="108"/>
      <c r="BG1080" s="108"/>
      <c r="BI1080" s="108"/>
      <c r="BK1080" s="108"/>
      <c r="BL1080" s="108"/>
      <c r="BM1080" s="108"/>
      <c r="CB1080" s="108"/>
      <c r="CC1080" s="108"/>
      <c r="CD1080" s="108"/>
      <c r="CE1080" s="108"/>
    </row>
    <row r="1081" spans="1:83">
      <c r="A1081" s="108"/>
      <c r="B1081" s="108"/>
      <c r="E1081" s="108"/>
      <c r="F1081" s="108"/>
      <c r="I1081" s="108"/>
      <c r="J1081" s="108"/>
      <c r="K1081" s="108"/>
      <c r="L1081" s="108"/>
      <c r="M1081" s="108"/>
      <c r="N1081" s="108"/>
      <c r="O1081" s="108"/>
      <c r="P1081" s="108"/>
      <c r="Q1081" s="108"/>
      <c r="R1081" s="108"/>
      <c r="S1081" s="108"/>
      <c r="T1081" s="108"/>
      <c r="U1081" s="108"/>
      <c r="V1081" s="108"/>
      <c r="W1081" s="108"/>
      <c r="X1081" s="108"/>
      <c r="Y1081" s="108"/>
      <c r="Z1081" s="108"/>
      <c r="AA1081" s="108"/>
      <c r="AB1081" s="108"/>
      <c r="AC1081" s="108"/>
      <c r="AD1081" s="108"/>
      <c r="AE1081" s="108"/>
      <c r="AF1081" s="108"/>
      <c r="AG1081" s="108"/>
      <c r="AH1081" s="108"/>
      <c r="AI1081" s="108"/>
      <c r="AJ1081" s="108"/>
      <c r="AK1081" s="108"/>
      <c r="AL1081" s="108"/>
      <c r="AM1081" s="108"/>
      <c r="AN1081" s="108"/>
      <c r="AO1081" s="108"/>
      <c r="AP1081" s="108"/>
      <c r="AQ1081" s="108"/>
      <c r="AR1081" s="108"/>
      <c r="AS1081" s="108"/>
      <c r="AT1081" s="108"/>
      <c r="AU1081" s="108"/>
      <c r="AV1081" s="108"/>
      <c r="AW1081" s="108"/>
      <c r="AX1081" s="108"/>
      <c r="AY1081" s="108"/>
      <c r="AZ1081" s="108"/>
      <c r="BE1081" s="108"/>
      <c r="BG1081" s="108"/>
      <c r="BI1081" s="108"/>
      <c r="BK1081" s="108"/>
      <c r="BL1081" s="108"/>
      <c r="BM1081" s="108"/>
      <c r="CB1081" s="108"/>
      <c r="CC1081" s="108"/>
      <c r="CD1081" s="108"/>
      <c r="CE1081" s="108"/>
    </row>
    <row r="1082" spans="1:83">
      <c r="A1082" s="108"/>
      <c r="B1082" s="108"/>
      <c r="E1082" s="108"/>
      <c r="F1082" s="108"/>
      <c r="I1082" s="108"/>
      <c r="J1082" s="108"/>
      <c r="K1082" s="108"/>
      <c r="L1082" s="108"/>
      <c r="M1082" s="108"/>
      <c r="N1082" s="108"/>
      <c r="O1082" s="108"/>
      <c r="P1082" s="108"/>
      <c r="Q1082" s="108"/>
      <c r="R1082" s="108"/>
      <c r="S1082" s="108"/>
      <c r="T1082" s="108"/>
      <c r="U1082" s="108"/>
      <c r="V1082" s="108"/>
      <c r="W1082" s="108"/>
      <c r="X1082" s="108"/>
      <c r="Y1082" s="108"/>
      <c r="Z1082" s="108"/>
      <c r="AA1082" s="108"/>
      <c r="AB1082" s="108"/>
      <c r="AC1082" s="108"/>
      <c r="AD1082" s="108"/>
      <c r="AE1082" s="108"/>
      <c r="AF1082" s="108"/>
      <c r="AG1082" s="108"/>
      <c r="AH1082" s="108"/>
      <c r="AI1082" s="108"/>
      <c r="AJ1082" s="108"/>
      <c r="AK1082" s="108"/>
      <c r="AL1082" s="108"/>
      <c r="AM1082" s="108"/>
      <c r="AN1082" s="108"/>
      <c r="AO1082" s="108"/>
      <c r="AP1082" s="108"/>
      <c r="AQ1082" s="108"/>
      <c r="AR1082" s="108"/>
      <c r="AS1082" s="108"/>
      <c r="AT1082" s="108"/>
      <c r="AU1082" s="108"/>
      <c r="AV1082" s="108"/>
      <c r="AW1082" s="108"/>
      <c r="AX1082" s="108"/>
      <c r="AY1082" s="108"/>
      <c r="AZ1082" s="108"/>
      <c r="BE1082" s="108"/>
      <c r="BG1082" s="108"/>
      <c r="BI1082" s="108"/>
      <c r="BK1082" s="108"/>
      <c r="BL1082" s="108"/>
      <c r="BM1082" s="108"/>
      <c r="CB1082" s="108"/>
      <c r="CC1082" s="108"/>
      <c r="CD1082" s="108"/>
      <c r="CE1082" s="108"/>
    </row>
    <row r="1083" spans="1:83">
      <c r="A1083" s="108"/>
      <c r="B1083" s="108"/>
      <c r="E1083" s="108"/>
      <c r="F1083" s="108"/>
      <c r="I1083" s="108"/>
      <c r="J1083" s="108"/>
      <c r="K1083" s="108"/>
      <c r="L1083" s="108"/>
      <c r="M1083" s="108"/>
      <c r="N1083" s="108"/>
      <c r="O1083" s="108"/>
      <c r="P1083" s="108"/>
      <c r="Q1083" s="108"/>
      <c r="R1083" s="108"/>
      <c r="S1083" s="108"/>
      <c r="T1083" s="108"/>
      <c r="U1083" s="108"/>
      <c r="V1083" s="108"/>
      <c r="W1083" s="108"/>
      <c r="X1083" s="108"/>
      <c r="Y1083" s="108"/>
      <c r="Z1083" s="108"/>
      <c r="AA1083" s="108"/>
      <c r="AB1083" s="108"/>
      <c r="AC1083" s="108"/>
      <c r="AD1083" s="108"/>
      <c r="AE1083" s="108"/>
      <c r="AF1083" s="108"/>
      <c r="AG1083" s="108"/>
      <c r="AH1083" s="108"/>
      <c r="AI1083" s="108"/>
      <c r="AJ1083" s="108"/>
      <c r="AK1083" s="108"/>
      <c r="AL1083" s="108"/>
      <c r="AM1083" s="108"/>
      <c r="AN1083" s="108"/>
      <c r="AO1083" s="108"/>
      <c r="AP1083" s="108"/>
      <c r="AQ1083" s="108"/>
      <c r="AR1083" s="108"/>
      <c r="AS1083" s="108"/>
      <c r="AT1083" s="108"/>
      <c r="AU1083" s="108"/>
      <c r="AV1083" s="108"/>
      <c r="AW1083" s="108"/>
      <c r="AX1083" s="108"/>
      <c r="AY1083" s="108"/>
      <c r="AZ1083" s="108"/>
      <c r="BE1083" s="108"/>
      <c r="BG1083" s="108"/>
      <c r="BI1083" s="108"/>
      <c r="BK1083" s="108"/>
      <c r="BL1083" s="108"/>
      <c r="BM1083" s="108"/>
      <c r="CB1083" s="108"/>
      <c r="CC1083" s="108"/>
      <c r="CD1083" s="108"/>
      <c r="CE1083" s="108"/>
    </row>
    <row r="1084" spans="1:83">
      <c r="A1084" s="108"/>
      <c r="B1084" s="108"/>
      <c r="E1084" s="108"/>
      <c r="F1084" s="108"/>
      <c r="I1084" s="108"/>
      <c r="J1084" s="108"/>
      <c r="K1084" s="108"/>
      <c r="L1084" s="108"/>
      <c r="M1084" s="108"/>
      <c r="N1084" s="108"/>
      <c r="O1084" s="108"/>
      <c r="P1084" s="108"/>
      <c r="Q1084" s="108"/>
      <c r="R1084" s="108"/>
      <c r="S1084" s="108"/>
      <c r="T1084" s="108"/>
      <c r="U1084" s="108"/>
      <c r="V1084" s="108"/>
      <c r="W1084" s="108"/>
      <c r="X1084" s="108"/>
      <c r="Y1084" s="108"/>
      <c r="Z1084" s="108"/>
      <c r="AA1084" s="108"/>
      <c r="AB1084" s="108"/>
      <c r="AC1084" s="108"/>
      <c r="AD1084" s="108"/>
      <c r="AE1084" s="108"/>
      <c r="AF1084" s="108"/>
      <c r="AG1084" s="108"/>
      <c r="AH1084" s="108"/>
      <c r="AI1084" s="108"/>
      <c r="AJ1084" s="108"/>
      <c r="AK1084" s="108"/>
      <c r="AL1084" s="108"/>
      <c r="AM1084" s="108"/>
      <c r="AN1084" s="108"/>
      <c r="AO1084" s="108"/>
      <c r="AP1084" s="108"/>
      <c r="AQ1084" s="108"/>
      <c r="AR1084" s="108"/>
      <c r="AS1084" s="108"/>
      <c r="AT1084" s="108"/>
      <c r="AU1084" s="108"/>
      <c r="AV1084" s="108"/>
      <c r="AW1084" s="108"/>
      <c r="AX1084" s="108"/>
      <c r="AY1084" s="108"/>
      <c r="AZ1084" s="108"/>
      <c r="BE1084" s="108"/>
      <c r="BG1084" s="108"/>
      <c r="BI1084" s="108"/>
      <c r="BK1084" s="108"/>
      <c r="BL1084" s="108"/>
      <c r="BM1084" s="108"/>
      <c r="CB1084" s="108"/>
      <c r="CC1084" s="108"/>
      <c r="CD1084" s="108"/>
      <c r="CE1084" s="108"/>
    </row>
    <row r="1085" spans="1:83">
      <c r="A1085" s="108"/>
      <c r="B1085" s="108"/>
      <c r="E1085" s="108"/>
      <c r="F1085" s="108"/>
      <c r="I1085" s="108"/>
      <c r="J1085" s="108"/>
      <c r="K1085" s="108"/>
      <c r="L1085" s="108"/>
      <c r="M1085" s="108"/>
      <c r="N1085" s="108"/>
      <c r="O1085" s="108"/>
      <c r="P1085" s="108"/>
      <c r="Q1085" s="108"/>
      <c r="R1085" s="108"/>
      <c r="S1085" s="108"/>
      <c r="T1085" s="108"/>
      <c r="U1085" s="108"/>
      <c r="V1085" s="108"/>
      <c r="W1085" s="108"/>
      <c r="X1085" s="108"/>
      <c r="Y1085" s="108"/>
      <c r="Z1085" s="108"/>
      <c r="AA1085" s="108"/>
      <c r="AB1085" s="108"/>
      <c r="AC1085" s="108"/>
      <c r="AD1085" s="108"/>
      <c r="AE1085" s="108"/>
      <c r="AF1085" s="108"/>
      <c r="AG1085" s="108"/>
      <c r="AH1085" s="108"/>
      <c r="AI1085" s="108"/>
      <c r="AJ1085" s="108"/>
      <c r="AK1085" s="108"/>
      <c r="AL1085" s="108"/>
      <c r="AM1085" s="108"/>
      <c r="AN1085" s="108"/>
      <c r="AO1085" s="108"/>
      <c r="AP1085" s="108"/>
      <c r="AQ1085" s="108"/>
      <c r="AR1085" s="108"/>
      <c r="AS1085" s="108"/>
      <c r="AT1085" s="108"/>
      <c r="AU1085" s="108"/>
      <c r="AV1085" s="108"/>
      <c r="AW1085" s="108"/>
      <c r="AX1085" s="108"/>
      <c r="AY1085" s="108"/>
      <c r="AZ1085" s="108"/>
      <c r="BE1085" s="108"/>
      <c r="BG1085" s="108"/>
      <c r="BI1085" s="108"/>
      <c r="BK1085" s="108"/>
      <c r="BL1085" s="108"/>
      <c r="BM1085" s="108"/>
      <c r="CB1085" s="108"/>
      <c r="CC1085" s="108"/>
      <c r="CD1085" s="108"/>
      <c r="CE1085" s="108"/>
    </row>
    <row r="1086" spans="1:83">
      <c r="A1086" s="108"/>
      <c r="B1086" s="108"/>
      <c r="E1086" s="108"/>
      <c r="F1086" s="108"/>
      <c r="I1086" s="108"/>
      <c r="J1086" s="108"/>
      <c r="K1086" s="108"/>
      <c r="L1086" s="108"/>
      <c r="M1086" s="108"/>
      <c r="N1086" s="108"/>
      <c r="O1086" s="108"/>
      <c r="P1086" s="108"/>
      <c r="Q1086" s="108"/>
      <c r="R1086" s="108"/>
      <c r="S1086" s="108"/>
      <c r="T1086" s="108"/>
      <c r="U1086" s="108"/>
      <c r="V1086" s="108"/>
      <c r="W1086" s="108"/>
      <c r="X1086" s="108"/>
      <c r="Y1086" s="108"/>
      <c r="Z1086" s="108"/>
      <c r="AA1086" s="108"/>
      <c r="AB1086" s="108"/>
      <c r="AC1086" s="108"/>
      <c r="AD1086" s="108"/>
      <c r="AE1086" s="108"/>
      <c r="AF1086" s="108"/>
      <c r="AG1086" s="108"/>
      <c r="AH1086" s="108"/>
      <c r="AI1086" s="108"/>
      <c r="AJ1086" s="108"/>
      <c r="AK1086" s="108"/>
      <c r="AL1086" s="108"/>
      <c r="AM1086" s="108"/>
      <c r="AN1086" s="108"/>
      <c r="AO1086" s="108"/>
      <c r="AP1086" s="108"/>
      <c r="AQ1086" s="108"/>
      <c r="AR1086" s="108"/>
      <c r="AS1086" s="108"/>
      <c r="AT1086" s="108"/>
      <c r="AU1086" s="108"/>
      <c r="AV1086" s="108"/>
      <c r="AW1086" s="108"/>
      <c r="AX1086" s="108"/>
      <c r="AY1086" s="108"/>
      <c r="AZ1086" s="108"/>
      <c r="BE1086" s="108"/>
      <c r="BG1086" s="108"/>
      <c r="BI1086" s="108"/>
      <c r="BK1086" s="108"/>
      <c r="BL1086" s="108"/>
      <c r="BM1086" s="108"/>
      <c r="CB1086" s="108"/>
      <c r="CC1086" s="108"/>
      <c r="CD1086" s="108"/>
      <c r="CE1086" s="108"/>
    </row>
    <row r="1087" spans="1:83">
      <c r="A1087" s="108"/>
      <c r="B1087" s="108"/>
      <c r="E1087" s="108"/>
      <c r="F1087" s="108"/>
      <c r="I1087" s="108"/>
      <c r="J1087" s="108"/>
      <c r="K1087" s="108"/>
      <c r="L1087" s="108"/>
      <c r="M1087" s="108"/>
      <c r="N1087" s="108"/>
      <c r="O1087" s="108"/>
      <c r="P1087" s="108"/>
      <c r="Q1087" s="108"/>
      <c r="R1087" s="108"/>
      <c r="S1087" s="108"/>
      <c r="T1087" s="108"/>
      <c r="U1087" s="108"/>
      <c r="V1087" s="108"/>
      <c r="W1087" s="108"/>
      <c r="X1087" s="108"/>
      <c r="Y1087" s="108"/>
      <c r="Z1087" s="108"/>
      <c r="AA1087" s="108"/>
      <c r="AB1087" s="108"/>
      <c r="AC1087" s="108"/>
      <c r="AD1087" s="108"/>
      <c r="AE1087" s="108"/>
      <c r="AF1087" s="108"/>
      <c r="AG1087" s="108"/>
      <c r="AH1087" s="108"/>
      <c r="AI1087" s="108"/>
      <c r="AJ1087" s="108"/>
      <c r="AK1087" s="108"/>
      <c r="AL1087" s="108"/>
      <c r="AM1087" s="108"/>
      <c r="AN1087" s="108"/>
      <c r="AO1087" s="108"/>
      <c r="AP1087" s="108"/>
      <c r="AQ1087" s="108"/>
      <c r="AR1087" s="108"/>
      <c r="AS1087" s="108"/>
      <c r="AT1087" s="108"/>
      <c r="AU1087" s="108"/>
      <c r="AV1087" s="108"/>
      <c r="AW1087" s="108"/>
      <c r="AX1087" s="108"/>
      <c r="AY1087" s="108"/>
      <c r="AZ1087" s="108"/>
      <c r="BE1087" s="108"/>
      <c r="BG1087" s="108"/>
      <c r="BI1087" s="108"/>
      <c r="BK1087" s="108"/>
      <c r="BL1087" s="108"/>
      <c r="BM1087" s="108"/>
      <c r="CB1087" s="108"/>
      <c r="CC1087" s="108"/>
      <c r="CD1087" s="108"/>
      <c r="CE1087" s="108"/>
    </row>
    <row r="1088" spans="1:83">
      <c r="A1088" s="108"/>
      <c r="B1088" s="108"/>
      <c r="E1088" s="108"/>
      <c r="F1088" s="108"/>
      <c r="I1088" s="108"/>
      <c r="J1088" s="108"/>
      <c r="K1088" s="108"/>
      <c r="L1088" s="108"/>
      <c r="M1088" s="108"/>
      <c r="N1088" s="108"/>
      <c r="O1088" s="108"/>
      <c r="P1088" s="108"/>
      <c r="Q1088" s="108"/>
      <c r="R1088" s="108"/>
      <c r="S1088" s="108"/>
      <c r="T1088" s="108"/>
      <c r="U1088" s="108"/>
      <c r="V1088" s="108"/>
      <c r="W1088" s="108"/>
      <c r="X1088" s="108"/>
      <c r="Y1088" s="108"/>
      <c r="Z1088" s="108"/>
      <c r="AA1088" s="108"/>
      <c r="AB1088" s="108"/>
      <c r="AC1088" s="108"/>
      <c r="AD1088" s="108"/>
      <c r="AE1088" s="108"/>
      <c r="AF1088" s="108"/>
      <c r="AG1088" s="108"/>
      <c r="AH1088" s="108"/>
      <c r="AI1088" s="108"/>
      <c r="AJ1088" s="108"/>
      <c r="AK1088" s="108"/>
      <c r="AL1088" s="108"/>
      <c r="AM1088" s="108"/>
      <c r="AN1088" s="108"/>
      <c r="AO1088" s="108"/>
      <c r="AP1088" s="108"/>
      <c r="AQ1088" s="108"/>
      <c r="AR1088" s="108"/>
      <c r="AS1088" s="108"/>
      <c r="AT1088" s="108"/>
      <c r="AU1088" s="108"/>
      <c r="AV1088" s="108"/>
      <c r="AW1088" s="108"/>
      <c r="AX1088" s="108"/>
      <c r="AY1088" s="108"/>
      <c r="AZ1088" s="108"/>
      <c r="BE1088" s="108"/>
      <c r="BG1088" s="108"/>
      <c r="BI1088" s="108"/>
      <c r="BK1088" s="108"/>
      <c r="BL1088" s="108"/>
      <c r="BM1088" s="108"/>
      <c r="CB1088" s="108"/>
      <c r="CC1088" s="108"/>
      <c r="CD1088" s="108"/>
      <c r="CE1088" s="108"/>
    </row>
    <row r="1089" spans="1:83">
      <c r="A1089" s="108"/>
      <c r="B1089" s="108"/>
      <c r="E1089" s="108"/>
      <c r="F1089" s="108"/>
      <c r="I1089" s="108"/>
      <c r="J1089" s="108"/>
      <c r="K1089" s="108"/>
      <c r="L1089" s="108"/>
      <c r="M1089" s="108"/>
      <c r="N1089" s="108"/>
      <c r="O1089" s="108"/>
      <c r="P1089" s="108"/>
      <c r="Q1089" s="108"/>
      <c r="R1089" s="108"/>
      <c r="S1089" s="108"/>
      <c r="T1089" s="108"/>
      <c r="U1089" s="108"/>
      <c r="V1089" s="108"/>
      <c r="W1089" s="108"/>
      <c r="X1089" s="108"/>
      <c r="Y1089" s="108"/>
      <c r="Z1089" s="108"/>
      <c r="AA1089" s="108"/>
      <c r="AB1089" s="108"/>
      <c r="AC1089" s="108"/>
      <c r="AD1089" s="108"/>
      <c r="AE1089" s="108"/>
      <c r="AF1089" s="108"/>
      <c r="AG1089" s="108"/>
      <c r="AH1089" s="108"/>
      <c r="AI1089" s="108"/>
      <c r="AJ1089" s="108"/>
      <c r="AK1089" s="108"/>
      <c r="AL1089" s="108"/>
      <c r="AM1089" s="108"/>
      <c r="AN1089" s="108"/>
      <c r="AO1089" s="108"/>
      <c r="AP1089" s="108"/>
      <c r="AQ1089" s="108"/>
      <c r="AR1089" s="108"/>
      <c r="AS1089" s="108"/>
      <c r="AT1089" s="108"/>
      <c r="AU1089" s="108"/>
      <c r="AV1089" s="108"/>
      <c r="AW1089" s="108"/>
      <c r="AX1089" s="108"/>
      <c r="AY1089" s="108"/>
      <c r="AZ1089" s="108"/>
      <c r="BE1089" s="108"/>
      <c r="BG1089" s="108"/>
      <c r="BI1089" s="108"/>
      <c r="BK1089" s="108"/>
      <c r="BL1089" s="108"/>
      <c r="BM1089" s="108"/>
      <c r="CB1089" s="108"/>
      <c r="CC1089" s="108"/>
      <c r="CD1089" s="108"/>
      <c r="CE1089" s="108"/>
    </row>
    <row r="1090" spans="1:83">
      <c r="A1090" s="108"/>
      <c r="B1090" s="108"/>
      <c r="E1090" s="108"/>
      <c r="F1090" s="108"/>
      <c r="I1090" s="108"/>
      <c r="J1090" s="108"/>
      <c r="K1090" s="108"/>
      <c r="L1090" s="108"/>
      <c r="M1090" s="108"/>
      <c r="N1090" s="108"/>
      <c r="O1090" s="108"/>
      <c r="P1090" s="108"/>
      <c r="Q1090" s="108"/>
      <c r="R1090" s="108"/>
      <c r="S1090" s="108"/>
      <c r="T1090" s="108"/>
      <c r="U1090" s="108"/>
      <c r="V1090" s="108"/>
      <c r="W1090" s="108"/>
      <c r="X1090" s="108"/>
      <c r="Y1090" s="108"/>
      <c r="Z1090" s="108"/>
      <c r="AA1090" s="108"/>
      <c r="AB1090" s="108"/>
      <c r="AC1090" s="108"/>
      <c r="AD1090" s="108"/>
      <c r="AE1090" s="108"/>
      <c r="AF1090" s="108"/>
      <c r="AG1090" s="108"/>
      <c r="AH1090" s="108"/>
      <c r="AI1090" s="108"/>
      <c r="AJ1090" s="108"/>
      <c r="AK1090" s="108"/>
      <c r="AL1090" s="108"/>
      <c r="AM1090" s="108"/>
      <c r="AN1090" s="108"/>
      <c r="AO1090" s="108"/>
      <c r="AP1090" s="108"/>
      <c r="AQ1090" s="108"/>
      <c r="AR1090" s="108"/>
      <c r="AS1090" s="108"/>
      <c r="AT1090" s="108"/>
      <c r="AU1090" s="108"/>
      <c r="AV1090" s="108"/>
      <c r="AW1090" s="108"/>
      <c r="AX1090" s="108"/>
      <c r="AY1090" s="108"/>
      <c r="AZ1090" s="108"/>
      <c r="BE1090" s="108"/>
      <c r="BG1090" s="108"/>
      <c r="BI1090" s="108"/>
      <c r="BK1090" s="108"/>
      <c r="BL1090" s="108"/>
      <c r="BM1090" s="108"/>
      <c r="CB1090" s="108"/>
      <c r="CC1090" s="108"/>
      <c r="CD1090" s="108"/>
      <c r="CE1090" s="108"/>
    </row>
    <row r="1091" spans="1:83">
      <c r="A1091" s="108"/>
      <c r="B1091" s="108"/>
      <c r="E1091" s="108"/>
      <c r="F1091" s="108"/>
      <c r="I1091" s="108"/>
      <c r="J1091" s="108"/>
      <c r="K1091" s="108"/>
      <c r="L1091" s="108"/>
      <c r="M1091" s="108"/>
      <c r="N1091" s="108"/>
      <c r="O1091" s="108"/>
      <c r="P1091" s="108"/>
      <c r="Q1091" s="108"/>
      <c r="R1091" s="108"/>
      <c r="S1091" s="108"/>
      <c r="T1091" s="108"/>
      <c r="U1091" s="108"/>
      <c r="V1091" s="108"/>
      <c r="W1091" s="108"/>
      <c r="X1091" s="108"/>
      <c r="Y1091" s="108"/>
      <c r="Z1091" s="108"/>
      <c r="AA1091" s="108"/>
      <c r="AB1091" s="108"/>
      <c r="AC1091" s="108"/>
      <c r="AD1091" s="108"/>
      <c r="AE1091" s="108"/>
      <c r="AF1091" s="108"/>
      <c r="AG1091" s="108"/>
      <c r="AH1091" s="108"/>
      <c r="AI1091" s="108"/>
      <c r="AJ1091" s="108"/>
      <c r="AK1091" s="108"/>
      <c r="AL1091" s="108"/>
      <c r="AM1091" s="108"/>
      <c r="AN1091" s="108"/>
      <c r="AO1091" s="108"/>
      <c r="AP1091" s="108"/>
      <c r="AQ1091" s="108"/>
      <c r="AR1091" s="108"/>
      <c r="AS1091" s="108"/>
      <c r="AT1091" s="108"/>
      <c r="AU1091" s="108"/>
      <c r="AV1091" s="108"/>
      <c r="AW1091" s="108"/>
      <c r="AX1091" s="108"/>
      <c r="AY1091" s="108"/>
      <c r="AZ1091" s="108"/>
      <c r="BE1091" s="108"/>
      <c r="BG1091" s="108"/>
      <c r="BI1091" s="108"/>
      <c r="BK1091" s="108"/>
      <c r="BL1091" s="108"/>
      <c r="BM1091" s="108"/>
      <c r="CB1091" s="108"/>
      <c r="CC1091" s="108"/>
      <c r="CD1091" s="108"/>
      <c r="CE1091" s="108"/>
    </row>
    <row r="1092" spans="1:83">
      <c r="A1092" s="108"/>
      <c r="B1092" s="108"/>
      <c r="E1092" s="108"/>
      <c r="F1092" s="108"/>
      <c r="I1092" s="108"/>
      <c r="J1092" s="108"/>
      <c r="K1092" s="108"/>
      <c r="L1092" s="108"/>
      <c r="M1092" s="108"/>
      <c r="N1092" s="108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8"/>
      <c r="AA1092" s="108"/>
      <c r="AB1092" s="108"/>
      <c r="AC1092" s="108"/>
      <c r="AD1092" s="108"/>
      <c r="AE1092" s="108"/>
      <c r="AF1092" s="108"/>
      <c r="AG1092" s="108"/>
      <c r="AH1092" s="108"/>
      <c r="AI1092" s="108"/>
      <c r="AJ1092" s="108"/>
      <c r="AK1092" s="108"/>
      <c r="AL1092" s="108"/>
      <c r="AM1092" s="108"/>
      <c r="AN1092" s="108"/>
      <c r="AO1092" s="108"/>
      <c r="AP1092" s="108"/>
      <c r="AQ1092" s="108"/>
      <c r="AR1092" s="108"/>
      <c r="AS1092" s="108"/>
      <c r="AT1092" s="108"/>
      <c r="AU1092" s="108"/>
      <c r="AV1092" s="108"/>
      <c r="AW1092" s="108"/>
      <c r="AX1092" s="108"/>
      <c r="AY1092" s="108"/>
      <c r="AZ1092" s="108"/>
      <c r="BE1092" s="108"/>
      <c r="BG1092" s="108"/>
      <c r="BI1092" s="108"/>
      <c r="BK1092" s="108"/>
      <c r="BL1092" s="108"/>
      <c r="BM1092" s="108"/>
      <c r="CB1092" s="108"/>
      <c r="CC1092" s="108"/>
      <c r="CD1092" s="108"/>
      <c r="CE1092" s="108"/>
    </row>
    <row r="1093" spans="1:83">
      <c r="A1093" s="108"/>
      <c r="B1093" s="108"/>
      <c r="E1093" s="108"/>
      <c r="F1093" s="108"/>
      <c r="I1093" s="108"/>
      <c r="J1093" s="108"/>
      <c r="K1093" s="108"/>
      <c r="L1093" s="108"/>
      <c r="M1093" s="108"/>
      <c r="N1093" s="108"/>
      <c r="O1093" s="108"/>
      <c r="P1093" s="108"/>
      <c r="Q1093" s="108"/>
      <c r="R1093" s="108"/>
      <c r="S1093" s="108"/>
      <c r="T1093" s="108"/>
      <c r="U1093" s="108"/>
      <c r="V1093" s="108"/>
      <c r="W1093" s="108"/>
      <c r="X1093" s="108"/>
      <c r="Y1093" s="108"/>
      <c r="Z1093" s="108"/>
      <c r="AA1093" s="108"/>
      <c r="AB1093" s="108"/>
      <c r="AC1093" s="108"/>
      <c r="AD1093" s="108"/>
      <c r="AE1093" s="108"/>
      <c r="AF1093" s="108"/>
      <c r="AG1093" s="108"/>
      <c r="AH1093" s="108"/>
      <c r="AI1093" s="108"/>
      <c r="AJ1093" s="108"/>
      <c r="AK1093" s="108"/>
      <c r="AL1093" s="108"/>
      <c r="AM1093" s="108"/>
      <c r="AN1093" s="108"/>
      <c r="AO1093" s="108"/>
      <c r="AP1093" s="108"/>
      <c r="AQ1093" s="108"/>
      <c r="AR1093" s="108"/>
      <c r="AS1093" s="108"/>
      <c r="AT1093" s="108"/>
      <c r="AU1093" s="108"/>
      <c r="AV1093" s="108"/>
      <c r="AW1093" s="108"/>
      <c r="AX1093" s="108"/>
      <c r="AY1093" s="108"/>
      <c r="AZ1093" s="108"/>
      <c r="BE1093" s="108"/>
      <c r="BG1093" s="108"/>
      <c r="BI1093" s="108"/>
      <c r="BK1093" s="108"/>
      <c r="BL1093" s="108"/>
      <c r="BM1093" s="108"/>
      <c r="CB1093" s="108"/>
      <c r="CC1093" s="108"/>
      <c r="CD1093" s="108"/>
      <c r="CE1093" s="108"/>
    </row>
    <row r="1094" spans="1:83">
      <c r="A1094" s="108"/>
      <c r="B1094" s="108"/>
      <c r="E1094" s="108"/>
      <c r="F1094" s="108"/>
      <c r="I1094" s="108"/>
      <c r="J1094" s="108"/>
      <c r="K1094" s="108"/>
      <c r="L1094" s="108"/>
      <c r="M1094" s="108"/>
      <c r="N1094" s="108"/>
      <c r="O1094" s="108"/>
      <c r="P1094" s="108"/>
      <c r="Q1094" s="108"/>
      <c r="R1094" s="108"/>
      <c r="S1094" s="108"/>
      <c r="T1094" s="108"/>
      <c r="U1094" s="108"/>
      <c r="V1094" s="108"/>
      <c r="W1094" s="108"/>
      <c r="X1094" s="108"/>
      <c r="Y1094" s="108"/>
      <c r="Z1094" s="108"/>
      <c r="AA1094" s="108"/>
      <c r="AB1094" s="108"/>
      <c r="AC1094" s="108"/>
      <c r="AD1094" s="108"/>
      <c r="AE1094" s="108"/>
      <c r="AF1094" s="108"/>
      <c r="AG1094" s="108"/>
      <c r="AH1094" s="108"/>
      <c r="AI1094" s="108"/>
      <c r="AJ1094" s="108"/>
      <c r="AK1094" s="108"/>
      <c r="AL1094" s="108"/>
      <c r="AM1094" s="108"/>
      <c r="AN1094" s="108"/>
      <c r="AO1094" s="108"/>
      <c r="AP1094" s="108"/>
      <c r="AQ1094" s="108"/>
      <c r="AR1094" s="108"/>
      <c r="AS1094" s="108"/>
      <c r="AT1094" s="108"/>
      <c r="AU1094" s="108"/>
      <c r="AV1094" s="108"/>
      <c r="AW1094" s="108"/>
      <c r="AX1094" s="108"/>
      <c r="AY1094" s="108"/>
      <c r="AZ1094" s="108"/>
      <c r="BE1094" s="108"/>
      <c r="BG1094" s="108"/>
      <c r="BI1094" s="108"/>
      <c r="BK1094" s="108"/>
      <c r="BL1094" s="108"/>
      <c r="BM1094" s="108"/>
      <c r="CB1094" s="108"/>
      <c r="CC1094" s="108"/>
      <c r="CD1094" s="108"/>
      <c r="CE1094" s="108"/>
    </row>
    <row r="1095" spans="1:83">
      <c r="A1095" s="108"/>
      <c r="B1095" s="108"/>
      <c r="E1095" s="108"/>
      <c r="F1095" s="108"/>
      <c r="I1095" s="108"/>
      <c r="J1095" s="108"/>
      <c r="K1095" s="108"/>
      <c r="L1095" s="108"/>
      <c r="M1095" s="108"/>
      <c r="N1095" s="108"/>
      <c r="O1095" s="108"/>
      <c r="P1095" s="108"/>
      <c r="Q1095" s="108"/>
      <c r="R1095" s="108"/>
      <c r="S1095" s="108"/>
      <c r="T1095" s="108"/>
      <c r="U1095" s="108"/>
      <c r="V1095" s="108"/>
      <c r="W1095" s="108"/>
      <c r="X1095" s="108"/>
      <c r="Y1095" s="108"/>
      <c r="Z1095" s="108"/>
      <c r="AA1095" s="108"/>
      <c r="AB1095" s="108"/>
      <c r="AC1095" s="108"/>
      <c r="AD1095" s="108"/>
      <c r="AE1095" s="108"/>
      <c r="AF1095" s="108"/>
      <c r="AG1095" s="108"/>
      <c r="AH1095" s="108"/>
      <c r="AI1095" s="108"/>
      <c r="AJ1095" s="108"/>
      <c r="AK1095" s="108"/>
      <c r="AL1095" s="108"/>
      <c r="AM1095" s="108"/>
      <c r="AN1095" s="108"/>
      <c r="AO1095" s="108"/>
      <c r="AP1095" s="108"/>
      <c r="AQ1095" s="108"/>
      <c r="AR1095" s="108"/>
      <c r="AS1095" s="108"/>
      <c r="AT1095" s="108"/>
      <c r="AU1095" s="108"/>
      <c r="AV1095" s="108"/>
      <c r="AW1095" s="108"/>
      <c r="AX1095" s="108"/>
      <c r="AY1095" s="108"/>
      <c r="AZ1095" s="108"/>
      <c r="BE1095" s="108"/>
      <c r="BG1095" s="108"/>
      <c r="BI1095" s="108"/>
      <c r="BK1095" s="108"/>
      <c r="BL1095" s="108"/>
      <c r="BM1095" s="108"/>
      <c r="CB1095" s="108"/>
      <c r="CC1095" s="108"/>
      <c r="CD1095" s="108"/>
      <c r="CE1095" s="108"/>
    </row>
    <row r="1096" spans="1:83">
      <c r="A1096" s="108"/>
      <c r="B1096" s="108"/>
      <c r="E1096" s="108"/>
      <c r="F1096" s="108"/>
      <c r="I1096" s="108"/>
      <c r="J1096" s="108"/>
      <c r="K1096" s="108"/>
      <c r="L1096" s="108"/>
      <c r="M1096" s="108"/>
      <c r="N1096" s="108"/>
      <c r="O1096" s="108"/>
      <c r="P1096" s="108"/>
      <c r="Q1096" s="108"/>
      <c r="R1096" s="108"/>
      <c r="S1096" s="108"/>
      <c r="T1096" s="108"/>
      <c r="U1096" s="108"/>
      <c r="V1096" s="108"/>
      <c r="W1096" s="108"/>
      <c r="X1096" s="108"/>
      <c r="Y1096" s="108"/>
      <c r="Z1096" s="108"/>
      <c r="AA1096" s="108"/>
      <c r="AB1096" s="108"/>
      <c r="AC1096" s="108"/>
      <c r="AD1096" s="108"/>
      <c r="AE1096" s="108"/>
      <c r="AF1096" s="108"/>
      <c r="AG1096" s="108"/>
      <c r="AH1096" s="108"/>
      <c r="AI1096" s="108"/>
      <c r="AJ1096" s="108"/>
      <c r="AK1096" s="108"/>
      <c r="AL1096" s="108"/>
      <c r="AM1096" s="108"/>
      <c r="AN1096" s="108"/>
      <c r="AO1096" s="108"/>
      <c r="AP1096" s="108"/>
      <c r="AQ1096" s="108"/>
      <c r="AR1096" s="108"/>
      <c r="AS1096" s="108"/>
      <c r="AT1096" s="108"/>
      <c r="AU1096" s="108"/>
      <c r="AV1096" s="108"/>
      <c r="AW1096" s="108"/>
      <c r="AX1096" s="108"/>
      <c r="AY1096" s="108"/>
      <c r="AZ1096" s="108"/>
      <c r="BE1096" s="108"/>
      <c r="BG1096" s="108"/>
      <c r="BI1096" s="108"/>
      <c r="BK1096" s="108"/>
      <c r="BL1096" s="108"/>
      <c r="BM1096" s="108"/>
      <c r="CB1096" s="108"/>
      <c r="CC1096" s="108"/>
      <c r="CD1096" s="108"/>
      <c r="CE1096" s="108"/>
    </row>
    <row r="1097" spans="1:83">
      <c r="A1097" s="108"/>
      <c r="B1097" s="108"/>
      <c r="E1097" s="108"/>
      <c r="F1097" s="108"/>
      <c r="I1097" s="108"/>
      <c r="J1097" s="108"/>
      <c r="K1097" s="108"/>
      <c r="L1097" s="108"/>
      <c r="M1097" s="108"/>
      <c r="N1097" s="108"/>
      <c r="O1097" s="108"/>
      <c r="P1097" s="108"/>
      <c r="Q1097" s="108"/>
      <c r="R1097" s="108"/>
      <c r="S1097" s="108"/>
      <c r="T1097" s="108"/>
      <c r="U1097" s="108"/>
      <c r="V1097" s="108"/>
      <c r="W1097" s="108"/>
      <c r="X1097" s="108"/>
      <c r="Y1097" s="108"/>
      <c r="Z1097" s="108"/>
      <c r="AA1097" s="108"/>
      <c r="AB1097" s="108"/>
      <c r="AC1097" s="108"/>
      <c r="AD1097" s="108"/>
      <c r="AE1097" s="108"/>
      <c r="AF1097" s="108"/>
      <c r="AG1097" s="108"/>
      <c r="AH1097" s="108"/>
      <c r="AI1097" s="108"/>
      <c r="AJ1097" s="108"/>
      <c r="AK1097" s="108"/>
      <c r="AL1097" s="108"/>
      <c r="AM1097" s="108"/>
      <c r="AN1097" s="108"/>
      <c r="AO1097" s="108"/>
      <c r="AP1097" s="108"/>
      <c r="AQ1097" s="108"/>
      <c r="AR1097" s="108"/>
      <c r="AS1097" s="108"/>
      <c r="AT1097" s="108"/>
      <c r="AU1097" s="108"/>
      <c r="AV1097" s="108"/>
      <c r="AW1097" s="108"/>
      <c r="AX1097" s="108"/>
      <c r="AY1097" s="108"/>
      <c r="AZ1097" s="108"/>
      <c r="BE1097" s="108"/>
      <c r="BG1097" s="108"/>
      <c r="BI1097" s="108"/>
      <c r="BK1097" s="108"/>
      <c r="BL1097" s="108"/>
      <c r="BM1097" s="108"/>
      <c r="CB1097" s="108"/>
      <c r="CC1097" s="108"/>
      <c r="CD1097" s="108"/>
      <c r="CE1097" s="108"/>
    </row>
    <row r="1098" spans="1:83">
      <c r="A1098" s="108"/>
      <c r="B1098" s="108"/>
      <c r="E1098" s="108"/>
      <c r="F1098" s="108"/>
      <c r="I1098" s="108"/>
      <c r="J1098" s="108"/>
      <c r="K1098" s="108"/>
      <c r="L1098" s="108"/>
      <c r="M1098" s="108"/>
      <c r="N1098" s="108"/>
      <c r="O1098" s="108"/>
      <c r="P1098" s="108"/>
      <c r="Q1098" s="108"/>
      <c r="R1098" s="108"/>
      <c r="S1098" s="108"/>
      <c r="T1098" s="108"/>
      <c r="U1098" s="108"/>
      <c r="V1098" s="108"/>
      <c r="W1098" s="108"/>
      <c r="X1098" s="108"/>
      <c r="Y1098" s="108"/>
      <c r="Z1098" s="108"/>
      <c r="AA1098" s="108"/>
      <c r="AB1098" s="108"/>
      <c r="AC1098" s="108"/>
      <c r="AD1098" s="108"/>
      <c r="AE1098" s="108"/>
      <c r="AF1098" s="108"/>
      <c r="AG1098" s="108"/>
      <c r="AH1098" s="108"/>
      <c r="AI1098" s="108"/>
      <c r="AJ1098" s="108"/>
      <c r="AK1098" s="108"/>
      <c r="AL1098" s="108"/>
      <c r="AM1098" s="108"/>
      <c r="AN1098" s="108"/>
      <c r="AO1098" s="108"/>
      <c r="AP1098" s="108"/>
      <c r="AQ1098" s="108"/>
      <c r="AR1098" s="108"/>
      <c r="AS1098" s="108"/>
      <c r="AT1098" s="108"/>
      <c r="AU1098" s="108"/>
      <c r="AV1098" s="108"/>
      <c r="AW1098" s="108"/>
      <c r="AX1098" s="108"/>
      <c r="AY1098" s="108"/>
      <c r="AZ1098" s="108"/>
      <c r="BE1098" s="108"/>
      <c r="BG1098" s="108"/>
      <c r="BI1098" s="108"/>
      <c r="BK1098" s="108"/>
      <c r="BL1098" s="108"/>
      <c r="BM1098" s="108"/>
      <c r="CB1098" s="108"/>
      <c r="CC1098" s="108"/>
      <c r="CD1098" s="108"/>
      <c r="CE1098" s="108"/>
    </row>
    <row r="1108" spans="1:83">
      <c r="A1108" s="108"/>
      <c r="B1108" s="108"/>
      <c r="E1108" s="108"/>
      <c r="F1108" s="108"/>
      <c r="I1108" s="108"/>
      <c r="J1108" s="108"/>
      <c r="K1108" s="108"/>
      <c r="L1108" s="108"/>
      <c r="M1108" s="108"/>
      <c r="N1108" s="108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108"/>
      <c r="AA1108" s="108"/>
      <c r="AB1108" s="108"/>
      <c r="AC1108" s="108"/>
      <c r="AD1108" s="108"/>
      <c r="AE1108" s="108"/>
      <c r="AF1108" s="108"/>
      <c r="AG1108" s="108"/>
      <c r="AH1108" s="108"/>
      <c r="AI1108" s="108"/>
      <c r="AJ1108" s="108"/>
      <c r="AK1108" s="108"/>
      <c r="AL1108" s="108"/>
      <c r="AM1108" s="108"/>
      <c r="AN1108" s="108"/>
      <c r="AO1108" s="108"/>
      <c r="AP1108" s="108"/>
      <c r="AQ1108" s="108"/>
      <c r="AR1108" s="108"/>
      <c r="AS1108" s="108"/>
      <c r="AT1108" s="108"/>
      <c r="AU1108" s="108"/>
      <c r="AV1108" s="108"/>
      <c r="AW1108" s="108"/>
      <c r="AX1108" s="108"/>
      <c r="AY1108" s="108"/>
      <c r="AZ1108" s="108"/>
      <c r="BE1108" s="108"/>
      <c r="BG1108" s="108"/>
      <c r="BI1108" s="108"/>
      <c r="BK1108" s="108"/>
      <c r="BL1108" s="108"/>
      <c r="BM1108" s="108"/>
      <c r="CB1108" s="108"/>
      <c r="CC1108" s="108"/>
      <c r="CD1108" s="108"/>
      <c r="CE1108" s="108"/>
    </row>
    <row r="1109" spans="1:83">
      <c r="A1109" s="108"/>
      <c r="B1109" s="108"/>
      <c r="E1109" s="108"/>
      <c r="F1109" s="108"/>
      <c r="I1109" s="108"/>
      <c r="J1109" s="108"/>
      <c r="K1109" s="108"/>
      <c r="L1109" s="108"/>
      <c r="M1109" s="108"/>
      <c r="N1109" s="108"/>
      <c r="O1109" s="108"/>
      <c r="P1109" s="108"/>
      <c r="Q1109" s="108"/>
      <c r="R1109" s="108"/>
      <c r="S1109" s="108"/>
      <c r="T1109" s="108"/>
      <c r="U1109" s="108"/>
      <c r="V1109" s="108"/>
      <c r="W1109" s="108"/>
      <c r="X1109" s="108"/>
      <c r="Y1109" s="108"/>
      <c r="Z1109" s="108"/>
      <c r="AA1109" s="108"/>
      <c r="AB1109" s="108"/>
      <c r="AC1109" s="108"/>
      <c r="AD1109" s="108"/>
      <c r="AE1109" s="108"/>
      <c r="AF1109" s="108"/>
      <c r="AG1109" s="108"/>
      <c r="AH1109" s="108"/>
      <c r="AI1109" s="108"/>
      <c r="AJ1109" s="108"/>
      <c r="AK1109" s="108"/>
      <c r="AL1109" s="108"/>
      <c r="AM1109" s="108"/>
      <c r="AN1109" s="108"/>
      <c r="AO1109" s="108"/>
      <c r="AP1109" s="108"/>
      <c r="AQ1109" s="108"/>
      <c r="AR1109" s="108"/>
      <c r="AS1109" s="108"/>
      <c r="AT1109" s="108"/>
      <c r="AU1109" s="108"/>
      <c r="AV1109" s="108"/>
      <c r="AW1109" s="108"/>
      <c r="AX1109" s="108"/>
      <c r="AY1109" s="108"/>
      <c r="AZ1109" s="108"/>
      <c r="BE1109" s="108"/>
      <c r="BG1109" s="108"/>
      <c r="BI1109" s="108"/>
      <c r="BK1109" s="108"/>
      <c r="BL1109" s="108"/>
      <c r="BM1109" s="108"/>
      <c r="CB1109" s="108"/>
      <c r="CC1109" s="108"/>
      <c r="CD1109" s="108"/>
      <c r="CE1109" s="108"/>
    </row>
    <row r="1110" spans="1:83">
      <c r="A1110" s="108"/>
      <c r="B1110" s="108"/>
      <c r="E1110" s="108"/>
      <c r="F1110" s="108"/>
      <c r="I1110" s="108"/>
      <c r="J1110" s="108"/>
      <c r="K1110" s="108"/>
      <c r="L1110" s="108"/>
      <c r="M1110" s="108"/>
      <c r="N1110" s="108"/>
      <c r="O1110" s="108"/>
      <c r="P1110" s="108"/>
      <c r="Q1110" s="108"/>
      <c r="R1110" s="108"/>
      <c r="S1110" s="108"/>
      <c r="T1110" s="108"/>
      <c r="U1110" s="108"/>
      <c r="V1110" s="108"/>
      <c r="W1110" s="108"/>
      <c r="X1110" s="108"/>
      <c r="Y1110" s="108"/>
      <c r="Z1110" s="108"/>
      <c r="AA1110" s="108"/>
      <c r="AB1110" s="108"/>
      <c r="AC1110" s="108"/>
      <c r="AD1110" s="108"/>
      <c r="AE1110" s="108"/>
      <c r="AF1110" s="108"/>
      <c r="AG1110" s="108"/>
      <c r="AH1110" s="108"/>
      <c r="AI1110" s="108"/>
      <c r="AJ1110" s="108"/>
      <c r="AK1110" s="108"/>
      <c r="AL1110" s="108"/>
      <c r="AM1110" s="108"/>
      <c r="AN1110" s="108"/>
      <c r="AO1110" s="108"/>
      <c r="AP1110" s="108"/>
      <c r="AQ1110" s="108"/>
      <c r="AR1110" s="108"/>
      <c r="AS1110" s="108"/>
      <c r="AT1110" s="108"/>
      <c r="AU1110" s="108"/>
      <c r="AV1110" s="108"/>
      <c r="AW1110" s="108"/>
      <c r="AX1110" s="108"/>
      <c r="AY1110" s="108"/>
      <c r="AZ1110" s="108"/>
      <c r="BE1110" s="108"/>
      <c r="BG1110" s="108"/>
      <c r="BI1110" s="108"/>
      <c r="BK1110" s="108"/>
      <c r="BL1110" s="108"/>
      <c r="BM1110" s="108"/>
      <c r="CB1110" s="108"/>
      <c r="CC1110" s="108"/>
      <c r="CD1110" s="108"/>
      <c r="CE1110" s="108"/>
    </row>
    <row r="1111" spans="1:83">
      <c r="A1111" s="108"/>
      <c r="B1111" s="108"/>
      <c r="E1111" s="108"/>
      <c r="F1111" s="108"/>
      <c r="I1111" s="108"/>
      <c r="J1111" s="108"/>
      <c r="K1111" s="108"/>
      <c r="L1111" s="108"/>
      <c r="M1111" s="108"/>
      <c r="N1111" s="108"/>
      <c r="O1111" s="108"/>
      <c r="P1111" s="108"/>
      <c r="Q1111" s="108"/>
      <c r="R1111" s="108"/>
      <c r="S1111" s="108"/>
      <c r="T1111" s="108"/>
      <c r="U1111" s="108"/>
      <c r="V1111" s="108"/>
      <c r="W1111" s="108"/>
      <c r="X1111" s="108"/>
      <c r="Y1111" s="108"/>
      <c r="Z1111" s="108"/>
      <c r="AA1111" s="108"/>
      <c r="AB1111" s="108"/>
      <c r="AC1111" s="108"/>
      <c r="AD1111" s="108"/>
      <c r="AE1111" s="108"/>
      <c r="AF1111" s="108"/>
      <c r="AG1111" s="108"/>
      <c r="AH1111" s="108"/>
      <c r="AI1111" s="108"/>
      <c r="AJ1111" s="108"/>
      <c r="AK1111" s="108"/>
      <c r="AL1111" s="108"/>
      <c r="AM1111" s="108"/>
      <c r="AN1111" s="108"/>
      <c r="AO1111" s="108"/>
      <c r="AP1111" s="108"/>
      <c r="AQ1111" s="108"/>
      <c r="AR1111" s="108"/>
      <c r="AS1111" s="108"/>
      <c r="AT1111" s="108"/>
      <c r="AU1111" s="108"/>
      <c r="AV1111" s="108"/>
      <c r="AW1111" s="108"/>
      <c r="AX1111" s="108"/>
      <c r="AY1111" s="108"/>
      <c r="AZ1111" s="108"/>
      <c r="BE1111" s="108"/>
      <c r="BG1111" s="108"/>
      <c r="BI1111" s="108"/>
      <c r="BK1111" s="108"/>
      <c r="BL1111" s="108"/>
      <c r="BM1111" s="108"/>
      <c r="CB1111" s="108"/>
      <c r="CC1111" s="108"/>
      <c r="CD1111" s="108"/>
      <c r="CE1111" s="108"/>
    </row>
    <row r="1112" spans="1:83">
      <c r="A1112" s="108"/>
      <c r="B1112" s="108"/>
      <c r="E1112" s="108"/>
      <c r="F1112" s="108"/>
      <c r="I1112" s="108"/>
      <c r="J1112" s="108"/>
      <c r="K1112" s="108"/>
      <c r="L1112" s="108"/>
      <c r="M1112" s="108"/>
      <c r="N1112" s="108"/>
      <c r="O1112" s="108"/>
      <c r="P1112" s="108"/>
      <c r="Q1112" s="108"/>
      <c r="R1112" s="108"/>
      <c r="S1112" s="108"/>
      <c r="T1112" s="108"/>
      <c r="U1112" s="108"/>
      <c r="V1112" s="108"/>
      <c r="W1112" s="108"/>
      <c r="X1112" s="108"/>
      <c r="Y1112" s="108"/>
      <c r="Z1112" s="108"/>
      <c r="AA1112" s="108"/>
      <c r="AB1112" s="108"/>
      <c r="AC1112" s="108"/>
      <c r="AD1112" s="108"/>
      <c r="AE1112" s="108"/>
      <c r="AF1112" s="108"/>
      <c r="AG1112" s="108"/>
      <c r="AH1112" s="108"/>
      <c r="AI1112" s="108"/>
      <c r="AJ1112" s="108"/>
      <c r="AK1112" s="108"/>
      <c r="AL1112" s="108"/>
      <c r="AM1112" s="108"/>
      <c r="AN1112" s="108"/>
      <c r="AO1112" s="108"/>
      <c r="AP1112" s="108"/>
      <c r="AQ1112" s="108"/>
      <c r="AR1112" s="108"/>
      <c r="AS1112" s="108"/>
      <c r="AT1112" s="108"/>
      <c r="AU1112" s="108"/>
      <c r="AV1112" s="108"/>
      <c r="AW1112" s="108"/>
      <c r="AX1112" s="108"/>
      <c r="AY1112" s="108"/>
      <c r="AZ1112" s="108"/>
      <c r="BE1112" s="108"/>
      <c r="BG1112" s="108"/>
      <c r="BI1112" s="108"/>
      <c r="BK1112" s="108"/>
      <c r="BL1112" s="108"/>
      <c r="BM1112" s="108"/>
      <c r="CB1112" s="108"/>
      <c r="CC1112" s="108"/>
      <c r="CD1112" s="108"/>
      <c r="CE1112" s="108"/>
    </row>
    <row r="1113" spans="1:83">
      <c r="A1113" s="108"/>
      <c r="B1113" s="108"/>
      <c r="E1113" s="108"/>
      <c r="F1113" s="108"/>
      <c r="I1113" s="108"/>
      <c r="J1113" s="108"/>
      <c r="K1113" s="108"/>
      <c r="L1113" s="108"/>
      <c r="M1113" s="108"/>
      <c r="N1113" s="108"/>
      <c r="O1113" s="108"/>
      <c r="P1113" s="108"/>
      <c r="Q1113" s="108"/>
      <c r="R1113" s="108"/>
      <c r="S1113" s="108"/>
      <c r="T1113" s="108"/>
      <c r="U1113" s="108"/>
      <c r="V1113" s="108"/>
      <c r="W1113" s="108"/>
      <c r="X1113" s="108"/>
      <c r="Y1113" s="108"/>
      <c r="Z1113" s="108"/>
      <c r="AA1113" s="108"/>
      <c r="AB1113" s="108"/>
      <c r="AC1113" s="108"/>
      <c r="AD1113" s="108"/>
      <c r="AE1113" s="108"/>
      <c r="AF1113" s="108"/>
      <c r="AG1113" s="108"/>
      <c r="AH1113" s="108"/>
      <c r="AI1113" s="108"/>
      <c r="AJ1113" s="108"/>
      <c r="AK1113" s="108"/>
      <c r="AL1113" s="108"/>
      <c r="AM1113" s="108"/>
      <c r="AN1113" s="108"/>
      <c r="AO1113" s="108"/>
      <c r="AP1113" s="108"/>
      <c r="AQ1113" s="108"/>
      <c r="AR1113" s="108"/>
      <c r="AS1113" s="108"/>
      <c r="AT1113" s="108"/>
      <c r="AU1113" s="108"/>
      <c r="AV1113" s="108"/>
      <c r="AW1113" s="108"/>
      <c r="AX1113" s="108"/>
      <c r="AY1113" s="108"/>
      <c r="AZ1113" s="108"/>
      <c r="BE1113" s="108"/>
      <c r="BG1113" s="108"/>
      <c r="BI1113" s="108"/>
      <c r="BK1113" s="108"/>
      <c r="BL1113" s="108"/>
      <c r="BM1113" s="108"/>
      <c r="CB1113" s="108"/>
      <c r="CC1113" s="108"/>
      <c r="CD1113" s="108"/>
      <c r="CE1113" s="108"/>
    </row>
    <row r="1114" spans="1:83">
      <c r="A1114" s="108"/>
      <c r="B1114" s="108"/>
      <c r="E1114" s="108"/>
      <c r="F1114" s="108"/>
      <c r="I1114" s="108"/>
      <c r="J1114" s="108"/>
      <c r="K1114" s="108"/>
      <c r="L1114" s="108"/>
      <c r="M1114" s="108"/>
      <c r="N1114" s="108"/>
      <c r="O1114" s="108"/>
      <c r="P1114" s="108"/>
      <c r="Q1114" s="108"/>
      <c r="R1114" s="108"/>
      <c r="S1114" s="108"/>
      <c r="T1114" s="108"/>
      <c r="U1114" s="108"/>
      <c r="V1114" s="108"/>
      <c r="W1114" s="108"/>
      <c r="X1114" s="108"/>
      <c r="Y1114" s="108"/>
      <c r="Z1114" s="108"/>
      <c r="AA1114" s="108"/>
      <c r="AB1114" s="108"/>
      <c r="AC1114" s="108"/>
      <c r="AD1114" s="108"/>
      <c r="AE1114" s="108"/>
      <c r="AF1114" s="108"/>
      <c r="AG1114" s="108"/>
      <c r="AH1114" s="108"/>
      <c r="AI1114" s="108"/>
      <c r="AJ1114" s="108"/>
      <c r="AK1114" s="108"/>
      <c r="AL1114" s="108"/>
      <c r="AM1114" s="108"/>
      <c r="AN1114" s="108"/>
      <c r="AO1114" s="108"/>
      <c r="AP1114" s="108"/>
      <c r="AQ1114" s="108"/>
      <c r="AR1114" s="108"/>
      <c r="AS1114" s="108"/>
      <c r="AT1114" s="108"/>
      <c r="AU1114" s="108"/>
      <c r="AV1114" s="108"/>
      <c r="AW1114" s="108"/>
      <c r="AX1114" s="108"/>
      <c r="AY1114" s="108"/>
      <c r="AZ1114" s="108"/>
      <c r="BE1114" s="108"/>
      <c r="BG1114" s="108"/>
      <c r="BI1114" s="108"/>
      <c r="BK1114" s="108"/>
      <c r="BL1114" s="108"/>
      <c r="BM1114" s="108"/>
      <c r="CB1114" s="108"/>
      <c r="CC1114" s="108"/>
      <c r="CD1114" s="108"/>
      <c r="CE1114" s="108"/>
    </row>
    <row r="1115" spans="1:83">
      <c r="A1115" s="108"/>
      <c r="B1115" s="108"/>
      <c r="E1115" s="108"/>
      <c r="F1115" s="108"/>
      <c r="I1115" s="108"/>
      <c r="J1115" s="108"/>
      <c r="K1115" s="108"/>
      <c r="L1115" s="108"/>
      <c r="M1115" s="108"/>
      <c r="N1115" s="108"/>
      <c r="O1115" s="108"/>
      <c r="P1115" s="108"/>
      <c r="Q1115" s="108"/>
      <c r="R1115" s="108"/>
      <c r="S1115" s="108"/>
      <c r="T1115" s="108"/>
      <c r="U1115" s="108"/>
      <c r="V1115" s="108"/>
      <c r="W1115" s="108"/>
      <c r="X1115" s="108"/>
      <c r="Y1115" s="108"/>
      <c r="Z1115" s="108"/>
      <c r="AA1115" s="108"/>
      <c r="AB1115" s="108"/>
      <c r="AC1115" s="108"/>
      <c r="AD1115" s="108"/>
      <c r="AE1115" s="108"/>
      <c r="AF1115" s="108"/>
      <c r="AG1115" s="108"/>
      <c r="AH1115" s="108"/>
      <c r="AI1115" s="108"/>
      <c r="AJ1115" s="108"/>
      <c r="AK1115" s="108"/>
      <c r="AL1115" s="108"/>
      <c r="AM1115" s="108"/>
      <c r="AN1115" s="108"/>
      <c r="AO1115" s="108"/>
      <c r="AP1115" s="108"/>
      <c r="AQ1115" s="108"/>
      <c r="AR1115" s="108"/>
      <c r="AS1115" s="108"/>
      <c r="AT1115" s="108"/>
      <c r="AU1115" s="108"/>
      <c r="AV1115" s="108"/>
      <c r="AW1115" s="108"/>
      <c r="AX1115" s="108"/>
      <c r="AY1115" s="108"/>
      <c r="AZ1115" s="108"/>
      <c r="BE1115" s="108"/>
      <c r="BG1115" s="108"/>
      <c r="BI1115" s="108"/>
      <c r="BK1115" s="108"/>
      <c r="BL1115" s="108"/>
      <c r="BM1115" s="108"/>
      <c r="CB1115" s="108"/>
      <c r="CC1115" s="108"/>
      <c r="CD1115" s="108"/>
      <c r="CE1115" s="108"/>
    </row>
    <row r="1116" spans="1:83">
      <c r="A1116" s="108"/>
      <c r="B1116" s="108"/>
      <c r="E1116" s="108"/>
      <c r="F1116" s="108"/>
      <c r="I1116" s="108"/>
      <c r="J1116" s="108"/>
      <c r="K1116" s="108"/>
      <c r="L1116" s="108"/>
      <c r="M1116" s="108"/>
      <c r="N1116" s="108"/>
      <c r="O1116" s="108"/>
      <c r="P1116" s="108"/>
      <c r="Q1116" s="108"/>
      <c r="R1116" s="108"/>
      <c r="S1116" s="108"/>
      <c r="T1116" s="108"/>
      <c r="U1116" s="108"/>
      <c r="V1116" s="108"/>
      <c r="W1116" s="108"/>
      <c r="X1116" s="108"/>
      <c r="Y1116" s="108"/>
      <c r="Z1116" s="108"/>
      <c r="AA1116" s="108"/>
      <c r="AB1116" s="108"/>
      <c r="AC1116" s="108"/>
      <c r="AD1116" s="108"/>
      <c r="AE1116" s="108"/>
      <c r="AF1116" s="108"/>
      <c r="AG1116" s="108"/>
      <c r="AH1116" s="108"/>
      <c r="AI1116" s="108"/>
      <c r="AJ1116" s="108"/>
      <c r="AK1116" s="108"/>
      <c r="AL1116" s="108"/>
      <c r="AM1116" s="108"/>
      <c r="AN1116" s="108"/>
      <c r="AO1116" s="108"/>
      <c r="AP1116" s="108"/>
      <c r="AQ1116" s="108"/>
      <c r="AR1116" s="108"/>
      <c r="AS1116" s="108"/>
      <c r="AT1116" s="108"/>
      <c r="AU1116" s="108"/>
      <c r="AV1116" s="108"/>
      <c r="AW1116" s="108"/>
      <c r="AX1116" s="108"/>
      <c r="AY1116" s="108"/>
      <c r="AZ1116" s="108"/>
      <c r="BE1116" s="108"/>
      <c r="BG1116" s="108"/>
      <c r="BI1116" s="108"/>
      <c r="BK1116" s="108"/>
      <c r="BL1116" s="108"/>
      <c r="BM1116" s="108"/>
      <c r="CB1116" s="108"/>
      <c r="CC1116" s="108"/>
      <c r="CD1116" s="108"/>
      <c r="CE1116" s="108"/>
    </row>
    <row r="1117" spans="1:83">
      <c r="A1117" s="108"/>
      <c r="B1117" s="108"/>
      <c r="E1117" s="108"/>
      <c r="F1117" s="108"/>
      <c r="I1117" s="108"/>
      <c r="J1117" s="108"/>
      <c r="K1117" s="108"/>
      <c r="L1117" s="108"/>
      <c r="M1117" s="108"/>
      <c r="N1117" s="108"/>
      <c r="O1117" s="108"/>
      <c r="P1117" s="108"/>
      <c r="Q1117" s="108"/>
      <c r="R1117" s="108"/>
      <c r="S1117" s="108"/>
      <c r="T1117" s="108"/>
      <c r="U1117" s="108"/>
      <c r="V1117" s="108"/>
      <c r="W1117" s="108"/>
      <c r="X1117" s="108"/>
      <c r="Y1117" s="108"/>
      <c r="Z1117" s="108"/>
      <c r="AA1117" s="108"/>
      <c r="AB1117" s="108"/>
      <c r="AC1117" s="108"/>
      <c r="AD1117" s="108"/>
      <c r="AE1117" s="108"/>
      <c r="AF1117" s="108"/>
      <c r="AG1117" s="108"/>
      <c r="AH1117" s="108"/>
      <c r="AI1117" s="108"/>
      <c r="AJ1117" s="108"/>
      <c r="AK1117" s="108"/>
      <c r="AL1117" s="108"/>
      <c r="AM1117" s="108"/>
      <c r="AN1117" s="108"/>
      <c r="AO1117" s="108"/>
      <c r="AP1117" s="108"/>
      <c r="AQ1117" s="108"/>
      <c r="AR1117" s="108"/>
      <c r="AS1117" s="108"/>
      <c r="AT1117" s="108"/>
      <c r="AU1117" s="108"/>
      <c r="AV1117" s="108"/>
      <c r="AW1117" s="108"/>
      <c r="AX1117" s="108"/>
      <c r="AY1117" s="108"/>
      <c r="AZ1117" s="108"/>
      <c r="BE1117" s="108"/>
      <c r="BG1117" s="108"/>
      <c r="BI1117" s="108"/>
      <c r="BK1117" s="108"/>
      <c r="BL1117" s="108"/>
      <c r="BM1117" s="108"/>
      <c r="CB1117" s="108"/>
      <c r="CC1117" s="108"/>
      <c r="CD1117" s="108"/>
      <c r="CE1117" s="108"/>
    </row>
    <row r="1118" spans="1:83">
      <c r="A1118" s="108"/>
      <c r="B1118" s="108"/>
      <c r="E1118" s="108"/>
      <c r="F1118" s="108"/>
      <c r="I1118" s="108"/>
      <c r="J1118" s="108"/>
      <c r="K1118" s="108"/>
      <c r="L1118" s="108"/>
      <c r="M1118" s="108"/>
      <c r="N1118" s="108"/>
      <c r="O1118" s="108"/>
      <c r="P1118" s="108"/>
      <c r="Q1118" s="108"/>
      <c r="R1118" s="108"/>
      <c r="S1118" s="108"/>
      <c r="T1118" s="108"/>
      <c r="U1118" s="108"/>
      <c r="V1118" s="108"/>
      <c r="W1118" s="108"/>
      <c r="X1118" s="108"/>
      <c r="Y1118" s="108"/>
      <c r="Z1118" s="108"/>
      <c r="AA1118" s="108"/>
      <c r="AB1118" s="108"/>
      <c r="AC1118" s="108"/>
      <c r="AD1118" s="108"/>
      <c r="AE1118" s="108"/>
      <c r="AF1118" s="108"/>
      <c r="AG1118" s="108"/>
      <c r="AH1118" s="108"/>
      <c r="AI1118" s="108"/>
      <c r="AJ1118" s="108"/>
      <c r="AK1118" s="108"/>
      <c r="AL1118" s="108"/>
      <c r="AM1118" s="108"/>
      <c r="AN1118" s="108"/>
      <c r="AO1118" s="108"/>
      <c r="AP1118" s="108"/>
      <c r="AQ1118" s="108"/>
      <c r="AR1118" s="108"/>
      <c r="AS1118" s="108"/>
      <c r="AT1118" s="108"/>
      <c r="AU1118" s="108"/>
      <c r="AV1118" s="108"/>
      <c r="AW1118" s="108"/>
      <c r="AX1118" s="108"/>
      <c r="AY1118" s="108"/>
      <c r="AZ1118" s="108"/>
      <c r="BE1118" s="108"/>
      <c r="BG1118" s="108"/>
      <c r="BI1118" s="108"/>
      <c r="BK1118" s="108"/>
      <c r="BL1118" s="108"/>
      <c r="BM1118" s="108"/>
      <c r="CB1118" s="108"/>
      <c r="CC1118" s="108"/>
      <c r="CD1118" s="108"/>
      <c r="CE1118" s="108"/>
    </row>
    <row r="1119" spans="1:83">
      <c r="A1119" s="108"/>
      <c r="B1119" s="108"/>
      <c r="E1119" s="108"/>
      <c r="F1119" s="108"/>
      <c r="I1119" s="108"/>
      <c r="J1119" s="108"/>
      <c r="K1119" s="108"/>
      <c r="L1119" s="108"/>
      <c r="M1119" s="108"/>
      <c r="N1119" s="108"/>
      <c r="O1119" s="108"/>
      <c r="P1119" s="108"/>
      <c r="Q1119" s="108"/>
      <c r="R1119" s="108"/>
      <c r="S1119" s="108"/>
      <c r="T1119" s="108"/>
      <c r="U1119" s="108"/>
      <c r="V1119" s="108"/>
      <c r="W1119" s="108"/>
      <c r="X1119" s="108"/>
      <c r="Y1119" s="108"/>
      <c r="Z1119" s="108"/>
      <c r="AA1119" s="108"/>
      <c r="AB1119" s="108"/>
      <c r="AC1119" s="108"/>
      <c r="AD1119" s="108"/>
      <c r="AE1119" s="108"/>
      <c r="AF1119" s="108"/>
      <c r="AG1119" s="108"/>
      <c r="AH1119" s="108"/>
      <c r="AI1119" s="108"/>
      <c r="AJ1119" s="108"/>
      <c r="AK1119" s="108"/>
      <c r="AL1119" s="108"/>
      <c r="AM1119" s="108"/>
      <c r="AN1119" s="108"/>
      <c r="AO1119" s="108"/>
      <c r="AP1119" s="108"/>
      <c r="AQ1119" s="108"/>
      <c r="AR1119" s="108"/>
      <c r="AS1119" s="108"/>
      <c r="AT1119" s="108"/>
      <c r="AU1119" s="108"/>
      <c r="AV1119" s="108"/>
      <c r="AW1119" s="108"/>
      <c r="AX1119" s="108"/>
      <c r="AY1119" s="108"/>
      <c r="AZ1119" s="108"/>
      <c r="BE1119" s="108"/>
      <c r="BG1119" s="108"/>
      <c r="BI1119" s="108"/>
      <c r="BK1119" s="108"/>
      <c r="BL1119" s="108"/>
      <c r="BM1119" s="108"/>
      <c r="CB1119" s="108"/>
      <c r="CC1119" s="108"/>
      <c r="CD1119" s="108"/>
      <c r="CE1119" s="108"/>
    </row>
    <row r="1120" spans="1:83">
      <c r="A1120" s="108"/>
      <c r="B1120" s="108"/>
      <c r="E1120" s="108"/>
      <c r="F1120" s="108"/>
      <c r="I1120" s="108"/>
      <c r="J1120" s="108"/>
      <c r="K1120" s="108"/>
      <c r="L1120" s="108"/>
      <c r="M1120" s="108"/>
      <c r="N1120" s="108"/>
      <c r="O1120" s="108"/>
      <c r="P1120" s="108"/>
      <c r="Q1120" s="108"/>
      <c r="R1120" s="108"/>
      <c r="S1120" s="108"/>
      <c r="T1120" s="108"/>
      <c r="U1120" s="108"/>
      <c r="V1120" s="108"/>
      <c r="W1120" s="108"/>
      <c r="X1120" s="108"/>
      <c r="Y1120" s="108"/>
      <c r="Z1120" s="108"/>
      <c r="AA1120" s="108"/>
      <c r="AB1120" s="108"/>
      <c r="AC1120" s="108"/>
      <c r="AD1120" s="108"/>
      <c r="AE1120" s="108"/>
      <c r="AF1120" s="108"/>
      <c r="AG1120" s="108"/>
      <c r="AH1120" s="108"/>
      <c r="AI1120" s="108"/>
      <c r="AJ1120" s="108"/>
      <c r="AK1120" s="108"/>
      <c r="AL1120" s="108"/>
      <c r="AM1120" s="108"/>
      <c r="AN1120" s="108"/>
      <c r="AO1120" s="108"/>
      <c r="AP1120" s="108"/>
      <c r="AQ1120" s="108"/>
      <c r="AR1120" s="108"/>
      <c r="AS1120" s="108"/>
      <c r="AT1120" s="108"/>
      <c r="AU1120" s="108"/>
      <c r="AV1120" s="108"/>
      <c r="AW1120" s="108"/>
      <c r="AX1120" s="108"/>
      <c r="AY1120" s="108"/>
      <c r="AZ1120" s="108"/>
      <c r="BE1120" s="108"/>
      <c r="BG1120" s="108"/>
      <c r="BI1120" s="108"/>
      <c r="BK1120" s="108"/>
      <c r="BL1120" s="108"/>
      <c r="BM1120" s="108"/>
      <c r="CB1120" s="108"/>
      <c r="CC1120" s="108"/>
      <c r="CD1120" s="108"/>
      <c r="CE1120" s="108"/>
    </row>
    <row r="1121" spans="1:83">
      <c r="A1121" s="108"/>
      <c r="B1121" s="108"/>
      <c r="E1121" s="108"/>
      <c r="F1121" s="108"/>
      <c r="I1121" s="108"/>
      <c r="J1121" s="108"/>
      <c r="K1121" s="108"/>
      <c r="L1121" s="108"/>
      <c r="M1121" s="108"/>
      <c r="N1121" s="108"/>
      <c r="O1121" s="108"/>
      <c r="P1121" s="108"/>
      <c r="Q1121" s="108"/>
      <c r="R1121" s="108"/>
      <c r="S1121" s="108"/>
      <c r="T1121" s="108"/>
      <c r="U1121" s="108"/>
      <c r="V1121" s="108"/>
      <c r="W1121" s="108"/>
      <c r="X1121" s="108"/>
      <c r="Y1121" s="108"/>
      <c r="Z1121" s="108"/>
      <c r="AA1121" s="108"/>
      <c r="AB1121" s="108"/>
      <c r="AC1121" s="108"/>
      <c r="AD1121" s="108"/>
      <c r="AE1121" s="108"/>
      <c r="AF1121" s="108"/>
      <c r="AG1121" s="108"/>
      <c r="AH1121" s="108"/>
      <c r="AI1121" s="108"/>
      <c r="AJ1121" s="108"/>
      <c r="AK1121" s="108"/>
      <c r="AL1121" s="108"/>
      <c r="AM1121" s="108"/>
      <c r="AN1121" s="108"/>
      <c r="AO1121" s="108"/>
      <c r="AP1121" s="108"/>
      <c r="AQ1121" s="108"/>
      <c r="AR1121" s="108"/>
      <c r="AS1121" s="108"/>
      <c r="AT1121" s="108"/>
      <c r="AU1121" s="108"/>
      <c r="AV1121" s="108"/>
      <c r="AW1121" s="108"/>
      <c r="AX1121" s="108"/>
      <c r="AY1121" s="108"/>
      <c r="AZ1121" s="108"/>
      <c r="BE1121" s="108"/>
      <c r="BG1121" s="108"/>
      <c r="BI1121" s="108"/>
      <c r="BK1121" s="108"/>
      <c r="BL1121" s="108"/>
      <c r="BM1121" s="108"/>
      <c r="CB1121" s="108"/>
      <c r="CC1121" s="108"/>
      <c r="CD1121" s="108"/>
      <c r="CE1121" s="108"/>
    </row>
    <row r="1122" spans="1:83">
      <c r="A1122" s="108"/>
      <c r="B1122" s="108"/>
      <c r="E1122" s="108"/>
      <c r="F1122" s="108"/>
      <c r="I1122" s="108"/>
      <c r="J1122" s="108"/>
      <c r="K1122" s="108"/>
      <c r="L1122" s="108"/>
      <c r="M1122" s="108"/>
      <c r="N1122" s="108"/>
      <c r="O1122" s="108"/>
      <c r="P1122" s="108"/>
      <c r="Q1122" s="108"/>
      <c r="R1122" s="108"/>
      <c r="S1122" s="108"/>
      <c r="T1122" s="108"/>
      <c r="U1122" s="108"/>
      <c r="V1122" s="108"/>
      <c r="W1122" s="108"/>
      <c r="X1122" s="108"/>
      <c r="Y1122" s="108"/>
      <c r="Z1122" s="108"/>
      <c r="AA1122" s="108"/>
      <c r="AB1122" s="108"/>
      <c r="AC1122" s="108"/>
      <c r="AD1122" s="108"/>
      <c r="AE1122" s="108"/>
      <c r="AF1122" s="108"/>
      <c r="AG1122" s="108"/>
      <c r="AH1122" s="108"/>
      <c r="AI1122" s="108"/>
      <c r="AJ1122" s="108"/>
      <c r="AK1122" s="108"/>
      <c r="AL1122" s="108"/>
      <c r="AM1122" s="108"/>
      <c r="AN1122" s="108"/>
      <c r="AO1122" s="108"/>
      <c r="AP1122" s="108"/>
      <c r="AQ1122" s="108"/>
      <c r="AR1122" s="108"/>
      <c r="AS1122" s="108"/>
      <c r="AT1122" s="108"/>
      <c r="AU1122" s="108"/>
      <c r="AV1122" s="108"/>
      <c r="AW1122" s="108"/>
      <c r="AX1122" s="108"/>
      <c r="AY1122" s="108"/>
      <c r="AZ1122" s="108"/>
      <c r="BE1122" s="108"/>
      <c r="BG1122" s="108"/>
      <c r="BI1122" s="108"/>
      <c r="BK1122" s="108"/>
      <c r="BL1122" s="108"/>
      <c r="BM1122" s="108"/>
      <c r="CB1122" s="108"/>
      <c r="CC1122" s="108"/>
      <c r="CD1122" s="108"/>
      <c r="CE1122" s="108"/>
    </row>
    <row r="1123" spans="1:83">
      <c r="A1123" s="108"/>
      <c r="B1123" s="108"/>
      <c r="E1123" s="108"/>
      <c r="F1123" s="108"/>
      <c r="I1123" s="108"/>
      <c r="J1123" s="108"/>
      <c r="K1123" s="108"/>
      <c r="L1123" s="108"/>
      <c r="M1123" s="108"/>
      <c r="N1123" s="108"/>
      <c r="O1123" s="108"/>
      <c r="P1123" s="108"/>
      <c r="Q1123" s="108"/>
      <c r="R1123" s="108"/>
      <c r="S1123" s="108"/>
      <c r="T1123" s="108"/>
      <c r="U1123" s="108"/>
      <c r="V1123" s="108"/>
      <c r="W1123" s="108"/>
      <c r="X1123" s="108"/>
      <c r="Y1123" s="108"/>
      <c r="Z1123" s="108"/>
      <c r="AA1123" s="108"/>
      <c r="AB1123" s="108"/>
      <c r="AC1123" s="108"/>
      <c r="AD1123" s="108"/>
      <c r="AE1123" s="108"/>
      <c r="AF1123" s="108"/>
      <c r="AG1123" s="108"/>
      <c r="AH1123" s="108"/>
      <c r="AI1123" s="108"/>
      <c r="AJ1123" s="108"/>
      <c r="AK1123" s="108"/>
      <c r="AL1123" s="108"/>
      <c r="AM1123" s="108"/>
      <c r="AN1123" s="108"/>
      <c r="AO1123" s="108"/>
      <c r="AP1123" s="108"/>
      <c r="AQ1123" s="108"/>
      <c r="AR1123" s="108"/>
      <c r="AS1123" s="108"/>
      <c r="AT1123" s="108"/>
      <c r="AU1123" s="108"/>
      <c r="AV1123" s="108"/>
      <c r="AW1123" s="108"/>
      <c r="AX1123" s="108"/>
      <c r="AY1123" s="108"/>
      <c r="AZ1123" s="108"/>
      <c r="BE1123" s="108"/>
      <c r="BG1123" s="108"/>
      <c r="BI1123" s="108"/>
      <c r="BK1123" s="108"/>
      <c r="BL1123" s="108"/>
      <c r="BM1123" s="108"/>
      <c r="CB1123" s="108"/>
      <c r="CC1123" s="108"/>
      <c r="CD1123" s="108"/>
      <c r="CE1123" s="108"/>
    </row>
    <row r="1124" spans="1:83">
      <c r="A1124" s="108"/>
      <c r="B1124" s="108"/>
      <c r="E1124" s="108"/>
      <c r="F1124" s="108"/>
      <c r="I1124" s="108"/>
      <c r="J1124" s="108"/>
      <c r="K1124" s="108"/>
      <c r="L1124" s="108"/>
      <c r="M1124" s="108"/>
      <c r="N1124" s="108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108"/>
      <c r="AA1124" s="108"/>
      <c r="AB1124" s="108"/>
      <c r="AC1124" s="108"/>
      <c r="AD1124" s="108"/>
      <c r="AE1124" s="108"/>
      <c r="AF1124" s="108"/>
      <c r="AG1124" s="108"/>
      <c r="AH1124" s="108"/>
      <c r="AI1124" s="108"/>
      <c r="AJ1124" s="108"/>
      <c r="AK1124" s="108"/>
      <c r="AL1124" s="108"/>
      <c r="AM1124" s="108"/>
      <c r="AN1124" s="108"/>
      <c r="AO1124" s="108"/>
      <c r="AP1124" s="108"/>
      <c r="AQ1124" s="108"/>
      <c r="AR1124" s="108"/>
      <c r="AS1124" s="108"/>
      <c r="AT1124" s="108"/>
      <c r="AU1124" s="108"/>
      <c r="AV1124" s="108"/>
      <c r="AW1124" s="108"/>
      <c r="AX1124" s="108"/>
      <c r="AY1124" s="108"/>
      <c r="AZ1124" s="108"/>
      <c r="BE1124" s="108"/>
      <c r="BG1124" s="108"/>
      <c r="BI1124" s="108"/>
      <c r="BK1124" s="108"/>
      <c r="BL1124" s="108"/>
      <c r="BM1124" s="108"/>
      <c r="CB1124" s="108"/>
      <c r="CC1124" s="108"/>
      <c r="CD1124" s="108"/>
      <c r="CE1124" s="108"/>
    </row>
    <row r="1125" spans="1:83">
      <c r="A1125" s="108"/>
      <c r="B1125" s="108"/>
      <c r="E1125" s="108"/>
      <c r="F1125" s="108"/>
      <c r="I1125" s="108"/>
      <c r="J1125" s="108"/>
      <c r="K1125" s="108"/>
      <c r="L1125" s="108"/>
      <c r="M1125" s="108"/>
      <c r="N1125" s="108"/>
      <c r="O1125" s="108"/>
      <c r="P1125" s="108"/>
      <c r="Q1125" s="108"/>
      <c r="R1125" s="108"/>
      <c r="S1125" s="108"/>
      <c r="T1125" s="108"/>
      <c r="U1125" s="108"/>
      <c r="V1125" s="108"/>
      <c r="W1125" s="108"/>
      <c r="X1125" s="108"/>
      <c r="Y1125" s="108"/>
      <c r="Z1125" s="108"/>
      <c r="AA1125" s="108"/>
      <c r="AB1125" s="108"/>
      <c r="AC1125" s="108"/>
      <c r="AD1125" s="108"/>
      <c r="AE1125" s="108"/>
      <c r="AF1125" s="108"/>
      <c r="AG1125" s="108"/>
      <c r="AH1125" s="108"/>
      <c r="AI1125" s="108"/>
      <c r="AJ1125" s="108"/>
      <c r="AK1125" s="108"/>
      <c r="AL1125" s="108"/>
      <c r="AM1125" s="108"/>
      <c r="AN1125" s="108"/>
      <c r="AO1125" s="108"/>
      <c r="AP1125" s="108"/>
      <c r="AQ1125" s="108"/>
      <c r="AR1125" s="108"/>
      <c r="AS1125" s="108"/>
      <c r="AT1125" s="108"/>
      <c r="AU1125" s="108"/>
      <c r="AV1125" s="108"/>
      <c r="AW1125" s="108"/>
      <c r="AX1125" s="108"/>
      <c r="AY1125" s="108"/>
      <c r="AZ1125" s="108"/>
      <c r="BE1125" s="108"/>
      <c r="BG1125" s="108"/>
      <c r="BI1125" s="108"/>
      <c r="BK1125" s="108"/>
      <c r="BL1125" s="108"/>
      <c r="BM1125" s="108"/>
      <c r="CB1125" s="108"/>
      <c r="CC1125" s="108"/>
      <c r="CD1125" s="108"/>
      <c r="CE1125" s="108"/>
    </row>
    <row r="1126" spans="1:83">
      <c r="A1126" s="108"/>
      <c r="B1126" s="108"/>
      <c r="E1126" s="108"/>
      <c r="F1126" s="108"/>
      <c r="I1126" s="108"/>
      <c r="J1126" s="108"/>
      <c r="K1126" s="108"/>
      <c r="L1126" s="108"/>
      <c r="M1126" s="108"/>
      <c r="N1126" s="108"/>
      <c r="O1126" s="108"/>
      <c r="P1126" s="108"/>
      <c r="Q1126" s="108"/>
      <c r="R1126" s="108"/>
      <c r="S1126" s="108"/>
      <c r="T1126" s="108"/>
      <c r="U1126" s="108"/>
      <c r="V1126" s="108"/>
      <c r="W1126" s="108"/>
      <c r="X1126" s="108"/>
      <c r="Y1126" s="108"/>
      <c r="Z1126" s="108"/>
      <c r="AA1126" s="108"/>
      <c r="AB1126" s="108"/>
      <c r="AC1126" s="108"/>
      <c r="AD1126" s="108"/>
      <c r="AE1126" s="108"/>
      <c r="AF1126" s="108"/>
      <c r="AG1126" s="108"/>
      <c r="AH1126" s="108"/>
      <c r="AI1126" s="108"/>
      <c r="AJ1126" s="108"/>
      <c r="AK1126" s="108"/>
      <c r="AL1126" s="108"/>
      <c r="AM1126" s="108"/>
      <c r="AN1126" s="108"/>
      <c r="AO1126" s="108"/>
      <c r="AP1126" s="108"/>
      <c r="AQ1126" s="108"/>
      <c r="AR1126" s="108"/>
      <c r="AS1126" s="108"/>
      <c r="AT1126" s="108"/>
      <c r="AU1126" s="108"/>
      <c r="AV1126" s="108"/>
      <c r="AW1126" s="108"/>
      <c r="AX1126" s="108"/>
      <c r="AY1126" s="108"/>
      <c r="AZ1126" s="108"/>
      <c r="BE1126" s="108"/>
      <c r="BG1126" s="108"/>
      <c r="BI1126" s="108"/>
      <c r="BK1126" s="108"/>
      <c r="BL1126" s="108"/>
      <c r="BM1126" s="108"/>
      <c r="CB1126" s="108"/>
      <c r="CC1126" s="108"/>
      <c r="CD1126" s="108"/>
      <c r="CE1126" s="108"/>
    </row>
    <row r="1127" spans="1:83">
      <c r="A1127" s="108"/>
      <c r="B1127" s="108"/>
      <c r="E1127" s="108"/>
      <c r="F1127" s="108"/>
      <c r="I1127" s="108"/>
      <c r="J1127" s="108"/>
      <c r="K1127" s="108"/>
      <c r="L1127" s="108"/>
      <c r="M1127" s="108"/>
      <c r="N1127" s="108"/>
      <c r="O1127" s="108"/>
      <c r="P1127" s="108"/>
      <c r="Q1127" s="108"/>
      <c r="R1127" s="108"/>
      <c r="S1127" s="108"/>
      <c r="T1127" s="108"/>
      <c r="U1127" s="108"/>
      <c r="V1127" s="108"/>
      <c r="W1127" s="108"/>
      <c r="X1127" s="108"/>
      <c r="Y1127" s="108"/>
      <c r="Z1127" s="108"/>
      <c r="AA1127" s="108"/>
      <c r="AB1127" s="108"/>
      <c r="AC1127" s="108"/>
      <c r="AD1127" s="108"/>
      <c r="AE1127" s="108"/>
      <c r="AF1127" s="108"/>
      <c r="AG1127" s="108"/>
      <c r="AH1127" s="108"/>
      <c r="AI1127" s="108"/>
      <c r="AJ1127" s="108"/>
      <c r="AK1127" s="108"/>
      <c r="AL1127" s="108"/>
      <c r="AM1127" s="108"/>
      <c r="AN1127" s="108"/>
      <c r="AO1127" s="108"/>
      <c r="AP1127" s="108"/>
      <c r="AQ1127" s="108"/>
      <c r="AR1127" s="108"/>
      <c r="AS1127" s="108"/>
      <c r="AT1127" s="108"/>
      <c r="AU1127" s="108"/>
      <c r="AV1127" s="108"/>
      <c r="AW1127" s="108"/>
      <c r="AX1127" s="108"/>
      <c r="AY1127" s="108"/>
      <c r="AZ1127" s="108"/>
      <c r="BE1127" s="108"/>
      <c r="BG1127" s="108"/>
      <c r="BI1127" s="108"/>
      <c r="BK1127" s="108"/>
      <c r="BL1127" s="108"/>
      <c r="BM1127" s="108"/>
      <c r="CB1127" s="108"/>
      <c r="CC1127" s="108"/>
      <c r="CD1127" s="108"/>
      <c r="CE1127" s="108"/>
    </row>
    <row r="1128" spans="1:83">
      <c r="A1128" s="108"/>
      <c r="B1128" s="108"/>
      <c r="E1128" s="108"/>
      <c r="F1128" s="108"/>
      <c r="I1128" s="108"/>
      <c r="J1128" s="108"/>
      <c r="K1128" s="108"/>
      <c r="L1128" s="108"/>
      <c r="M1128" s="108"/>
      <c r="N1128" s="108"/>
      <c r="O1128" s="108"/>
      <c r="P1128" s="108"/>
      <c r="Q1128" s="108"/>
      <c r="R1128" s="108"/>
      <c r="S1128" s="108"/>
      <c r="T1128" s="108"/>
      <c r="U1128" s="108"/>
      <c r="V1128" s="108"/>
      <c r="W1128" s="108"/>
      <c r="X1128" s="108"/>
      <c r="Y1128" s="108"/>
      <c r="Z1128" s="108"/>
      <c r="AA1128" s="108"/>
      <c r="AB1128" s="108"/>
      <c r="AC1128" s="108"/>
      <c r="AD1128" s="108"/>
      <c r="AE1128" s="108"/>
      <c r="AF1128" s="108"/>
      <c r="AG1128" s="108"/>
      <c r="AH1128" s="108"/>
      <c r="AI1128" s="108"/>
      <c r="AJ1128" s="108"/>
      <c r="AK1128" s="108"/>
      <c r="AL1128" s="108"/>
      <c r="AM1128" s="108"/>
      <c r="AN1128" s="108"/>
      <c r="AO1128" s="108"/>
      <c r="AP1128" s="108"/>
      <c r="AQ1128" s="108"/>
      <c r="AR1128" s="108"/>
      <c r="AS1128" s="108"/>
      <c r="AT1128" s="108"/>
      <c r="AU1128" s="108"/>
      <c r="AV1128" s="108"/>
      <c r="AW1128" s="108"/>
      <c r="AX1128" s="108"/>
      <c r="AY1128" s="108"/>
      <c r="AZ1128" s="108"/>
      <c r="BE1128" s="108"/>
      <c r="BG1128" s="108"/>
      <c r="BI1128" s="108"/>
      <c r="BK1128" s="108"/>
      <c r="BL1128" s="108"/>
      <c r="BM1128" s="108"/>
      <c r="CB1128" s="108"/>
      <c r="CC1128" s="108"/>
      <c r="CD1128" s="108"/>
      <c r="CE1128" s="108"/>
    </row>
    <row r="1129" spans="1:83">
      <c r="A1129" s="108"/>
      <c r="B1129" s="108"/>
      <c r="E1129" s="108"/>
      <c r="F1129" s="108"/>
      <c r="I1129" s="108"/>
      <c r="J1129" s="108"/>
      <c r="K1129" s="108"/>
      <c r="L1129" s="108"/>
      <c r="M1129" s="108"/>
      <c r="N1129" s="108"/>
      <c r="O1129" s="108"/>
      <c r="P1129" s="108"/>
      <c r="Q1129" s="108"/>
      <c r="R1129" s="108"/>
      <c r="S1129" s="108"/>
      <c r="T1129" s="108"/>
      <c r="U1129" s="108"/>
      <c r="V1129" s="108"/>
      <c r="W1129" s="108"/>
      <c r="X1129" s="108"/>
      <c r="Y1129" s="108"/>
      <c r="Z1129" s="108"/>
      <c r="AA1129" s="108"/>
      <c r="AB1129" s="108"/>
      <c r="AC1129" s="108"/>
      <c r="AD1129" s="108"/>
      <c r="AE1129" s="108"/>
      <c r="AF1129" s="108"/>
      <c r="AG1129" s="108"/>
      <c r="AH1129" s="108"/>
      <c r="AI1129" s="108"/>
      <c r="AJ1129" s="108"/>
      <c r="AK1129" s="108"/>
      <c r="AL1129" s="108"/>
      <c r="AM1129" s="108"/>
      <c r="AN1129" s="108"/>
      <c r="AO1129" s="108"/>
      <c r="AP1129" s="108"/>
      <c r="AQ1129" s="108"/>
      <c r="AR1129" s="108"/>
      <c r="AS1129" s="108"/>
      <c r="AT1129" s="108"/>
      <c r="AU1129" s="108"/>
      <c r="AV1129" s="108"/>
      <c r="AW1129" s="108"/>
      <c r="AX1129" s="108"/>
      <c r="AY1129" s="108"/>
      <c r="AZ1129" s="108"/>
      <c r="BE1129" s="108"/>
      <c r="BG1129" s="108"/>
      <c r="BI1129" s="108"/>
      <c r="BK1129" s="108"/>
      <c r="BL1129" s="108"/>
      <c r="BM1129" s="108"/>
      <c r="CB1129" s="108"/>
      <c r="CC1129" s="108"/>
      <c r="CD1129" s="108"/>
      <c r="CE1129" s="108"/>
    </row>
    <row r="1130" spans="1:83">
      <c r="A1130" s="108"/>
      <c r="B1130" s="108"/>
      <c r="E1130" s="108"/>
      <c r="F1130" s="108"/>
      <c r="I1130" s="108"/>
      <c r="J1130" s="108"/>
      <c r="K1130" s="108"/>
      <c r="L1130" s="108"/>
      <c r="M1130" s="108"/>
      <c r="N1130" s="108"/>
      <c r="O1130" s="108"/>
      <c r="P1130" s="108"/>
      <c r="Q1130" s="108"/>
      <c r="R1130" s="108"/>
      <c r="S1130" s="108"/>
      <c r="T1130" s="108"/>
      <c r="U1130" s="108"/>
      <c r="V1130" s="108"/>
      <c r="W1130" s="108"/>
      <c r="X1130" s="108"/>
      <c r="Y1130" s="108"/>
      <c r="Z1130" s="108"/>
      <c r="AA1130" s="108"/>
      <c r="AB1130" s="108"/>
      <c r="AC1130" s="108"/>
      <c r="AD1130" s="108"/>
      <c r="AE1130" s="108"/>
      <c r="AF1130" s="108"/>
      <c r="AG1130" s="108"/>
      <c r="AH1130" s="108"/>
      <c r="AI1130" s="108"/>
      <c r="AJ1130" s="108"/>
      <c r="AK1130" s="108"/>
      <c r="AL1130" s="108"/>
      <c r="AM1130" s="108"/>
      <c r="AN1130" s="108"/>
      <c r="AO1130" s="108"/>
      <c r="AP1130" s="108"/>
      <c r="AQ1130" s="108"/>
      <c r="AR1130" s="108"/>
      <c r="AS1130" s="108"/>
      <c r="AT1130" s="108"/>
      <c r="AU1130" s="108"/>
      <c r="AV1130" s="108"/>
      <c r="AW1130" s="108"/>
      <c r="AX1130" s="108"/>
      <c r="AY1130" s="108"/>
      <c r="AZ1130" s="108"/>
      <c r="BE1130" s="108"/>
      <c r="BG1130" s="108"/>
      <c r="BI1130" s="108"/>
      <c r="BK1130" s="108"/>
      <c r="BL1130" s="108"/>
      <c r="BM1130" s="108"/>
      <c r="CB1130" s="108"/>
      <c r="CC1130" s="108"/>
      <c r="CD1130" s="108"/>
      <c r="CE1130" s="108"/>
    </row>
    <row r="1131" spans="1:83">
      <c r="A1131" s="108"/>
      <c r="B1131" s="108"/>
      <c r="E1131" s="108"/>
      <c r="F1131" s="108"/>
      <c r="I1131" s="108"/>
      <c r="J1131" s="108"/>
      <c r="K1131" s="108"/>
      <c r="L1131" s="108"/>
      <c r="M1131" s="108"/>
      <c r="N1131" s="108"/>
      <c r="O1131" s="108"/>
      <c r="P1131" s="108"/>
      <c r="Q1131" s="108"/>
      <c r="R1131" s="108"/>
      <c r="S1131" s="108"/>
      <c r="T1131" s="108"/>
      <c r="U1131" s="108"/>
      <c r="V1131" s="108"/>
      <c r="W1131" s="108"/>
      <c r="X1131" s="108"/>
      <c r="Y1131" s="108"/>
      <c r="Z1131" s="108"/>
      <c r="AA1131" s="108"/>
      <c r="AB1131" s="108"/>
      <c r="AC1131" s="108"/>
      <c r="AD1131" s="108"/>
      <c r="AE1131" s="108"/>
      <c r="AF1131" s="108"/>
      <c r="AG1131" s="108"/>
      <c r="AH1131" s="108"/>
      <c r="AI1131" s="108"/>
      <c r="AJ1131" s="108"/>
      <c r="AK1131" s="108"/>
      <c r="AL1131" s="108"/>
      <c r="AM1131" s="108"/>
      <c r="AN1131" s="108"/>
      <c r="AO1131" s="108"/>
      <c r="AP1131" s="108"/>
      <c r="AQ1131" s="108"/>
      <c r="AR1131" s="108"/>
      <c r="AS1131" s="108"/>
      <c r="AT1131" s="108"/>
      <c r="AU1131" s="108"/>
      <c r="AV1131" s="108"/>
      <c r="AW1131" s="108"/>
      <c r="AX1131" s="108"/>
      <c r="AY1131" s="108"/>
      <c r="AZ1131" s="108"/>
      <c r="BE1131" s="108"/>
      <c r="BG1131" s="108"/>
      <c r="BI1131" s="108"/>
      <c r="BK1131" s="108"/>
      <c r="BL1131" s="108"/>
      <c r="BM1131" s="108"/>
      <c r="CB1131" s="108"/>
      <c r="CC1131" s="108"/>
      <c r="CD1131" s="108"/>
      <c r="CE1131" s="108"/>
    </row>
    <row r="1132" spans="1:83">
      <c r="A1132" s="108"/>
      <c r="B1132" s="108"/>
      <c r="E1132" s="108"/>
      <c r="F1132" s="108"/>
      <c r="I1132" s="108"/>
      <c r="J1132" s="108"/>
      <c r="K1132" s="108"/>
      <c r="L1132" s="108"/>
      <c r="M1132" s="108"/>
      <c r="N1132" s="108"/>
      <c r="O1132" s="108"/>
      <c r="P1132" s="108"/>
      <c r="Q1132" s="108"/>
      <c r="R1132" s="108"/>
      <c r="S1132" s="108"/>
      <c r="T1132" s="108"/>
      <c r="U1132" s="108"/>
      <c r="V1132" s="108"/>
      <c r="W1132" s="108"/>
      <c r="X1132" s="108"/>
      <c r="Y1132" s="108"/>
      <c r="Z1132" s="108"/>
      <c r="AA1132" s="108"/>
      <c r="AB1132" s="108"/>
      <c r="AC1132" s="108"/>
      <c r="AD1132" s="108"/>
      <c r="AE1132" s="108"/>
      <c r="AF1132" s="108"/>
      <c r="AG1132" s="108"/>
      <c r="AH1132" s="108"/>
      <c r="AI1132" s="108"/>
      <c r="AJ1132" s="108"/>
      <c r="AK1132" s="108"/>
      <c r="AL1132" s="108"/>
      <c r="AM1132" s="108"/>
      <c r="AN1132" s="108"/>
      <c r="AO1132" s="108"/>
      <c r="AP1132" s="108"/>
      <c r="AQ1132" s="108"/>
      <c r="AR1132" s="108"/>
      <c r="AS1132" s="108"/>
      <c r="AT1132" s="108"/>
      <c r="AU1132" s="108"/>
      <c r="AV1132" s="108"/>
      <c r="AW1132" s="108"/>
      <c r="AX1132" s="108"/>
      <c r="AY1132" s="108"/>
      <c r="AZ1132" s="108"/>
      <c r="BE1132" s="108"/>
      <c r="BG1132" s="108"/>
      <c r="BI1132" s="108"/>
      <c r="BK1132" s="108"/>
      <c r="BL1132" s="108"/>
      <c r="BM1132" s="108"/>
      <c r="CB1132" s="108"/>
      <c r="CC1132" s="108"/>
      <c r="CD1132" s="108"/>
      <c r="CE1132" s="108"/>
    </row>
    <row r="1133" spans="1:83">
      <c r="A1133" s="108"/>
      <c r="B1133" s="108"/>
      <c r="E1133" s="108"/>
      <c r="F1133" s="108"/>
      <c r="I1133" s="108"/>
      <c r="J1133" s="108"/>
      <c r="K1133" s="108"/>
      <c r="L1133" s="108"/>
      <c r="M1133" s="108"/>
      <c r="N1133" s="108"/>
      <c r="O1133" s="108"/>
      <c r="P1133" s="108"/>
      <c r="Q1133" s="108"/>
      <c r="R1133" s="108"/>
      <c r="S1133" s="108"/>
      <c r="T1133" s="108"/>
      <c r="U1133" s="108"/>
      <c r="V1133" s="108"/>
      <c r="W1133" s="108"/>
      <c r="X1133" s="108"/>
      <c r="Y1133" s="108"/>
      <c r="Z1133" s="108"/>
      <c r="AA1133" s="108"/>
      <c r="AB1133" s="108"/>
      <c r="AC1133" s="108"/>
      <c r="AD1133" s="108"/>
      <c r="AE1133" s="108"/>
      <c r="AF1133" s="108"/>
      <c r="AG1133" s="108"/>
      <c r="AH1133" s="108"/>
      <c r="AI1133" s="108"/>
      <c r="AJ1133" s="108"/>
      <c r="AK1133" s="108"/>
      <c r="AL1133" s="108"/>
      <c r="AM1133" s="108"/>
      <c r="AN1133" s="108"/>
      <c r="AO1133" s="108"/>
      <c r="AP1133" s="108"/>
      <c r="AQ1133" s="108"/>
      <c r="AR1133" s="108"/>
      <c r="AS1133" s="108"/>
      <c r="AT1133" s="108"/>
      <c r="AU1133" s="108"/>
      <c r="AV1133" s="108"/>
      <c r="AW1133" s="108"/>
      <c r="AX1133" s="108"/>
      <c r="AY1133" s="108"/>
      <c r="AZ1133" s="108"/>
      <c r="BE1133" s="108"/>
      <c r="BG1133" s="108"/>
      <c r="BI1133" s="108"/>
      <c r="BK1133" s="108"/>
      <c r="BL1133" s="108"/>
      <c r="BM1133" s="108"/>
      <c r="CB1133" s="108"/>
      <c r="CC1133" s="108"/>
      <c r="CD1133" s="108"/>
      <c r="CE1133" s="108"/>
    </row>
    <row r="1134" spans="1:83">
      <c r="A1134" s="108"/>
      <c r="B1134" s="108"/>
      <c r="E1134" s="108"/>
      <c r="F1134" s="108"/>
      <c r="I1134" s="108"/>
      <c r="J1134" s="108"/>
      <c r="K1134" s="108"/>
      <c r="L1134" s="108"/>
      <c r="M1134" s="108"/>
      <c r="N1134" s="108"/>
      <c r="O1134" s="108"/>
      <c r="P1134" s="108"/>
      <c r="Q1134" s="108"/>
      <c r="R1134" s="108"/>
      <c r="S1134" s="108"/>
      <c r="T1134" s="108"/>
      <c r="U1134" s="108"/>
      <c r="V1134" s="108"/>
      <c r="W1134" s="108"/>
      <c r="X1134" s="108"/>
      <c r="Y1134" s="108"/>
      <c r="Z1134" s="108"/>
      <c r="AA1134" s="108"/>
      <c r="AB1134" s="108"/>
      <c r="AC1134" s="108"/>
      <c r="AD1134" s="108"/>
      <c r="AE1134" s="108"/>
      <c r="AF1134" s="108"/>
      <c r="AG1134" s="108"/>
      <c r="AH1134" s="108"/>
      <c r="AI1134" s="108"/>
      <c r="AJ1134" s="108"/>
      <c r="AK1134" s="108"/>
      <c r="AL1134" s="108"/>
      <c r="AM1134" s="108"/>
      <c r="AN1134" s="108"/>
      <c r="AO1134" s="108"/>
      <c r="AP1134" s="108"/>
      <c r="AQ1134" s="108"/>
      <c r="AR1134" s="108"/>
      <c r="AS1134" s="108"/>
      <c r="AT1134" s="108"/>
      <c r="AU1134" s="108"/>
      <c r="AV1134" s="108"/>
      <c r="AW1134" s="108"/>
      <c r="AX1134" s="108"/>
      <c r="AY1134" s="108"/>
      <c r="AZ1134" s="108"/>
      <c r="BE1134" s="108"/>
      <c r="BG1134" s="108"/>
      <c r="BI1134" s="108"/>
      <c r="BK1134" s="108"/>
      <c r="BL1134" s="108"/>
      <c r="BM1134" s="108"/>
      <c r="CB1134" s="108"/>
      <c r="CC1134" s="108"/>
      <c r="CD1134" s="108"/>
      <c r="CE1134" s="108"/>
    </row>
    <row r="1135" spans="1:83">
      <c r="A1135" s="108"/>
      <c r="B1135" s="108"/>
      <c r="E1135" s="108"/>
      <c r="F1135" s="108"/>
      <c r="I1135" s="108"/>
      <c r="J1135" s="108"/>
      <c r="K1135" s="108"/>
      <c r="L1135" s="108"/>
      <c r="M1135" s="108"/>
      <c r="N1135" s="108"/>
      <c r="O1135" s="108"/>
      <c r="P1135" s="108"/>
      <c r="Q1135" s="108"/>
      <c r="R1135" s="108"/>
      <c r="S1135" s="108"/>
      <c r="T1135" s="108"/>
      <c r="U1135" s="108"/>
      <c r="V1135" s="108"/>
      <c r="W1135" s="108"/>
      <c r="X1135" s="108"/>
      <c r="Y1135" s="108"/>
      <c r="Z1135" s="108"/>
      <c r="AA1135" s="108"/>
      <c r="AB1135" s="108"/>
      <c r="AC1135" s="108"/>
      <c r="AD1135" s="108"/>
      <c r="AE1135" s="108"/>
      <c r="AF1135" s="108"/>
      <c r="AG1135" s="108"/>
      <c r="AH1135" s="108"/>
      <c r="AI1135" s="108"/>
      <c r="AJ1135" s="108"/>
      <c r="AK1135" s="108"/>
      <c r="AL1135" s="108"/>
      <c r="AM1135" s="108"/>
      <c r="AN1135" s="108"/>
      <c r="AO1135" s="108"/>
      <c r="AP1135" s="108"/>
      <c r="AQ1135" s="108"/>
      <c r="AR1135" s="108"/>
      <c r="AS1135" s="108"/>
      <c r="AT1135" s="108"/>
      <c r="AU1135" s="108"/>
      <c r="AV1135" s="108"/>
      <c r="AW1135" s="108"/>
      <c r="AX1135" s="108"/>
      <c r="AY1135" s="108"/>
      <c r="AZ1135" s="108"/>
      <c r="BE1135" s="108"/>
      <c r="BG1135" s="108"/>
      <c r="BI1135" s="108"/>
      <c r="BK1135" s="108"/>
      <c r="BL1135" s="108"/>
      <c r="BM1135" s="108"/>
      <c r="CB1135" s="108"/>
      <c r="CC1135" s="108"/>
      <c r="CD1135" s="108"/>
      <c r="CE1135" s="108"/>
    </row>
    <row r="1136" spans="1:83">
      <c r="A1136" s="108"/>
      <c r="B1136" s="108"/>
      <c r="E1136" s="108"/>
      <c r="F1136" s="108"/>
      <c r="I1136" s="108"/>
      <c r="J1136" s="108"/>
      <c r="K1136" s="108"/>
      <c r="L1136" s="108"/>
      <c r="M1136" s="108"/>
      <c r="N1136" s="108"/>
      <c r="O1136" s="108"/>
      <c r="P1136" s="108"/>
      <c r="Q1136" s="108"/>
      <c r="R1136" s="108"/>
      <c r="S1136" s="108"/>
      <c r="T1136" s="108"/>
      <c r="U1136" s="108"/>
      <c r="V1136" s="108"/>
      <c r="W1136" s="108"/>
      <c r="X1136" s="108"/>
      <c r="Y1136" s="108"/>
      <c r="Z1136" s="108"/>
      <c r="AA1136" s="108"/>
      <c r="AB1136" s="108"/>
      <c r="AC1136" s="108"/>
      <c r="AD1136" s="108"/>
      <c r="AE1136" s="108"/>
      <c r="AF1136" s="108"/>
      <c r="AG1136" s="108"/>
      <c r="AH1136" s="108"/>
      <c r="AI1136" s="108"/>
      <c r="AJ1136" s="108"/>
      <c r="AK1136" s="108"/>
      <c r="AL1136" s="108"/>
      <c r="AM1136" s="108"/>
      <c r="AN1136" s="108"/>
      <c r="AO1136" s="108"/>
      <c r="AP1136" s="108"/>
      <c r="AQ1136" s="108"/>
      <c r="AR1136" s="108"/>
      <c r="AS1136" s="108"/>
      <c r="AT1136" s="108"/>
      <c r="AU1136" s="108"/>
      <c r="AV1136" s="108"/>
      <c r="AW1136" s="108"/>
      <c r="AX1136" s="108"/>
      <c r="AY1136" s="108"/>
      <c r="AZ1136" s="108"/>
      <c r="BE1136" s="108"/>
      <c r="BG1136" s="108"/>
      <c r="BI1136" s="108"/>
      <c r="BK1136" s="108"/>
      <c r="BL1136" s="108"/>
      <c r="BM1136" s="108"/>
      <c r="CB1136" s="108"/>
      <c r="CC1136" s="108"/>
      <c r="CD1136" s="108"/>
      <c r="CE1136" s="108"/>
    </row>
    <row r="1137" spans="1:83">
      <c r="A1137" s="108"/>
      <c r="B1137" s="108"/>
      <c r="E1137" s="108"/>
      <c r="F1137" s="108"/>
      <c r="I1137" s="108"/>
      <c r="J1137" s="108"/>
      <c r="K1137" s="108"/>
      <c r="L1137" s="108"/>
      <c r="M1137" s="108"/>
      <c r="N1137" s="108"/>
      <c r="O1137" s="108"/>
      <c r="P1137" s="108"/>
      <c r="Q1137" s="108"/>
      <c r="R1137" s="108"/>
      <c r="S1137" s="108"/>
      <c r="T1137" s="108"/>
      <c r="U1137" s="108"/>
      <c r="V1137" s="108"/>
      <c r="W1137" s="108"/>
      <c r="X1137" s="108"/>
      <c r="Y1137" s="108"/>
      <c r="Z1137" s="108"/>
      <c r="AA1137" s="108"/>
      <c r="AB1137" s="108"/>
      <c r="AC1137" s="108"/>
      <c r="AD1137" s="108"/>
      <c r="AE1137" s="108"/>
      <c r="AF1137" s="108"/>
      <c r="AG1137" s="108"/>
      <c r="AH1137" s="108"/>
      <c r="AI1137" s="108"/>
      <c r="AJ1137" s="108"/>
      <c r="AK1137" s="108"/>
      <c r="AL1137" s="108"/>
      <c r="AM1137" s="108"/>
      <c r="AN1137" s="108"/>
      <c r="AO1137" s="108"/>
      <c r="AP1137" s="108"/>
      <c r="AQ1137" s="108"/>
      <c r="AR1137" s="108"/>
      <c r="AS1137" s="108"/>
      <c r="AT1137" s="108"/>
      <c r="AU1137" s="108"/>
      <c r="AV1137" s="108"/>
      <c r="AW1137" s="108"/>
      <c r="AX1137" s="108"/>
      <c r="AY1137" s="108"/>
      <c r="AZ1137" s="108"/>
      <c r="BE1137" s="108"/>
      <c r="BG1137" s="108"/>
      <c r="BI1137" s="108"/>
      <c r="BK1137" s="108"/>
      <c r="BL1137" s="108"/>
      <c r="BM1137" s="108"/>
      <c r="CB1137" s="108"/>
      <c r="CC1137" s="108"/>
      <c r="CD1137" s="108"/>
      <c r="CE1137" s="108"/>
    </row>
    <row r="1138" spans="1:83">
      <c r="A1138" s="108"/>
      <c r="B1138" s="108"/>
      <c r="E1138" s="108"/>
      <c r="F1138" s="108"/>
      <c r="I1138" s="108"/>
      <c r="J1138" s="108"/>
      <c r="K1138" s="108"/>
      <c r="L1138" s="108"/>
      <c r="M1138" s="108"/>
      <c r="N1138" s="108"/>
      <c r="O1138" s="108"/>
      <c r="P1138" s="108"/>
      <c r="Q1138" s="108"/>
      <c r="R1138" s="108"/>
      <c r="S1138" s="108"/>
      <c r="T1138" s="108"/>
      <c r="U1138" s="108"/>
      <c r="V1138" s="108"/>
      <c r="W1138" s="108"/>
      <c r="X1138" s="108"/>
      <c r="Y1138" s="108"/>
      <c r="Z1138" s="108"/>
      <c r="AA1138" s="108"/>
      <c r="AB1138" s="108"/>
      <c r="AC1138" s="108"/>
      <c r="AD1138" s="108"/>
      <c r="AE1138" s="108"/>
      <c r="AF1138" s="108"/>
      <c r="AG1138" s="108"/>
      <c r="AH1138" s="108"/>
      <c r="AI1138" s="108"/>
      <c r="AJ1138" s="108"/>
      <c r="AK1138" s="108"/>
      <c r="AL1138" s="108"/>
      <c r="AM1138" s="108"/>
      <c r="AN1138" s="108"/>
      <c r="AO1138" s="108"/>
      <c r="AP1138" s="108"/>
      <c r="AQ1138" s="108"/>
      <c r="AR1138" s="108"/>
      <c r="AS1138" s="108"/>
      <c r="AT1138" s="108"/>
      <c r="AU1138" s="108"/>
      <c r="AV1138" s="108"/>
      <c r="AW1138" s="108"/>
      <c r="AX1138" s="108"/>
      <c r="AY1138" s="108"/>
      <c r="AZ1138" s="108"/>
      <c r="BE1138" s="108"/>
      <c r="BG1138" s="108"/>
      <c r="BI1138" s="108"/>
      <c r="BK1138" s="108"/>
      <c r="BL1138" s="108"/>
      <c r="BM1138" s="108"/>
      <c r="CB1138" s="108"/>
      <c r="CC1138" s="108"/>
      <c r="CD1138" s="108"/>
      <c r="CE1138" s="108"/>
    </row>
    <row r="1139" spans="1:83">
      <c r="A1139" s="108"/>
      <c r="B1139" s="108"/>
      <c r="E1139" s="108"/>
      <c r="F1139" s="108"/>
      <c r="I1139" s="108"/>
      <c r="J1139" s="108"/>
      <c r="K1139" s="108"/>
      <c r="L1139" s="108"/>
      <c r="M1139" s="108"/>
      <c r="N1139" s="108"/>
      <c r="O1139" s="108"/>
      <c r="P1139" s="108"/>
      <c r="Q1139" s="108"/>
      <c r="R1139" s="108"/>
      <c r="S1139" s="108"/>
      <c r="T1139" s="108"/>
      <c r="U1139" s="108"/>
      <c r="V1139" s="108"/>
      <c r="W1139" s="108"/>
      <c r="X1139" s="108"/>
      <c r="Y1139" s="108"/>
      <c r="Z1139" s="108"/>
      <c r="AA1139" s="108"/>
      <c r="AB1139" s="108"/>
      <c r="AC1139" s="108"/>
      <c r="AD1139" s="108"/>
      <c r="AE1139" s="108"/>
      <c r="AF1139" s="108"/>
      <c r="AG1139" s="108"/>
      <c r="AH1139" s="108"/>
      <c r="AI1139" s="108"/>
      <c r="AJ1139" s="108"/>
      <c r="AK1139" s="108"/>
      <c r="AL1139" s="108"/>
      <c r="AM1139" s="108"/>
      <c r="AN1139" s="108"/>
      <c r="AO1139" s="108"/>
      <c r="AP1139" s="108"/>
      <c r="AQ1139" s="108"/>
      <c r="AR1139" s="108"/>
      <c r="AS1139" s="108"/>
      <c r="AT1139" s="108"/>
      <c r="AU1139" s="108"/>
      <c r="AV1139" s="108"/>
      <c r="AW1139" s="108"/>
      <c r="AX1139" s="108"/>
      <c r="AY1139" s="108"/>
      <c r="AZ1139" s="108"/>
      <c r="BE1139" s="108"/>
      <c r="BG1139" s="108"/>
      <c r="BI1139" s="108"/>
      <c r="BK1139" s="108"/>
      <c r="BL1139" s="108"/>
      <c r="BM1139" s="108"/>
      <c r="CB1139" s="108"/>
      <c r="CC1139" s="108"/>
      <c r="CD1139" s="108"/>
      <c r="CE1139" s="108"/>
    </row>
    <row r="1140" spans="1:83">
      <c r="A1140" s="108"/>
      <c r="B1140" s="108"/>
      <c r="E1140" s="108"/>
      <c r="F1140" s="108"/>
      <c r="I1140" s="108"/>
      <c r="J1140" s="108"/>
      <c r="K1140" s="108"/>
      <c r="L1140" s="108"/>
      <c r="M1140" s="108"/>
      <c r="N1140" s="108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108"/>
      <c r="AA1140" s="108"/>
      <c r="AB1140" s="108"/>
      <c r="AC1140" s="108"/>
      <c r="AD1140" s="108"/>
      <c r="AE1140" s="108"/>
      <c r="AF1140" s="108"/>
      <c r="AG1140" s="108"/>
      <c r="AH1140" s="108"/>
      <c r="AI1140" s="108"/>
      <c r="AJ1140" s="108"/>
      <c r="AK1140" s="108"/>
      <c r="AL1140" s="108"/>
      <c r="AM1140" s="108"/>
      <c r="AN1140" s="108"/>
      <c r="AO1140" s="108"/>
      <c r="AP1140" s="108"/>
      <c r="AQ1140" s="108"/>
      <c r="AR1140" s="108"/>
      <c r="AS1140" s="108"/>
      <c r="AT1140" s="108"/>
      <c r="AU1140" s="108"/>
      <c r="AV1140" s="108"/>
      <c r="AW1140" s="108"/>
      <c r="AX1140" s="108"/>
      <c r="AY1140" s="108"/>
      <c r="AZ1140" s="108"/>
      <c r="BE1140" s="108"/>
      <c r="BG1140" s="108"/>
      <c r="BI1140" s="108"/>
      <c r="BK1140" s="108"/>
      <c r="BL1140" s="108"/>
      <c r="BM1140" s="108"/>
      <c r="CB1140" s="108"/>
      <c r="CC1140" s="108"/>
      <c r="CD1140" s="108"/>
      <c r="CE1140" s="108"/>
    </row>
    <row r="1141" spans="1:83">
      <c r="A1141" s="108"/>
      <c r="B1141" s="108"/>
      <c r="E1141" s="108"/>
      <c r="F1141" s="108"/>
      <c r="I1141" s="108"/>
      <c r="J1141" s="108"/>
      <c r="K1141" s="108"/>
      <c r="L1141" s="108"/>
      <c r="M1141" s="108"/>
      <c r="N1141" s="108"/>
      <c r="O1141" s="108"/>
      <c r="P1141" s="108"/>
      <c r="Q1141" s="108"/>
      <c r="R1141" s="108"/>
      <c r="S1141" s="108"/>
      <c r="T1141" s="108"/>
      <c r="U1141" s="108"/>
      <c r="V1141" s="108"/>
      <c r="W1141" s="108"/>
      <c r="X1141" s="108"/>
      <c r="Y1141" s="108"/>
      <c r="Z1141" s="108"/>
      <c r="AA1141" s="108"/>
      <c r="AB1141" s="108"/>
      <c r="AC1141" s="108"/>
      <c r="AD1141" s="108"/>
      <c r="AE1141" s="108"/>
      <c r="AF1141" s="108"/>
      <c r="AG1141" s="108"/>
      <c r="AH1141" s="108"/>
      <c r="AI1141" s="108"/>
      <c r="AJ1141" s="108"/>
      <c r="AK1141" s="108"/>
      <c r="AL1141" s="108"/>
      <c r="AM1141" s="108"/>
      <c r="AN1141" s="108"/>
      <c r="AO1141" s="108"/>
      <c r="AP1141" s="108"/>
      <c r="AQ1141" s="108"/>
      <c r="AR1141" s="108"/>
      <c r="AS1141" s="108"/>
      <c r="AT1141" s="108"/>
      <c r="AU1141" s="108"/>
      <c r="AV1141" s="108"/>
      <c r="AW1141" s="108"/>
      <c r="AX1141" s="108"/>
      <c r="AY1141" s="108"/>
      <c r="AZ1141" s="108"/>
      <c r="BE1141" s="108"/>
      <c r="BG1141" s="108"/>
      <c r="BI1141" s="108"/>
      <c r="BK1141" s="108"/>
      <c r="BL1141" s="108"/>
      <c r="BM1141" s="108"/>
      <c r="CB1141" s="108"/>
      <c r="CC1141" s="108"/>
      <c r="CD1141" s="108"/>
      <c r="CE1141" s="108"/>
    </row>
    <row r="1142" spans="1:83">
      <c r="A1142" s="108"/>
      <c r="B1142" s="108"/>
      <c r="E1142" s="108"/>
      <c r="F1142" s="108"/>
      <c r="I1142" s="108"/>
      <c r="J1142" s="108"/>
      <c r="K1142" s="108"/>
      <c r="L1142" s="108"/>
      <c r="M1142" s="108"/>
      <c r="N1142" s="108"/>
      <c r="O1142" s="108"/>
      <c r="P1142" s="108"/>
      <c r="Q1142" s="108"/>
      <c r="R1142" s="108"/>
      <c r="S1142" s="108"/>
      <c r="T1142" s="108"/>
      <c r="U1142" s="108"/>
      <c r="V1142" s="108"/>
      <c r="W1142" s="108"/>
      <c r="X1142" s="108"/>
      <c r="Y1142" s="108"/>
      <c r="Z1142" s="108"/>
      <c r="AA1142" s="108"/>
      <c r="AB1142" s="108"/>
      <c r="AC1142" s="108"/>
      <c r="AD1142" s="108"/>
      <c r="AE1142" s="108"/>
      <c r="AF1142" s="108"/>
      <c r="AG1142" s="108"/>
      <c r="AH1142" s="108"/>
      <c r="AI1142" s="108"/>
      <c r="AJ1142" s="108"/>
      <c r="AK1142" s="108"/>
      <c r="AL1142" s="108"/>
      <c r="AM1142" s="108"/>
      <c r="AN1142" s="108"/>
      <c r="AO1142" s="108"/>
      <c r="AP1142" s="108"/>
      <c r="AQ1142" s="108"/>
      <c r="AR1142" s="108"/>
      <c r="AS1142" s="108"/>
      <c r="AT1142" s="108"/>
      <c r="AU1142" s="108"/>
      <c r="AV1142" s="108"/>
      <c r="AW1142" s="108"/>
      <c r="AX1142" s="108"/>
      <c r="AY1142" s="108"/>
      <c r="AZ1142" s="108"/>
      <c r="BE1142" s="108"/>
      <c r="BG1142" s="108"/>
      <c r="BI1142" s="108"/>
      <c r="BK1142" s="108"/>
      <c r="BL1142" s="108"/>
      <c r="BM1142" s="108"/>
      <c r="CB1142" s="108"/>
      <c r="CC1142" s="108"/>
      <c r="CD1142" s="108"/>
      <c r="CE1142" s="108"/>
    </row>
    <row r="1143" spans="1:83">
      <c r="A1143" s="108"/>
      <c r="B1143" s="108"/>
      <c r="E1143" s="108"/>
      <c r="F1143" s="108"/>
      <c r="I1143" s="108"/>
      <c r="J1143" s="108"/>
      <c r="K1143" s="108"/>
      <c r="L1143" s="108"/>
      <c r="M1143" s="108"/>
      <c r="N1143" s="108"/>
      <c r="O1143" s="108"/>
      <c r="P1143" s="108"/>
      <c r="Q1143" s="108"/>
      <c r="R1143" s="108"/>
      <c r="S1143" s="108"/>
      <c r="T1143" s="108"/>
      <c r="U1143" s="108"/>
      <c r="V1143" s="108"/>
      <c r="W1143" s="108"/>
      <c r="X1143" s="108"/>
      <c r="Y1143" s="108"/>
      <c r="Z1143" s="108"/>
      <c r="AA1143" s="108"/>
      <c r="AB1143" s="108"/>
      <c r="AC1143" s="108"/>
      <c r="AD1143" s="108"/>
      <c r="AE1143" s="108"/>
      <c r="AF1143" s="108"/>
      <c r="AG1143" s="108"/>
      <c r="AH1143" s="108"/>
      <c r="AI1143" s="108"/>
      <c r="AJ1143" s="108"/>
      <c r="AK1143" s="108"/>
      <c r="AL1143" s="108"/>
      <c r="AM1143" s="108"/>
      <c r="AN1143" s="108"/>
      <c r="AO1143" s="108"/>
      <c r="AP1143" s="108"/>
      <c r="AQ1143" s="108"/>
      <c r="AR1143" s="108"/>
      <c r="AS1143" s="108"/>
      <c r="AT1143" s="108"/>
      <c r="AU1143" s="108"/>
      <c r="AV1143" s="108"/>
      <c r="AW1143" s="108"/>
      <c r="AX1143" s="108"/>
      <c r="AY1143" s="108"/>
      <c r="AZ1143" s="108"/>
      <c r="BE1143" s="108"/>
      <c r="BG1143" s="108"/>
      <c r="BI1143" s="108"/>
      <c r="BK1143" s="108"/>
      <c r="BL1143" s="108"/>
      <c r="BM1143" s="108"/>
      <c r="CB1143" s="108"/>
      <c r="CC1143" s="108"/>
      <c r="CD1143" s="108"/>
      <c r="CE1143" s="108"/>
    </row>
    <row r="1144" spans="1:83">
      <c r="A1144" s="108"/>
      <c r="B1144" s="108"/>
      <c r="E1144" s="108"/>
      <c r="F1144" s="108"/>
      <c r="I1144" s="108"/>
      <c r="J1144" s="108"/>
      <c r="K1144" s="108"/>
      <c r="L1144" s="108"/>
      <c r="M1144" s="108"/>
      <c r="N1144" s="108"/>
      <c r="O1144" s="108"/>
      <c r="P1144" s="108"/>
      <c r="Q1144" s="108"/>
      <c r="R1144" s="108"/>
      <c r="S1144" s="108"/>
      <c r="T1144" s="108"/>
      <c r="U1144" s="108"/>
      <c r="V1144" s="108"/>
      <c r="W1144" s="108"/>
      <c r="X1144" s="108"/>
      <c r="Y1144" s="108"/>
      <c r="Z1144" s="108"/>
      <c r="AA1144" s="108"/>
      <c r="AB1144" s="108"/>
      <c r="AC1144" s="108"/>
      <c r="AD1144" s="108"/>
      <c r="AE1144" s="108"/>
      <c r="AF1144" s="108"/>
      <c r="AG1144" s="108"/>
      <c r="AH1144" s="108"/>
      <c r="AI1144" s="108"/>
      <c r="AJ1144" s="108"/>
      <c r="AK1144" s="108"/>
      <c r="AL1144" s="108"/>
      <c r="AM1144" s="108"/>
      <c r="AN1144" s="108"/>
      <c r="AO1144" s="108"/>
      <c r="AP1144" s="108"/>
      <c r="AQ1144" s="108"/>
      <c r="AR1144" s="108"/>
      <c r="AS1144" s="108"/>
      <c r="AT1144" s="108"/>
      <c r="AU1144" s="108"/>
      <c r="AV1144" s="108"/>
      <c r="AW1144" s="108"/>
      <c r="AX1144" s="108"/>
      <c r="AY1144" s="108"/>
      <c r="AZ1144" s="108"/>
      <c r="BE1144" s="108"/>
      <c r="BG1144" s="108"/>
      <c r="BI1144" s="108"/>
      <c r="BK1144" s="108"/>
      <c r="BL1144" s="108"/>
      <c r="BM1144" s="108"/>
      <c r="CB1144" s="108"/>
      <c r="CC1144" s="108"/>
      <c r="CD1144" s="108"/>
      <c r="CE1144" s="108"/>
    </row>
    <row r="1145" spans="1:83">
      <c r="A1145" s="108"/>
      <c r="B1145" s="108"/>
      <c r="E1145" s="108"/>
      <c r="F1145" s="108"/>
      <c r="I1145" s="108"/>
      <c r="J1145" s="108"/>
      <c r="K1145" s="108"/>
      <c r="L1145" s="108"/>
      <c r="M1145" s="108"/>
      <c r="N1145" s="108"/>
      <c r="O1145" s="108"/>
      <c r="P1145" s="108"/>
      <c r="Q1145" s="108"/>
      <c r="R1145" s="108"/>
      <c r="S1145" s="108"/>
      <c r="T1145" s="108"/>
      <c r="U1145" s="108"/>
      <c r="V1145" s="108"/>
      <c r="W1145" s="108"/>
      <c r="X1145" s="108"/>
      <c r="Y1145" s="108"/>
      <c r="Z1145" s="108"/>
      <c r="AA1145" s="108"/>
      <c r="AB1145" s="108"/>
      <c r="AC1145" s="108"/>
      <c r="AD1145" s="108"/>
      <c r="AE1145" s="108"/>
      <c r="AF1145" s="108"/>
      <c r="AG1145" s="108"/>
      <c r="AH1145" s="108"/>
      <c r="AI1145" s="108"/>
      <c r="AJ1145" s="108"/>
      <c r="AK1145" s="108"/>
      <c r="AL1145" s="108"/>
      <c r="AM1145" s="108"/>
      <c r="AN1145" s="108"/>
      <c r="AO1145" s="108"/>
      <c r="AP1145" s="108"/>
      <c r="AQ1145" s="108"/>
      <c r="AR1145" s="108"/>
      <c r="AS1145" s="108"/>
      <c r="AT1145" s="108"/>
      <c r="AU1145" s="108"/>
      <c r="AV1145" s="108"/>
      <c r="AW1145" s="108"/>
      <c r="AX1145" s="108"/>
      <c r="AY1145" s="108"/>
      <c r="AZ1145" s="108"/>
      <c r="BE1145" s="108"/>
      <c r="BG1145" s="108"/>
      <c r="BI1145" s="108"/>
      <c r="BK1145" s="108"/>
      <c r="BL1145" s="108"/>
      <c r="BM1145" s="108"/>
      <c r="CB1145" s="108"/>
      <c r="CC1145" s="108"/>
      <c r="CD1145" s="108"/>
      <c r="CE1145" s="108"/>
    </row>
    <row r="1146" spans="1:83">
      <c r="A1146" s="108"/>
      <c r="B1146" s="108"/>
      <c r="E1146" s="108"/>
      <c r="F1146" s="108"/>
      <c r="I1146" s="108"/>
      <c r="J1146" s="108"/>
      <c r="K1146" s="108"/>
      <c r="L1146" s="108"/>
      <c r="M1146" s="108"/>
      <c r="N1146" s="108"/>
      <c r="O1146" s="108"/>
      <c r="P1146" s="108"/>
      <c r="Q1146" s="108"/>
      <c r="R1146" s="108"/>
      <c r="S1146" s="108"/>
      <c r="T1146" s="108"/>
      <c r="U1146" s="108"/>
      <c r="V1146" s="108"/>
      <c r="W1146" s="108"/>
      <c r="X1146" s="108"/>
      <c r="Y1146" s="108"/>
      <c r="Z1146" s="108"/>
      <c r="AA1146" s="108"/>
      <c r="AB1146" s="108"/>
      <c r="AC1146" s="108"/>
      <c r="AD1146" s="108"/>
      <c r="AE1146" s="108"/>
      <c r="AF1146" s="108"/>
      <c r="AG1146" s="108"/>
      <c r="AH1146" s="108"/>
      <c r="AI1146" s="108"/>
      <c r="AJ1146" s="108"/>
      <c r="AK1146" s="108"/>
      <c r="AL1146" s="108"/>
      <c r="AM1146" s="108"/>
      <c r="AN1146" s="108"/>
      <c r="AO1146" s="108"/>
      <c r="AP1146" s="108"/>
      <c r="AQ1146" s="108"/>
      <c r="AR1146" s="108"/>
      <c r="AS1146" s="108"/>
      <c r="AT1146" s="108"/>
      <c r="AU1146" s="108"/>
      <c r="AV1146" s="108"/>
      <c r="AW1146" s="108"/>
      <c r="AX1146" s="108"/>
      <c r="AY1146" s="108"/>
      <c r="AZ1146" s="108"/>
      <c r="BE1146" s="108"/>
      <c r="BG1146" s="108"/>
      <c r="BI1146" s="108"/>
      <c r="BK1146" s="108"/>
      <c r="BL1146" s="108"/>
      <c r="BM1146" s="108"/>
      <c r="CB1146" s="108"/>
      <c r="CC1146" s="108"/>
      <c r="CD1146" s="108"/>
      <c r="CE1146" s="108"/>
    </row>
    <row r="1147" spans="1:83">
      <c r="A1147" s="108"/>
      <c r="B1147" s="108"/>
      <c r="E1147" s="108"/>
      <c r="F1147" s="108"/>
      <c r="I1147" s="108"/>
      <c r="J1147" s="108"/>
      <c r="K1147" s="108"/>
      <c r="L1147" s="108"/>
      <c r="M1147" s="108"/>
      <c r="N1147" s="108"/>
      <c r="O1147" s="108"/>
      <c r="P1147" s="108"/>
      <c r="Q1147" s="108"/>
      <c r="R1147" s="108"/>
      <c r="S1147" s="108"/>
      <c r="T1147" s="108"/>
      <c r="U1147" s="108"/>
      <c r="V1147" s="108"/>
      <c r="W1147" s="108"/>
      <c r="X1147" s="108"/>
      <c r="Y1147" s="108"/>
      <c r="Z1147" s="108"/>
      <c r="AA1147" s="108"/>
      <c r="AB1147" s="108"/>
      <c r="AC1147" s="108"/>
      <c r="AD1147" s="108"/>
      <c r="AE1147" s="108"/>
      <c r="AF1147" s="108"/>
      <c r="AG1147" s="108"/>
      <c r="AH1147" s="108"/>
      <c r="AI1147" s="108"/>
      <c r="AJ1147" s="108"/>
      <c r="AK1147" s="108"/>
      <c r="AL1147" s="108"/>
      <c r="AM1147" s="108"/>
      <c r="AN1147" s="108"/>
      <c r="AO1147" s="108"/>
      <c r="AP1147" s="108"/>
      <c r="AQ1147" s="108"/>
      <c r="AR1147" s="108"/>
      <c r="AS1147" s="108"/>
      <c r="AT1147" s="108"/>
      <c r="AU1147" s="108"/>
      <c r="AV1147" s="108"/>
      <c r="AW1147" s="108"/>
      <c r="AX1147" s="108"/>
      <c r="AY1147" s="108"/>
      <c r="AZ1147" s="108"/>
      <c r="BE1147" s="108"/>
      <c r="BG1147" s="108"/>
      <c r="BI1147" s="108"/>
      <c r="BK1147" s="108"/>
      <c r="BL1147" s="108"/>
      <c r="BM1147" s="108"/>
      <c r="CB1147" s="108"/>
      <c r="CC1147" s="108"/>
      <c r="CD1147" s="108"/>
      <c r="CE1147" s="108"/>
    </row>
    <row r="1148" spans="1:83">
      <c r="A1148" s="108"/>
      <c r="B1148" s="108"/>
      <c r="E1148" s="108"/>
      <c r="F1148" s="108"/>
      <c r="I1148" s="108"/>
      <c r="J1148" s="108"/>
      <c r="K1148" s="108"/>
      <c r="L1148" s="108"/>
      <c r="M1148" s="108"/>
      <c r="N1148" s="108"/>
      <c r="O1148" s="108"/>
      <c r="P1148" s="108"/>
      <c r="Q1148" s="108"/>
      <c r="R1148" s="108"/>
      <c r="S1148" s="108"/>
      <c r="T1148" s="108"/>
      <c r="U1148" s="108"/>
      <c r="V1148" s="108"/>
      <c r="W1148" s="108"/>
      <c r="X1148" s="108"/>
      <c r="Y1148" s="108"/>
      <c r="Z1148" s="108"/>
      <c r="AA1148" s="108"/>
      <c r="AB1148" s="108"/>
      <c r="AC1148" s="108"/>
      <c r="AD1148" s="108"/>
      <c r="AE1148" s="108"/>
      <c r="AF1148" s="108"/>
      <c r="AG1148" s="108"/>
      <c r="AH1148" s="108"/>
      <c r="AI1148" s="108"/>
      <c r="AJ1148" s="108"/>
      <c r="AK1148" s="108"/>
      <c r="AL1148" s="108"/>
      <c r="AM1148" s="108"/>
      <c r="AN1148" s="108"/>
      <c r="AO1148" s="108"/>
      <c r="AP1148" s="108"/>
      <c r="AQ1148" s="108"/>
      <c r="AR1148" s="108"/>
      <c r="AS1148" s="108"/>
      <c r="AT1148" s="108"/>
      <c r="AU1148" s="108"/>
      <c r="AV1148" s="108"/>
      <c r="AW1148" s="108"/>
      <c r="AX1148" s="108"/>
      <c r="AY1148" s="108"/>
      <c r="AZ1148" s="108"/>
      <c r="BE1148" s="108"/>
      <c r="BG1148" s="108"/>
      <c r="BI1148" s="108"/>
      <c r="BK1148" s="108"/>
      <c r="BL1148" s="108"/>
      <c r="BM1148" s="108"/>
      <c r="CB1148" s="108"/>
      <c r="CC1148" s="108"/>
      <c r="CD1148" s="108"/>
      <c r="CE1148" s="108"/>
    </row>
    <row r="1149" spans="1:83">
      <c r="A1149" s="108"/>
      <c r="B1149" s="108"/>
      <c r="E1149" s="108"/>
      <c r="F1149" s="108"/>
      <c r="I1149" s="108"/>
      <c r="J1149" s="108"/>
      <c r="K1149" s="108"/>
      <c r="L1149" s="108"/>
      <c r="M1149" s="108"/>
      <c r="N1149" s="108"/>
      <c r="O1149" s="108"/>
      <c r="P1149" s="108"/>
      <c r="Q1149" s="108"/>
      <c r="R1149" s="108"/>
      <c r="S1149" s="108"/>
      <c r="T1149" s="108"/>
      <c r="U1149" s="108"/>
      <c r="V1149" s="108"/>
      <c r="W1149" s="108"/>
      <c r="X1149" s="108"/>
      <c r="Y1149" s="108"/>
      <c r="Z1149" s="108"/>
      <c r="AA1149" s="108"/>
      <c r="AB1149" s="108"/>
      <c r="AC1149" s="108"/>
      <c r="AD1149" s="108"/>
      <c r="AE1149" s="108"/>
      <c r="AF1149" s="108"/>
      <c r="AG1149" s="108"/>
      <c r="AH1149" s="108"/>
      <c r="AI1149" s="108"/>
      <c r="AJ1149" s="108"/>
      <c r="AK1149" s="108"/>
      <c r="AL1149" s="108"/>
      <c r="AM1149" s="108"/>
      <c r="AN1149" s="108"/>
      <c r="AO1149" s="108"/>
      <c r="AP1149" s="108"/>
      <c r="AQ1149" s="108"/>
      <c r="AR1149" s="108"/>
      <c r="AS1149" s="108"/>
      <c r="AT1149" s="108"/>
      <c r="AU1149" s="108"/>
      <c r="AV1149" s="108"/>
      <c r="AW1149" s="108"/>
      <c r="AX1149" s="108"/>
      <c r="AY1149" s="108"/>
      <c r="AZ1149" s="108"/>
      <c r="BE1149" s="108"/>
      <c r="BG1149" s="108"/>
      <c r="BI1149" s="108"/>
      <c r="BK1149" s="108"/>
      <c r="BL1149" s="108"/>
      <c r="BM1149" s="108"/>
      <c r="CB1149" s="108"/>
      <c r="CC1149" s="108"/>
      <c r="CD1149" s="108"/>
      <c r="CE1149" s="108"/>
    </row>
    <row r="1150" spans="1:83">
      <c r="A1150" s="108"/>
      <c r="B1150" s="108"/>
      <c r="E1150" s="108"/>
      <c r="F1150" s="108"/>
      <c r="I1150" s="108"/>
      <c r="J1150" s="108"/>
      <c r="K1150" s="108"/>
      <c r="L1150" s="108"/>
      <c r="M1150" s="108"/>
      <c r="N1150" s="108"/>
      <c r="O1150" s="108"/>
      <c r="P1150" s="108"/>
      <c r="Q1150" s="108"/>
      <c r="R1150" s="108"/>
      <c r="S1150" s="108"/>
      <c r="T1150" s="108"/>
      <c r="U1150" s="108"/>
      <c r="V1150" s="108"/>
      <c r="W1150" s="108"/>
      <c r="X1150" s="108"/>
      <c r="Y1150" s="108"/>
      <c r="Z1150" s="108"/>
      <c r="AA1150" s="108"/>
      <c r="AB1150" s="108"/>
      <c r="AC1150" s="108"/>
      <c r="AD1150" s="108"/>
      <c r="AE1150" s="108"/>
      <c r="AF1150" s="108"/>
      <c r="AG1150" s="108"/>
      <c r="AH1150" s="108"/>
      <c r="AI1150" s="108"/>
      <c r="AJ1150" s="108"/>
      <c r="AK1150" s="108"/>
      <c r="AL1150" s="108"/>
      <c r="AM1150" s="108"/>
      <c r="AN1150" s="108"/>
      <c r="AO1150" s="108"/>
      <c r="AP1150" s="108"/>
      <c r="AQ1150" s="108"/>
      <c r="AR1150" s="108"/>
      <c r="AS1150" s="108"/>
      <c r="AT1150" s="108"/>
      <c r="AU1150" s="108"/>
      <c r="AV1150" s="108"/>
      <c r="AW1150" s="108"/>
      <c r="AX1150" s="108"/>
      <c r="AY1150" s="108"/>
      <c r="AZ1150" s="108"/>
      <c r="BE1150" s="108"/>
      <c r="BG1150" s="108"/>
      <c r="BI1150" s="108"/>
      <c r="BK1150" s="108"/>
      <c r="BL1150" s="108"/>
      <c r="BM1150" s="108"/>
      <c r="CB1150" s="108"/>
      <c r="CC1150" s="108"/>
      <c r="CD1150" s="108"/>
      <c r="CE1150" s="108"/>
    </row>
    <row r="1151" spans="1:83">
      <c r="A1151" s="108"/>
      <c r="B1151" s="108"/>
      <c r="E1151" s="108"/>
      <c r="F1151" s="108"/>
      <c r="I1151" s="108"/>
      <c r="J1151" s="108"/>
      <c r="K1151" s="108"/>
      <c r="L1151" s="108"/>
      <c r="M1151" s="108"/>
      <c r="N1151" s="108"/>
      <c r="O1151" s="108"/>
      <c r="P1151" s="108"/>
      <c r="Q1151" s="108"/>
      <c r="R1151" s="108"/>
      <c r="S1151" s="108"/>
      <c r="T1151" s="108"/>
      <c r="U1151" s="108"/>
      <c r="V1151" s="108"/>
      <c r="W1151" s="108"/>
      <c r="X1151" s="108"/>
      <c r="Y1151" s="108"/>
      <c r="Z1151" s="108"/>
      <c r="AA1151" s="108"/>
      <c r="AB1151" s="108"/>
      <c r="AC1151" s="108"/>
      <c r="AD1151" s="108"/>
      <c r="AE1151" s="108"/>
      <c r="AF1151" s="108"/>
      <c r="AG1151" s="108"/>
      <c r="AH1151" s="108"/>
      <c r="AI1151" s="108"/>
      <c r="AJ1151" s="108"/>
      <c r="AK1151" s="108"/>
      <c r="AL1151" s="108"/>
      <c r="AM1151" s="108"/>
      <c r="AN1151" s="108"/>
      <c r="AO1151" s="108"/>
      <c r="AP1151" s="108"/>
      <c r="AQ1151" s="108"/>
      <c r="AR1151" s="108"/>
      <c r="AS1151" s="108"/>
      <c r="AT1151" s="108"/>
      <c r="AU1151" s="108"/>
      <c r="AV1151" s="108"/>
      <c r="AW1151" s="108"/>
      <c r="AX1151" s="108"/>
      <c r="AY1151" s="108"/>
      <c r="AZ1151" s="108"/>
      <c r="BE1151" s="108"/>
      <c r="BG1151" s="108"/>
      <c r="BI1151" s="108"/>
      <c r="BK1151" s="108"/>
      <c r="BL1151" s="108"/>
      <c r="BM1151" s="108"/>
      <c r="CB1151" s="108"/>
      <c r="CC1151" s="108"/>
      <c r="CD1151" s="108"/>
      <c r="CE1151" s="108"/>
    </row>
    <row r="1152" spans="1:83">
      <c r="A1152" s="108"/>
      <c r="B1152" s="108"/>
      <c r="E1152" s="108"/>
      <c r="F1152" s="108"/>
      <c r="I1152" s="108"/>
      <c r="J1152" s="108"/>
      <c r="K1152" s="108"/>
      <c r="L1152" s="108"/>
      <c r="M1152" s="108"/>
      <c r="N1152" s="108"/>
      <c r="O1152" s="108"/>
      <c r="P1152" s="108"/>
      <c r="Q1152" s="108"/>
      <c r="R1152" s="108"/>
      <c r="S1152" s="108"/>
      <c r="T1152" s="108"/>
      <c r="U1152" s="108"/>
      <c r="V1152" s="108"/>
      <c r="W1152" s="108"/>
      <c r="X1152" s="108"/>
      <c r="Y1152" s="108"/>
      <c r="Z1152" s="108"/>
      <c r="AA1152" s="108"/>
      <c r="AB1152" s="108"/>
      <c r="AC1152" s="108"/>
      <c r="AD1152" s="108"/>
      <c r="AE1152" s="108"/>
      <c r="AF1152" s="108"/>
      <c r="AG1152" s="108"/>
      <c r="AH1152" s="108"/>
      <c r="AI1152" s="108"/>
      <c r="AJ1152" s="108"/>
      <c r="AK1152" s="108"/>
      <c r="AL1152" s="108"/>
      <c r="AM1152" s="108"/>
      <c r="AN1152" s="108"/>
      <c r="AO1152" s="108"/>
      <c r="AP1152" s="108"/>
      <c r="AQ1152" s="108"/>
      <c r="AR1152" s="108"/>
      <c r="AS1152" s="108"/>
      <c r="AT1152" s="108"/>
      <c r="AU1152" s="108"/>
      <c r="AV1152" s="108"/>
      <c r="AW1152" s="108"/>
      <c r="AX1152" s="108"/>
      <c r="AY1152" s="108"/>
      <c r="AZ1152" s="108"/>
      <c r="BE1152" s="108"/>
      <c r="BG1152" s="108"/>
      <c r="BI1152" s="108"/>
      <c r="BK1152" s="108"/>
      <c r="BL1152" s="108"/>
      <c r="BM1152" s="108"/>
      <c r="CB1152" s="108"/>
      <c r="CC1152" s="108"/>
      <c r="CD1152" s="108"/>
      <c r="CE1152" s="108"/>
    </row>
    <row r="1153" spans="1:83">
      <c r="A1153" s="108"/>
      <c r="B1153" s="108"/>
      <c r="E1153" s="108"/>
      <c r="F1153" s="108"/>
      <c r="I1153" s="108"/>
      <c r="J1153" s="108"/>
      <c r="K1153" s="108"/>
      <c r="L1153" s="108"/>
      <c r="M1153" s="108"/>
      <c r="N1153" s="108"/>
      <c r="O1153" s="108"/>
      <c r="P1153" s="108"/>
      <c r="Q1153" s="108"/>
      <c r="R1153" s="108"/>
      <c r="S1153" s="108"/>
      <c r="T1153" s="108"/>
      <c r="U1153" s="108"/>
      <c r="V1153" s="108"/>
      <c r="W1153" s="108"/>
      <c r="X1153" s="108"/>
      <c r="Y1153" s="108"/>
      <c r="Z1153" s="108"/>
      <c r="AA1153" s="108"/>
      <c r="AB1153" s="108"/>
      <c r="AC1153" s="108"/>
      <c r="AD1153" s="108"/>
      <c r="AE1153" s="108"/>
      <c r="AF1153" s="108"/>
      <c r="AG1153" s="108"/>
      <c r="AH1153" s="108"/>
      <c r="AI1153" s="108"/>
      <c r="AJ1153" s="108"/>
      <c r="AK1153" s="108"/>
      <c r="AL1153" s="108"/>
      <c r="AM1153" s="108"/>
      <c r="AN1153" s="108"/>
      <c r="AO1153" s="108"/>
      <c r="AP1153" s="108"/>
      <c r="AQ1153" s="108"/>
      <c r="AR1153" s="108"/>
      <c r="AS1153" s="108"/>
      <c r="AT1153" s="108"/>
      <c r="AU1153" s="108"/>
      <c r="AV1153" s="108"/>
      <c r="AW1153" s="108"/>
      <c r="AX1153" s="108"/>
      <c r="AY1153" s="108"/>
      <c r="AZ1153" s="108"/>
      <c r="BE1153" s="108"/>
      <c r="BG1153" s="108"/>
      <c r="BI1153" s="108"/>
      <c r="BK1153" s="108"/>
      <c r="BL1153" s="108"/>
      <c r="BM1153" s="108"/>
      <c r="CB1153" s="108"/>
      <c r="CC1153" s="108"/>
      <c r="CD1153" s="108"/>
      <c r="CE1153" s="108"/>
    </row>
    <row r="1154" spans="1:83">
      <c r="A1154" s="108"/>
      <c r="B1154" s="108"/>
      <c r="E1154" s="108"/>
      <c r="F1154" s="108"/>
      <c r="I1154" s="108"/>
      <c r="J1154" s="108"/>
      <c r="K1154" s="108"/>
      <c r="L1154" s="108"/>
      <c r="M1154" s="108"/>
      <c r="N1154" s="108"/>
      <c r="O1154" s="108"/>
      <c r="P1154" s="108"/>
      <c r="Q1154" s="108"/>
      <c r="R1154" s="108"/>
      <c r="S1154" s="108"/>
      <c r="T1154" s="108"/>
      <c r="U1154" s="108"/>
      <c r="V1154" s="108"/>
      <c r="W1154" s="108"/>
      <c r="X1154" s="108"/>
      <c r="Y1154" s="108"/>
      <c r="Z1154" s="108"/>
      <c r="AA1154" s="108"/>
      <c r="AB1154" s="108"/>
      <c r="AC1154" s="108"/>
      <c r="AD1154" s="108"/>
      <c r="AE1154" s="108"/>
      <c r="AF1154" s="108"/>
      <c r="AG1154" s="108"/>
      <c r="AH1154" s="108"/>
      <c r="AI1154" s="108"/>
      <c r="AJ1154" s="108"/>
      <c r="AK1154" s="108"/>
      <c r="AL1154" s="108"/>
      <c r="AM1154" s="108"/>
      <c r="AN1154" s="108"/>
      <c r="AO1154" s="108"/>
      <c r="AP1154" s="108"/>
      <c r="AQ1154" s="108"/>
      <c r="AR1154" s="108"/>
      <c r="AS1154" s="108"/>
      <c r="AT1154" s="108"/>
      <c r="AU1154" s="108"/>
      <c r="AV1154" s="108"/>
      <c r="AW1154" s="108"/>
      <c r="AX1154" s="108"/>
      <c r="AY1154" s="108"/>
      <c r="AZ1154" s="108"/>
      <c r="BE1154" s="108"/>
      <c r="BG1154" s="108"/>
      <c r="BI1154" s="108"/>
      <c r="BK1154" s="108"/>
      <c r="BL1154" s="108"/>
      <c r="BM1154" s="108"/>
      <c r="CB1154" s="108"/>
      <c r="CC1154" s="108"/>
      <c r="CD1154" s="108"/>
      <c r="CE1154" s="108"/>
    </row>
    <row r="1155" spans="1:83">
      <c r="A1155" s="108"/>
      <c r="B1155" s="108"/>
      <c r="E1155" s="108"/>
      <c r="F1155" s="108"/>
      <c r="I1155" s="108"/>
      <c r="J1155" s="108"/>
      <c r="K1155" s="108"/>
      <c r="L1155" s="108"/>
      <c r="M1155" s="108"/>
      <c r="N1155" s="108"/>
      <c r="O1155" s="108"/>
      <c r="P1155" s="108"/>
      <c r="Q1155" s="108"/>
      <c r="R1155" s="108"/>
      <c r="S1155" s="108"/>
      <c r="T1155" s="108"/>
      <c r="U1155" s="108"/>
      <c r="V1155" s="108"/>
      <c r="W1155" s="108"/>
      <c r="X1155" s="108"/>
      <c r="Y1155" s="108"/>
      <c r="Z1155" s="108"/>
      <c r="AA1155" s="108"/>
      <c r="AB1155" s="108"/>
      <c r="AC1155" s="108"/>
      <c r="AD1155" s="108"/>
      <c r="AE1155" s="108"/>
      <c r="AF1155" s="108"/>
      <c r="AG1155" s="108"/>
      <c r="AH1155" s="108"/>
      <c r="AI1155" s="108"/>
      <c r="AJ1155" s="108"/>
      <c r="AK1155" s="108"/>
      <c r="AL1155" s="108"/>
      <c r="AM1155" s="108"/>
      <c r="AN1155" s="108"/>
      <c r="AO1155" s="108"/>
      <c r="AP1155" s="108"/>
      <c r="AQ1155" s="108"/>
      <c r="AR1155" s="108"/>
      <c r="AS1155" s="108"/>
      <c r="AT1155" s="108"/>
      <c r="AU1155" s="108"/>
      <c r="AV1155" s="108"/>
      <c r="AW1155" s="108"/>
      <c r="AX1155" s="108"/>
      <c r="AY1155" s="108"/>
      <c r="AZ1155" s="108"/>
      <c r="BE1155" s="108"/>
      <c r="BG1155" s="108"/>
      <c r="BI1155" s="108"/>
      <c r="BK1155" s="108"/>
      <c r="BL1155" s="108"/>
      <c r="BM1155" s="108"/>
      <c r="CB1155" s="108"/>
      <c r="CC1155" s="108"/>
      <c r="CD1155" s="108"/>
      <c r="CE1155" s="108"/>
    </row>
    <row r="1156" spans="1:83">
      <c r="A1156" s="108"/>
      <c r="B1156" s="108"/>
      <c r="E1156" s="108"/>
      <c r="F1156" s="108"/>
      <c r="I1156" s="108"/>
      <c r="J1156" s="108"/>
      <c r="K1156" s="108"/>
      <c r="L1156" s="108"/>
      <c r="M1156" s="108"/>
      <c r="N1156" s="108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8"/>
      <c r="AA1156" s="108"/>
      <c r="AB1156" s="108"/>
      <c r="AC1156" s="108"/>
      <c r="AD1156" s="108"/>
      <c r="AE1156" s="108"/>
      <c r="AF1156" s="108"/>
      <c r="AG1156" s="108"/>
      <c r="AH1156" s="108"/>
      <c r="AI1156" s="108"/>
      <c r="AJ1156" s="108"/>
      <c r="AK1156" s="108"/>
      <c r="AL1156" s="108"/>
      <c r="AM1156" s="108"/>
      <c r="AN1156" s="108"/>
      <c r="AO1156" s="108"/>
      <c r="AP1156" s="108"/>
      <c r="AQ1156" s="108"/>
      <c r="AR1156" s="108"/>
      <c r="AS1156" s="108"/>
      <c r="AT1156" s="108"/>
      <c r="AU1156" s="108"/>
      <c r="AV1156" s="108"/>
      <c r="AW1156" s="108"/>
      <c r="AX1156" s="108"/>
      <c r="AY1156" s="108"/>
      <c r="AZ1156" s="108"/>
      <c r="BE1156" s="108"/>
      <c r="BG1156" s="108"/>
      <c r="BI1156" s="108"/>
      <c r="BK1156" s="108"/>
      <c r="BL1156" s="108"/>
      <c r="BM1156" s="108"/>
      <c r="CB1156" s="108"/>
      <c r="CC1156" s="108"/>
      <c r="CD1156" s="108"/>
      <c r="CE1156" s="108"/>
    </row>
    <row r="1157" spans="1:83">
      <c r="A1157" s="108"/>
      <c r="B1157" s="108"/>
      <c r="E1157" s="108"/>
      <c r="F1157" s="108"/>
      <c r="I1157" s="108"/>
      <c r="J1157" s="108"/>
      <c r="K1157" s="108"/>
      <c r="L1157" s="108"/>
      <c r="M1157" s="108"/>
      <c r="N1157" s="108"/>
      <c r="O1157" s="108"/>
      <c r="P1157" s="108"/>
      <c r="Q1157" s="108"/>
      <c r="R1157" s="108"/>
      <c r="S1157" s="108"/>
      <c r="T1157" s="108"/>
      <c r="U1157" s="108"/>
      <c r="V1157" s="108"/>
      <c r="W1157" s="108"/>
      <c r="X1157" s="108"/>
      <c r="Y1157" s="108"/>
      <c r="Z1157" s="108"/>
      <c r="AA1157" s="108"/>
      <c r="AB1157" s="108"/>
      <c r="AC1157" s="108"/>
      <c r="AD1157" s="108"/>
      <c r="AE1157" s="108"/>
      <c r="AF1157" s="108"/>
      <c r="AG1157" s="108"/>
      <c r="AH1157" s="108"/>
      <c r="AI1157" s="108"/>
      <c r="AJ1157" s="108"/>
      <c r="AK1157" s="108"/>
      <c r="AL1157" s="108"/>
      <c r="AM1157" s="108"/>
      <c r="AN1157" s="108"/>
      <c r="AO1157" s="108"/>
      <c r="AP1157" s="108"/>
      <c r="AQ1157" s="108"/>
      <c r="AR1157" s="108"/>
      <c r="AS1157" s="108"/>
      <c r="AT1157" s="108"/>
      <c r="AU1157" s="108"/>
      <c r="AV1157" s="108"/>
      <c r="AW1157" s="108"/>
      <c r="AX1157" s="108"/>
      <c r="AY1157" s="108"/>
      <c r="AZ1157" s="108"/>
      <c r="BE1157" s="108"/>
      <c r="BG1157" s="108"/>
      <c r="BI1157" s="108"/>
      <c r="BK1157" s="108"/>
      <c r="BL1157" s="108"/>
      <c r="BM1157" s="108"/>
      <c r="CB1157" s="108"/>
      <c r="CC1157" s="108"/>
      <c r="CD1157" s="108"/>
      <c r="CE1157" s="108"/>
    </row>
    <row r="1158" spans="1:83">
      <c r="A1158" s="108"/>
      <c r="B1158" s="108"/>
      <c r="E1158" s="108"/>
      <c r="F1158" s="108"/>
      <c r="I1158" s="108"/>
      <c r="J1158" s="108"/>
      <c r="K1158" s="108"/>
      <c r="L1158" s="108"/>
      <c r="M1158" s="108"/>
      <c r="N1158" s="108"/>
      <c r="O1158" s="108"/>
      <c r="P1158" s="108"/>
      <c r="Q1158" s="108"/>
      <c r="R1158" s="108"/>
      <c r="S1158" s="108"/>
      <c r="T1158" s="108"/>
      <c r="U1158" s="108"/>
      <c r="V1158" s="108"/>
      <c r="W1158" s="108"/>
      <c r="X1158" s="108"/>
      <c r="Y1158" s="108"/>
      <c r="Z1158" s="108"/>
      <c r="AA1158" s="108"/>
      <c r="AB1158" s="108"/>
      <c r="AC1158" s="108"/>
      <c r="AD1158" s="108"/>
      <c r="AE1158" s="108"/>
      <c r="AF1158" s="108"/>
      <c r="AG1158" s="108"/>
      <c r="AH1158" s="108"/>
      <c r="AI1158" s="108"/>
      <c r="AJ1158" s="108"/>
      <c r="AK1158" s="108"/>
      <c r="AL1158" s="108"/>
      <c r="AM1158" s="108"/>
      <c r="AN1158" s="108"/>
      <c r="AO1158" s="108"/>
      <c r="AP1158" s="108"/>
      <c r="AQ1158" s="108"/>
      <c r="AR1158" s="108"/>
      <c r="AS1158" s="108"/>
      <c r="AT1158" s="108"/>
      <c r="AU1158" s="108"/>
      <c r="AV1158" s="108"/>
      <c r="AW1158" s="108"/>
      <c r="AX1158" s="108"/>
      <c r="AY1158" s="108"/>
      <c r="AZ1158" s="108"/>
      <c r="BE1158" s="108"/>
      <c r="BG1158" s="108"/>
      <c r="BI1158" s="108"/>
      <c r="BK1158" s="108"/>
      <c r="BL1158" s="108"/>
      <c r="BM1158" s="108"/>
      <c r="CB1158" s="108"/>
      <c r="CC1158" s="108"/>
      <c r="CD1158" s="108"/>
      <c r="CE1158" s="108"/>
    </row>
    <row r="1159" spans="1:83">
      <c r="A1159" s="108"/>
      <c r="B1159" s="108"/>
      <c r="E1159" s="108"/>
      <c r="F1159" s="108"/>
      <c r="I1159" s="108"/>
      <c r="J1159" s="108"/>
      <c r="K1159" s="108"/>
      <c r="L1159" s="108"/>
      <c r="M1159" s="108"/>
      <c r="N1159" s="108"/>
      <c r="O1159" s="108"/>
      <c r="P1159" s="108"/>
      <c r="Q1159" s="108"/>
      <c r="R1159" s="108"/>
      <c r="S1159" s="108"/>
      <c r="T1159" s="108"/>
      <c r="U1159" s="108"/>
      <c r="V1159" s="108"/>
      <c r="W1159" s="108"/>
      <c r="X1159" s="108"/>
      <c r="Y1159" s="108"/>
      <c r="Z1159" s="108"/>
      <c r="AA1159" s="108"/>
      <c r="AB1159" s="108"/>
      <c r="AC1159" s="108"/>
      <c r="AD1159" s="108"/>
      <c r="AE1159" s="108"/>
      <c r="AF1159" s="108"/>
      <c r="AG1159" s="108"/>
      <c r="AH1159" s="108"/>
      <c r="AI1159" s="108"/>
      <c r="AJ1159" s="108"/>
      <c r="AK1159" s="108"/>
      <c r="AL1159" s="108"/>
      <c r="AM1159" s="108"/>
      <c r="AN1159" s="108"/>
      <c r="AO1159" s="108"/>
      <c r="AP1159" s="108"/>
      <c r="AQ1159" s="108"/>
      <c r="AR1159" s="108"/>
      <c r="AS1159" s="108"/>
      <c r="AT1159" s="108"/>
      <c r="AU1159" s="108"/>
      <c r="AV1159" s="108"/>
      <c r="AW1159" s="108"/>
      <c r="AX1159" s="108"/>
      <c r="AY1159" s="108"/>
      <c r="AZ1159" s="108"/>
      <c r="BE1159" s="108"/>
      <c r="BG1159" s="108"/>
      <c r="BI1159" s="108"/>
      <c r="BK1159" s="108"/>
      <c r="BL1159" s="108"/>
      <c r="BM1159" s="108"/>
      <c r="CB1159" s="108"/>
      <c r="CC1159" s="108"/>
      <c r="CD1159" s="108"/>
      <c r="CE1159" s="108"/>
    </row>
    <row r="1160" spans="1:83">
      <c r="A1160" s="108"/>
      <c r="B1160" s="108"/>
      <c r="E1160" s="108"/>
      <c r="F1160" s="108"/>
      <c r="I1160" s="108"/>
      <c r="J1160" s="108"/>
      <c r="K1160" s="108"/>
      <c r="L1160" s="108"/>
      <c r="M1160" s="108"/>
      <c r="N1160" s="108"/>
      <c r="O1160" s="108"/>
      <c r="P1160" s="108"/>
      <c r="Q1160" s="108"/>
      <c r="R1160" s="108"/>
      <c r="S1160" s="108"/>
      <c r="T1160" s="108"/>
      <c r="U1160" s="108"/>
      <c r="V1160" s="108"/>
      <c r="W1160" s="108"/>
      <c r="X1160" s="108"/>
      <c r="Y1160" s="108"/>
      <c r="Z1160" s="108"/>
      <c r="AA1160" s="108"/>
      <c r="AB1160" s="108"/>
      <c r="AC1160" s="108"/>
      <c r="AD1160" s="108"/>
      <c r="AE1160" s="108"/>
      <c r="AF1160" s="108"/>
      <c r="AG1160" s="108"/>
      <c r="AH1160" s="108"/>
      <c r="AI1160" s="108"/>
      <c r="AJ1160" s="108"/>
      <c r="AK1160" s="108"/>
      <c r="AL1160" s="108"/>
      <c r="AM1160" s="108"/>
      <c r="AN1160" s="108"/>
      <c r="AO1160" s="108"/>
      <c r="AP1160" s="108"/>
      <c r="AQ1160" s="108"/>
      <c r="AR1160" s="108"/>
      <c r="AS1160" s="108"/>
      <c r="AT1160" s="108"/>
      <c r="AU1160" s="108"/>
      <c r="AV1160" s="108"/>
      <c r="AW1160" s="108"/>
      <c r="AX1160" s="108"/>
      <c r="AY1160" s="108"/>
      <c r="AZ1160" s="108"/>
      <c r="BE1160" s="108"/>
      <c r="BG1160" s="108"/>
      <c r="BI1160" s="108"/>
      <c r="BK1160" s="108"/>
      <c r="BL1160" s="108"/>
      <c r="BM1160" s="108"/>
      <c r="CB1160" s="108"/>
      <c r="CC1160" s="108"/>
      <c r="CD1160" s="108"/>
      <c r="CE1160" s="108"/>
    </row>
    <row r="1161" spans="1:83">
      <c r="A1161" s="108"/>
      <c r="B1161" s="108"/>
      <c r="E1161" s="108"/>
      <c r="F1161" s="108"/>
      <c r="I1161" s="108"/>
      <c r="J1161" s="108"/>
      <c r="K1161" s="108"/>
      <c r="L1161" s="108"/>
      <c r="M1161" s="108"/>
      <c r="N1161" s="108"/>
      <c r="O1161" s="108"/>
      <c r="P1161" s="108"/>
      <c r="Q1161" s="108"/>
      <c r="R1161" s="108"/>
      <c r="S1161" s="108"/>
      <c r="T1161" s="108"/>
      <c r="U1161" s="108"/>
      <c r="V1161" s="108"/>
      <c r="W1161" s="108"/>
      <c r="X1161" s="108"/>
      <c r="Y1161" s="108"/>
      <c r="Z1161" s="108"/>
      <c r="AA1161" s="108"/>
      <c r="AB1161" s="108"/>
      <c r="AC1161" s="108"/>
      <c r="AD1161" s="108"/>
      <c r="AE1161" s="108"/>
      <c r="AF1161" s="108"/>
      <c r="AG1161" s="108"/>
      <c r="AH1161" s="108"/>
      <c r="AI1161" s="108"/>
      <c r="AJ1161" s="108"/>
      <c r="AK1161" s="108"/>
      <c r="AL1161" s="108"/>
      <c r="AM1161" s="108"/>
      <c r="AN1161" s="108"/>
      <c r="AO1161" s="108"/>
      <c r="AP1161" s="108"/>
      <c r="AQ1161" s="108"/>
      <c r="AR1161" s="108"/>
      <c r="AS1161" s="108"/>
      <c r="AT1161" s="108"/>
      <c r="AU1161" s="108"/>
      <c r="AV1161" s="108"/>
      <c r="AW1161" s="108"/>
      <c r="AX1161" s="108"/>
      <c r="AY1161" s="108"/>
      <c r="AZ1161" s="108"/>
      <c r="BE1161" s="108"/>
      <c r="BG1161" s="108"/>
      <c r="BI1161" s="108"/>
      <c r="BK1161" s="108"/>
      <c r="BL1161" s="108"/>
      <c r="BM1161" s="108"/>
      <c r="CB1161" s="108"/>
      <c r="CC1161" s="108"/>
      <c r="CD1161" s="108"/>
      <c r="CE1161" s="108"/>
    </row>
    <row r="1162" spans="1:83">
      <c r="A1162" s="108"/>
      <c r="B1162" s="108"/>
      <c r="E1162" s="108"/>
      <c r="F1162" s="108"/>
      <c r="I1162" s="108"/>
      <c r="J1162" s="108"/>
      <c r="K1162" s="108"/>
      <c r="L1162" s="108"/>
      <c r="M1162" s="108"/>
      <c r="N1162" s="108"/>
      <c r="O1162" s="108"/>
      <c r="P1162" s="108"/>
      <c r="Q1162" s="108"/>
      <c r="R1162" s="108"/>
      <c r="S1162" s="108"/>
      <c r="T1162" s="108"/>
      <c r="U1162" s="108"/>
      <c r="V1162" s="108"/>
      <c r="W1162" s="108"/>
      <c r="X1162" s="108"/>
      <c r="Y1162" s="108"/>
      <c r="Z1162" s="108"/>
      <c r="AA1162" s="108"/>
      <c r="AB1162" s="108"/>
      <c r="AC1162" s="108"/>
      <c r="AD1162" s="108"/>
      <c r="AE1162" s="108"/>
      <c r="AF1162" s="108"/>
      <c r="AG1162" s="108"/>
      <c r="AH1162" s="108"/>
      <c r="AI1162" s="108"/>
      <c r="AJ1162" s="108"/>
      <c r="AK1162" s="108"/>
      <c r="AL1162" s="108"/>
      <c r="AM1162" s="108"/>
      <c r="AN1162" s="108"/>
      <c r="AO1162" s="108"/>
      <c r="AP1162" s="108"/>
      <c r="AQ1162" s="108"/>
      <c r="AR1162" s="108"/>
      <c r="AS1162" s="108"/>
      <c r="AT1162" s="108"/>
      <c r="AU1162" s="108"/>
      <c r="AV1162" s="108"/>
      <c r="AW1162" s="108"/>
      <c r="AX1162" s="108"/>
      <c r="AY1162" s="108"/>
      <c r="AZ1162" s="108"/>
      <c r="BE1162" s="108"/>
      <c r="BG1162" s="108"/>
      <c r="BI1162" s="108"/>
      <c r="BK1162" s="108"/>
      <c r="BL1162" s="108"/>
      <c r="BM1162" s="108"/>
      <c r="CB1162" s="108"/>
      <c r="CC1162" s="108"/>
      <c r="CD1162" s="108"/>
      <c r="CE1162" s="108"/>
    </row>
    <row r="1163" spans="1:83">
      <c r="A1163" s="108"/>
      <c r="B1163" s="108"/>
      <c r="E1163" s="108"/>
      <c r="F1163" s="108"/>
      <c r="I1163" s="108"/>
      <c r="J1163" s="108"/>
      <c r="K1163" s="108"/>
      <c r="L1163" s="108"/>
      <c r="M1163" s="108"/>
      <c r="N1163" s="108"/>
      <c r="O1163" s="108"/>
      <c r="P1163" s="108"/>
      <c r="Q1163" s="108"/>
      <c r="R1163" s="108"/>
      <c r="S1163" s="108"/>
      <c r="T1163" s="108"/>
      <c r="U1163" s="108"/>
      <c r="V1163" s="108"/>
      <c r="W1163" s="108"/>
      <c r="X1163" s="108"/>
      <c r="Y1163" s="108"/>
      <c r="Z1163" s="108"/>
      <c r="AA1163" s="108"/>
      <c r="AB1163" s="108"/>
      <c r="AC1163" s="108"/>
      <c r="AD1163" s="108"/>
      <c r="AE1163" s="108"/>
      <c r="AF1163" s="108"/>
      <c r="AG1163" s="108"/>
      <c r="AH1163" s="108"/>
      <c r="AI1163" s="108"/>
      <c r="AJ1163" s="108"/>
      <c r="AK1163" s="108"/>
      <c r="AL1163" s="108"/>
      <c r="AM1163" s="108"/>
      <c r="AN1163" s="108"/>
      <c r="AO1163" s="108"/>
      <c r="AP1163" s="108"/>
      <c r="AQ1163" s="108"/>
      <c r="AR1163" s="108"/>
      <c r="AS1163" s="108"/>
      <c r="AT1163" s="108"/>
      <c r="AU1163" s="108"/>
      <c r="AV1163" s="108"/>
      <c r="AW1163" s="108"/>
      <c r="AX1163" s="108"/>
      <c r="AY1163" s="108"/>
      <c r="AZ1163" s="108"/>
      <c r="BE1163" s="108"/>
      <c r="BG1163" s="108"/>
      <c r="BI1163" s="108"/>
      <c r="BK1163" s="108"/>
      <c r="BL1163" s="108"/>
      <c r="BM1163" s="108"/>
      <c r="CB1163" s="108"/>
      <c r="CC1163" s="108"/>
      <c r="CD1163" s="108"/>
      <c r="CE1163" s="108"/>
    </row>
    <row r="1164" spans="1:83">
      <c r="A1164" s="108"/>
      <c r="B1164" s="108"/>
      <c r="E1164" s="108"/>
      <c r="F1164" s="108"/>
      <c r="I1164" s="108"/>
      <c r="J1164" s="108"/>
      <c r="K1164" s="108"/>
      <c r="L1164" s="108"/>
      <c r="M1164" s="108"/>
      <c r="N1164" s="108"/>
      <c r="O1164" s="108"/>
      <c r="P1164" s="108"/>
      <c r="Q1164" s="108"/>
      <c r="R1164" s="108"/>
      <c r="S1164" s="108"/>
      <c r="T1164" s="108"/>
      <c r="U1164" s="108"/>
      <c r="V1164" s="108"/>
      <c r="W1164" s="108"/>
      <c r="X1164" s="108"/>
      <c r="Y1164" s="108"/>
      <c r="Z1164" s="108"/>
      <c r="AA1164" s="108"/>
      <c r="AB1164" s="108"/>
      <c r="AC1164" s="108"/>
      <c r="AD1164" s="108"/>
      <c r="AE1164" s="108"/>
      <c r="AF1164" s="108"/>
      <c r="AG1164" s="108"/>
      <c r="AH1164" s="108"/>
      <c r="AI1164" s="108"/>
      <c r="AJ1164" s="108"/>
      <c r="AK1164" s="108"/>
      <c r="AL1164" s="108"/>
      <c r="AM1164" s="108"/>
      <c r="AN1164" s="108"/>
      <c r="AO1164" s="108"/>
      <c r="AP1164" s="108"/>
      <c r="AQ1164" s="108"/>
      <c r="AR1164" s="108"/>
      <c r="AS1164" s="108"/>
      <c r="AT1164" s="108"/>
      <c r="AU1164" s="108"/>
      <c r="AV1164" s="108"/>
      <c r="AW1164" s="108"/>
      <c r="AX1164" s="108"/>
      <c r="AY1164" s="108"/>
      <c r="AZ1164" s="108"/>
      <c r="BE1164" s="108"/>
      <c r="BG1164" s="108"/>
      <c r="BI1164" s="108"/>
      <c r="BK1164" s="108"/>
      <c r="BL1164" s="108"/>
      <c r="BM1164" s="108"/>
      <c r="CB1164" s="108"/>
      <c r="CC1164" s="108"/>
      <c r="CD1164" s="108"/>
      <c r="CE1164" s="108"/>
    </row>
    <row r="1165" spans="1:83">
      <c r="A1165" s="108"/>
      <c r="B1165" s="108"/>
      <c r="E1165" s="108"/>
      <c r="F1165" s="108"/>
      <c r="I1165" s="108"/>
      <c r="J1165" s="108"/>
      <c r="K1165" s="108"/>
      <c r="L1165" s="108"/>
      <c r="M1165" s="108"/>
      <c r="N1165" s="108"/>
      <c r="O1165" s="108"/>
      <c r="P1165" s="108"/>
      <c r="Q1165" s="108"/>
      <c r="R1165" s="108"/>
      <c r="S1165" s="108"/>
      <c r="T1165" s="108"/>
      <c r="U1165" s="108"/>
      <c r="V1165" s="108"/>
      <c r="W1165" s="108"/>
      <c r="X1165" s="108"/>
      <c r="Y1165" s="108"/>
      <c r="Z1165" s="108"/>
      <c r="AA1165" s="108"/>
      <c r="AB1165" s="108"/>
      <c r="AC1165" s="108"/>
      <c r="AD1165" s="108"/>
      <c r="AE1165" s="108"/>
      <c r="AF1165" s="108"/>
      <c r="AG1165" s="108"/>
      <c r="AH1165" s="108"/>
      <c r="AI1165" s="108"/>
      <c r="AJ1165" s="108"/>
      <c r="AK1165" s="108"/>
      <c r="AL1165" s="108"/>
      <c r="AM1165" s="108"/>
      <c r="AN1165" s="108"/>
      <c r="AO1165" s="108"/>
      <c r="AP1165" s="108"/>
      <c r="AQ1165" s="108"/>
      <c r="AR1165" s="108"/>
      <c r="AS1165" s="108"/>
      <c r="AT1165" s="108"/>
      <c r="AU1165" s="108"/>
      <c r="AV1165" s="108"/>
      <c r="AW1165" s="108"/>
      <c r="AX1165" s="108"/>
      <c r="AY1165" s="108"/>
      <c r="AZ1165" s="108"/>
      <c r="BE1165" s="108"/>
      <c r="BG1165" s="108"/>
      <c r="BI1165" s="108"/>
      <c r="BK1165" s="108"/>
      <c r="BL1165" s="108"/>
      <c r="BM1165" s="108"/>
      <c r="CB1165" s="108"/>
      <c r="CC1165" s="108"/>
      <c r="CD1165" s="108"/>
      <c r="CE1165" s="108"/>
    </row>
    <row r="1166" spans="1:83">
      <c r="A1166" s="108"/>
      <c r="B1166" s="108"/>
      <c r="E1166" s="108"/>
      <c r="F1166" s="108"/>
      <c r="I1166" s="108"/>
      <c r="J1166" s="108"/>
      <c r="K1166" s="108"/>
      <c r="L1166" s="108"/>
      <c r="M1166" s="108"/>
      <c r="N1166" s="108"/>
      <c r="O1166" s="108"/>
      <c r="P1166" s="108"/>
      <c r="Q1166" s="108"/>
      <c r="R1166" s="108"/>
      <c r="S1166" s="108"/>
      <c r="T1166" s="108"/>
      <c r="U1166" s="108"/>
      <c r="V1166" s="108"/>
      <c r="W1166" s="108"/>
      <c r="X1166" s="108"/>
      <c r="Y1166" s="108"/>
      <c r="Z1166" s="108"/>
      <c r="AA1166" s="108"/>
      <c r="AB1166" s="108"/>
      <c r="AC1166" s="108"/>
      <c r="AD1166" s="108"/>
      <c r="AE1166" s="108"/>
      <c r="AF1166" s="108"/>
      <c r="AG1166" s="108"/>
      <c r="AH1166" s="108"/>
      <c r="AI1166" s="108"/>
      <c r="AJ1166" s="108"/>
      <c r="AK1166" s="108"/>
      <c r="AL1166" s="108"/>
      <c r="AM1166" s="108"/>
      <c r="AN1166" s="108"/>
      <c r="AO1166" s="108"/>
      <c r="AP1166" s="108"/>
      <c r="AQ1166" s="108"/>
      <c r="AR1166" s="108"/>
      <c r="AS1166" s="108"/>
      <c r="AT1166" s="108"/>
      <c r="AU1166" s="108"/>
      <c r="AV1166" s="108"/>
      <c r="AW1166" s="108"/>
      <c r="AX1166" s="108"/>
      <c r="AY1166" s="108"/>
      <c r="AZ1166" s="108"/>
      <c r="BE1166" s="108"/>
      <c r="BG1166" s="108"/>
      <c r="BI1166" s="108"/>
      <c r="BK1166" s="108"/>
      <c r="BL1166" s="108"/>
      <c r="BM1166" s="108"/>
      <c r="CB1166" s="108"/>
      <c r="CC1166" s="108"/>
      <c r="CD1166" s="108"/>
      <c r="CE1166" s="108"/>
    </row>
    <row r="1167" spans="1:83">
      <c r="A1167" s="108"/>
      <c r="B1167" s="108"/>
      <c r="E1167" s="108"/>
      <c r="F1167" s="108"/>
      <c r="I1167" s="108"/>
      <c r="J1167" s="108"/>
      <c r="K1167" s="108"/>
      <c r="L1167" s="108"/>
      <c r="M1167" s="108"/>
      <c r="N1167" s="108"/>
      <c r="O1167" s="108"/>
      <c r="P1167" s="108"/>
      <c r="Q1167" s="108"/>
      <c r="R1167" s="108"/>
      <c r="S1167" s="108"/>
      <c r="T1167" s="108"/>
      <c r="U1167" s="108"/>
      <c r="V1167" s="108"/>
      <c r="W1167" s="108"/>
      <c r="X1167" s="108"/>
      <c r="Y1167" s="108"/>
      <c r="Z1167" s="108"/>
      <c r="AA1167" s="108"/>
      <c r="AB1167" s="108"/>
      <c r="AC1167" s="108"/>
      <c r="AD1167" s="108"/>
      <c r="AE1167" s="108"/>
      <c r="AF1167" s="108"/>
      <c r="AG1167" s="108"/>
      <c r="AH1167" s="108"/>
      <c r="AI1167" s="108"/>
      <c r="AJ1167" s="108"/>
      <c r="AK1167" s="108"/>
      <c r="AL1167" s="108"/>
      <c r="AM1167" s="108"/>
      <c r="AN1167" s="108"/>
      <c r="AO1167" s="108"/>
      <c r="AP1167" s="108"/>
      <c r="AQ1167" s="108"/>
      <c r="AR1167" s="108"/>
      <c r="AS1167" s="108"/>
      <c r="AT1167" s="108"/>
      <c r="AU1167" s="108"/>
      <c r="AV1167" s="108"/>
      <c r="AW1167" s="108"/>
      <c r="AX1167" s="108"/>
      <c r="AY1167" s="108"/>
      <c r="AZ1167" s="108"/>
      <c r="BE1167" s="108"/>
      <c r="BG1167" s="108"/>
      <c r="BI1167" s="108"/>
      <c r="BK1167" s="108"/>
      <c r="BL1167" s="108"/>
      <c r="BM1167" s="108"/>
      <c r="CB1167" s="108"/>
      <c r="CC1167" s="108"/>
      <c r="CD1167" s="108"/>
      <c r="CE1167" s="108"/>
    </row>
    <row r="1168" spans="1:83">
      <c r="A1168" s="108"/>
      <c r="B1168" s="108"/>
      <c r="E1168" s="108"/>
      <c r="F1168" s="108"/>
      <c r="I1168" s="108"/>
      <c r="J1168" s="108"/>
      <c r="K1168" s="108"/>
      <c r="L1168" s="108"/>
      <c r="M1168" s="108"/>
      <c r="N1168" s="108"/>
      <c r="O1168" s="108"/>
      <c r="P1168" s="108"/>
      <c r="Q1168" s="108"/>
      <c r="R1168" s="108"/>
      <c r="S1168" s="108"/>
      <c r="T1168" s="108"/>
      <c r="U1168" s="108"/>
      <c r="V1168" s="108"/>
      <c r="W1168" s="108"/>
      <c r="X1168" s="108"/>
      <c r="Y1168" s="108"/>
      <c r="Z1168" s="108"/>
      <c r="AA1168" s="108"/>
      <c r="AB1168" s="108"/>
      <c r="AC1168" s="108"/>
      <c r="AD1168" s="108"/>
      <c r="AE1168" s="108"/>
      <c r="AF1168" s="108"/>
      <c r="AG1168" s="108"/>
      <c r="AH1168" s="108"/>
      <c r="AI1168" s="108"/>
      <c r="AJ1168" s="108"/>
      <c r="AK1168" s="108"/>
      <c r="AL1168" s="108"/>
      <c r="AM1168" s="108"/>
      <c r="AN1168" s="108"/>
      <c r="AO1168" s="108"/>
      <c r="AP1168" s="108"/>
      <c r="AQ1168" s="108"/>
      <c r="AR1168" s="108"/>
      <c r="AS1168" s="108"/>
      <c r="AT1168" s="108"/>
      <c r="AU1168" s="108"/>
      <c r="AV1168" s="108"/>
      <c r="AW1168" s="108"/>
      <c r="AX1168" s="108"/>
      <c r="AY1168" s="108"/>
      <c r="AZ1168" s="108"/>
      <c r="BE1168" s="108"/>
      <c r="BG1168" s="108"/>
      <c r="BI1168" s="108"/>
      <c r="BK1168" s="108"/>
      <c r="BL1168" s="108"/>
      <c r="BM1168" s="108"/>
      <c r="CB1168" s="108"/>
      <c r="CC1168" s="108"/>
      <c r="CD1168" s="108"/>
      <c r="CE1168" s="108"/>
    </row>
    <row r="1169" spans="1:83">
      <c r="A1169" s="108"/>
      <c r="B1169" s="108"/>
      <c r="E1169" s="108"/>
      <c r="F1169" s="108"/>
      <c r="I1169" s="108"/>
      <c r="J1169" s="108"/>
      <c r="K1169" s="108"/>
      <c r="L1169" s="108"/>
      <c r="M1169" s="108"/>
      <c r="N1169" s="108"/>
      <c r="O1169" s="108"/>
      <c r="P1169" s="108"/>
      <c r="Q1169" s="108"/>
      <c r="R1169" s="108"/>
      <c r="S1169" s="108"/>
      <c r="T1169" s="108"/>
      <c r="U1169" s="108"/>
      <c r="V1169" s="108"/>
      <c r="W1169" s="108"/>
      <c r="X1169" s="108"/>
      <c r="Y1169" s="108"/>
      <c r="Z1169" s="108"/>
      <c r="AA1169" s="108"/>
      <c r="AB1169" s="108"/>
      <c r="AC1169" s="108"/>
      <c r="AD1169" s="108"/>
      <c r="AE1169" s="108"/>
      <c r="AF1169" s="108"/>
      <c r="AG1169" s="108"/>
      <c r="AH1169" s="108"/>
      <c r="AI1169" s="108"/>
      <c r="AJ1169" s="108"/>
      <c r="AK1169" s="108"/>
      <c r="AL1169" s="108"/>
      <c r="AM1169" s="108"/>
      <c r="AN1169" s="108"/>
      <c r="AO1169" s="108"/>
      <c r="AP1169" s="108"/>
      <c r="AQ1169" s="108"/>
      <c r="AR1169" s="108"/>
      <c r="AS1169" s="108"/>
      <c r="AT1169" s="108"/>
      <c r="AU1169" s="108"/>
      <c r="AV1169" s="108"/>
      <c r="AW1169" s="108"/>
      <c r="AX1169" s="108"/>
      <c r="AY1169" s="108"/>
      <c r="AZ1169" s="108"/>
      <c r="BE1169" s="108"/>
      <c r="BG1169" s="108"/>
      <c r="BI1169" s="108"/>
      <c r="BK1169" s="108"/>
      <c r="BL1169" s="108"/>
      <c r="BM1169" s="108"/>
      <c r="CB1169" s="108"/>
      <c r="CC1169" s="108"/>
      <c r="CD1169" s="108"/>
      <c r="CE1169" s="108"/>
    </row>
    <row r="1170" spans="1:83">
      <c r="A1170" s="108"/>
      <c r="B1170" s="108"/>
      <c r="E1170" s="108"/>
      <c r="F1170" s="108"/>
      <c r="I1170" s="108"/>
      <c r="J1170" s="108"/>
      <c r="K1170" s="108"/>
      <c r="L1170" s="108"/>
      <c r="M1170" s="108"/>
      <c r="N1170" s="108"/>
      <c r="O1170" s="108"/>
      <c r="P1170" s="108"/>
      <c r="Q1170" s="108"/>
      <c r="R1170" s="108"/>
      <c r="S1170" s="108"/>
      <c r="T1170" s="108"/>
      <c r="U1170" s="108"/>
      <c r="V1170" s="108"/>
      <c r="W1170" s="108"/>
      <c r="X1170" s="108"/>
      <c r="Y1170" s="108"/>
      <c r="Z1170" s="108"/>
      <c r="AA1170" s="108"/>
      <c r="AB1170" s="108"/>
      <c r="AC1170" s="108"/>
      <c r="AD1170" s="108"/>
      <c r="AE1170" s="108"/>
      <c r="AF1170" s="108"/>
      <c r="AG1170" s="108"/>
      <c r="AH1170" s="108"/>
      <c r="AI1170" s="108"/>
      <c r="AJ1170" s="108"/>
      <c r="AK1170" s="108"/>
      <c r="AL1170" s="108"/>
      <c r="AM1170" s="108"/>
      <c r="AN1170" s="108"/>
      <c r="AO1170" s="108"/>
      <c r="AP1170" s="108"/>
      <c r="AQ1170" s="108"/>
      <c r="AR1170" s="108"/>
      <c r="AS1170" s="108"/>
      <c r="AT1170" s="108"/>
      <c r="AU1170" s="108"/>
      <c r="AV1170" s="108"/>
      <c r="AW1170" s="108"/>
      <c r="AX1170" s="108"/>
      <c r="AY1170" s="108"/>
      <c r="AZ1170" s="108"/>
      <c r="BE1170" s="108"/>
      <c r="BG1170" s="108"/>
      <c r="BI1170" s="108"/>
      <c r="BK1170" s="108"/>
      <c r="BL1170" s="108"/>
      <c r="BM1170" s="108"/>
      <c r="CB1170" s="108"/>
      <c r="CC1170" s="108"/>
      <c r="CD1170" s="108"/>
      <c r="CE1170" s="108"/>
    </row>
    <row r="1171" spans="1:83">
      <c r="A1171" s="108"/>
      <c r="B1171" s="108"/>
      <c r="E1171" s="108"/>
      <c r="F1171" s="108"/>
      <c r="I1171" s="108"/>
      <c r="J1171" s="108"/>
      <c r="K1171" s="108"/>
      <c r="L1171" s="108"/>
      <c r="M1171" s="108"/>
      <c r="N1171" s="108"/>
      <c r="O1171" s="108"/>
      <c r="P1171" s="108"/>
      <c r="Q1171" s="108"/>
      <c r="R1171" s="108"/>
      <c r="S1171" s="108"/>
      <c r="T1171" s="108"/>
      <c r="U1171" s="108"/>
      <c r="V1171" s="108"/>
      <c r="W1171" s="108"/>
      <c r="X1171" s="108"/>
      <c r="Y1171" s="108"/>
      <c r="Z1171" s="108"/>
      <c r="AA1171" s="108"/>
      <c r="AB1171" s="108"/>
      <c r="AC1171" s="108"/>
      <c r="AD1171" s="108"/>
      <c r="AE1171" s="108"/>
      <c r="AF1171" s="108"/>
      <c r="AG1171" s="108"/>
      <c r="AH1171" s="108"/>
      <c r="AI1171" s="108"/>
      <c r="AJ1171" s="108"/>
      <c r="AK1171" s="108"/>
      <c r="AL1171" s="108"/>
      <c r="AM1171" s="108"/>
      <c r="AN1171" s="108"/>
      <c r="AO1171" s="108"/>
      <c r="AP1171" s="108"/>
      <c r="AQ1171" s="108"/>
      <c r="AR1171" s="108"/>
      <c r="AS1171" s="108"/>
      <c r="AT1171" s="108"/>
      <c r="AU1171" s="108"/>
      <c r="AV1171" s="108"/>
      <c r="AW1171" s="108"/>
      <c r="AX1171" s="108"/>
      <c r="AY1171" s="108"/>
      <c r="AZ1171" s="108"/>
      <c r="BE1171" s="108"/>
      <c r="BG1171" s="108"/>
      <c r="BI1171" s="108"/>
      <c r="BK1171" s="108"/>
      <c r="BL1171" s="108"/>
      <c r="BM1171" s="108"/>
      <c r="CB1171" s="108"/>
      <c r="CC1171" s="108"/>
      <c r="CD1171" s="108"/>
      <c r="CE1171" s="108"/>
    </row>
    <row r="1172" spans="1:83">
      <c r="A1172" s="108"/>
      <c r="B1172" s="108"/>
      <c r="E1172" s="108"/>
      <c r="F1172" s="108"/>
      <c r="I1172" s="108"/>
      <c r="J1172" s="108"/>
      <c r="K1172" s="108"/>
      <c r="L1172" s="108"/>
      <c r="M1172" s="108"/>
      <c r="N1172" s="108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8"/>
      <c r="AA1172" s="108"/>
      <c r="AB1172" s="108"/>
      <c r="AC1172" s="108"/>
      <c r="AD1172" s="108"/>
      <c r="AE1172" s="108"/>
      <c r="AF1172" s="108"/>
      <c r="AG1172" s="108"/>
      <c r="AH1172" s="108"/>
      <c r="AI1172" s="108"/>
      <c r="AJ1172" s="108"/>
      <c r="AK1172" s="108"/>
      <c r="AL1172" s="108"/>
      <c r="AM1172" s="108"/>
      <c r="AN1172" s="108"/>
      <c r="AO1172" s="108"/>
      <c r="AP1172" s="108"/>
      <c r="AQ1172" s="108"/>
      <c r="AR1172" s="108"/>
      <c r="AS1172" s="108"/>
      <c r="AT1172" s="108"/>
      <c r="AU1172" s="108"/>
      <c r="AV1172" s="108"/>
      <c r="AW1172" s="108"/>
      <c r="AX1172" s="108"/>
      <c r="AY1172" s="108"/>
      <c r="AZ1172" s="108"/>
      <c r="BE1172" s="108"/>
      <c r="BG1172" s="108"/>
      <c r="BI1172" s="108"/>
      <c r="BK1172" s="108"/>
      <c r="BL1172" s="108"/>
      <c r="BM1172" s="108"/>
      <c r="CB1172" s="108"/>
      <c r="CC1172" s="108"/>
      <c r="CD1172" s="108"/>
      <c r="CE1172" s="108"/>
    </row>
    <row r="1173" spans="1:83">
      <c r="A1173" s="108"/>
      <c r="B1173" s="108"/>
      <c r="E1173" s="108"/>
      <c r="F1173" s="108"/>
      <c r="I1173" s="108"/>
      <c r="J1173" s="108"/>
      <c r="K1173" s="108"/>
      <c r="L1173" s="108"/>
      <c r="M1173" s="108"/>
      <c r="N1173" s="108"/>
      <c r="O1173" s="108"/>
      <c r="P1173" s="108"/>
      <c r="Q1173" s="108"/>
      <c r="R1173" s="108"/>
      <c r="S1173" s="108"/>
      <c r="T1173" s="108"/>
      <c r="U1173" s="108"/>
      <c r="V1173" s="108"/>
      <c r="W1173" s="108"/>
      <c r="X1173" s="108"/>
      <c r="Y1173" s="108"/>
      <c r="Z1173" s="108"/>
      <c r="AA1173" s="108"/>
      <c r="AB1173" s="108"/>
      <c r="AC1173" s="108"/>
      <c r="AD1173" s="108"/>
      <c r="AE1173" s="108"/>
      <c r="AF1173" s="108"/>
      <c r="AG1173" s="108"/>
      <c r="AH1173" s="108"/>
      <c r="AI1173" s="108"/>
      <c r="AJ1173" s="108"/>
      <c r="AK1173" s="108"/>
      <c r="AL1173" s="108"/>
      <c r="AM1173" s="108"/>
      <c r="AN1173" s="108"/>
      <c r="AO1173" s="108"/>
      <c r="AP1173" s="108"/>
      <c r="AQ1173" s="108"/>
      <c r="AR1173" s="108"/>
      <c r="AS1173" s="108"/>
      <c r="AT1173" s="108"/>
      <c r="AU1173" s="108"/>
      <c r="AV1173" s="108"/>
      <c r="AW1173" s="108"/>
      <c r="AX1173" s="108"/>
      <c r="AY1173" s="108"/>
      <c r="AZ1173" s="108"/>
      <c r="BE1173" s="108"/>
      <c r="BG1173" s="108"/>
      <c r="BI1173" s="108"/>
      <c r="BK1173" s="108"/>
      <c r="BL1173" s="108"/>
      <c r="BM1173" s="108"/>
      <c r="CB1173" s="108"/>
      <c r="CC1173" s="108"/>
      <c r="CD1173" s="108"/>
      <c r="CE1173" s="108"/>
    </row>
    <row r="1174" spans="1:83">
      <c r="A1174" s="108"/>
      <c r="B1174" s="108"/>
      <c r="E1174" s="108"/>
      <c r="F1174" s="108"/>
      <c r="I1174" s="108"/>
      <c r="J1174" s="108"/>
      <c r="K1174" s="108"/>
      <c r="L1174" s="108"/>
      <c r="M1174" s="108"/>
      <c r="N1174" s="108"/>
      <c r="O1174" s="108"/>
      <c r="P1174" s="108"/>
      <c r="Q1174" s="108"/>
      <c r="R1174" s="108"/>
      <c r="S1174" s="108"/>
      <c r="T1174" s="108"/>
      <c r="U1174" s="108"/>
      <c r="V1174" s="108"/>
      <c r="W1174" s="108"/>
      <c r="X1174" s="108"/>
      <c r="Y1174" s="108"/>
      <c r="Z1174" s="108"/>
      <c r="AA1174" s="108"/>
      <c r="AB1174" s="108"/>
      <c r="AC1174" s="108"/>
      <c r="AD1174" s="108"/>
      <c r="AE1174" s="108"/>
      <c r="AF1174" s="108"/>
      <c r="AG1174" s="108"/>
      <c r="AH1174" s="108"/>
      <c r="AI1174" s="108"/>
      <c r="AJ1174" s="108"/>
      <c r="AK1174" s="108"/>
      <c r="AL1174" s="108"/>
      <c r="AM1174" s="108"/>
      <c r="AN1174" s="108"/>
      <c r="AO1174" s="108"/>
      <c r="AP1174" s="108"/>
      <c r="AQ1174" s="108"/>
      <c r="AR1174" s="108"/>
      <c r="AS1174" s="108"/>
      <c r="AT1174" s="108"/>
      <c r="AU1174" s="108"/>
      <c r="AV1174" s="108"/>
      <c r="AW1174" s="108"/>
      <c r="AX1174" s="108"/>
      <c r="AY1174" s="108"/>
      <c r="AZ1174" s="108"/>
      <c r="BE1174" s="108"/>
      <c r="BG1174" s="108"/>
      <c r="BI1174" s="108"/>
      <c r="BK1174" s="108"/>
      <c r="BL1174" s="108"/>
      <c r="BM1174" s="108"/>
      <c r="CB1174" s="108"/>
      <c r="CC1174" s="108"/>
      <c r="CD1174" s="108"/>
      <c r="CE1174" s="108"/>
    </row>
    <row r="1175" spans="1:83">
      <c r="A1175" s="108"/>
      <c r="B1175" s="108"/>
      <c r="E1175" s="108"/>
      <c r="F1175" s="108"/>
      <c r="I1175" s="108"/>
      <c r="J1175" s="108"/>
      <c r="K1175" s="108"/>
      <c r="L1175" s="108"/>
      <c r="M1175" s="108"/>
      <c r="N1175" s="108"/>
      <c r="O1175" s="108"/>
      <c r="P1175" s="108"/>
      <c r="Q1175" s="108"/>
      <c r="R1175" s="108"/>
      <c r="S1175" s="108"/>
      <c r="T1175" s="108"/>
      <c r="U1175" s="108"/>
      <c r="V1175" s="108"/>
      <c r="W1175" s="108"/>
      <c r="X1175" s="108"/>
      <c r="Y1175" s="108"/>
      <c r="Z1175" s="108"/>
      <c r="AA1175" s="108"/>
      <c r="AB1175" s="108"/>
      <c r="AC1175" s="108"/>
      <c r="AD1175" s="108"/>
      <c r="AE1175" s="108"/>
      <c r="AF1175" s="108"/>
      <c r="AG1175" s="108"/>
      <c r="AH1175" s="108"/>
      <c r="AI1175" s="108"/>
      <c r="AJ1175" s="108"/>
      <c r="AK1175" s="108"/>
      <c r="AL1175" s="108"/>
      <c r="AM1175" s="108"/>
      <c r="AN1175" s="108"/>
      <c r="AO1175" s="108"/>
      <c r="AP1175" s="108"/>
      <c r="AQ1175" s="108"/>
      <c r="AR1175" s="108"/>
      <c r="AS1175" s="108"/>
      <c r="AT1175" s="108"/>
      <c r="AU1175" s="108"/>
      <c r="AV1175" s="108"/>
      <c r="AW1175" s="108"/>
      <c r="AX1175" s="108"/>
      <c r="AY1175" s="108"/>
      <c r="AZ1175" s="108"/>
      <c r="BE1175" s="108"/>
      <c r="BG1175" s="108"/>
      <c r="BI1175" s="108"/>
      <c r="BK1175" s="108"/>
      <c r="BL1175" s="108"/>
      <c r="BM1175" s="108"/>
      <c r="CB1175" s="108"/>
      <c r="CC1175" s="108"/>
      <c r="CD1175" s="108"/>
      <c r="CE1175" s="108"/>
    </row>
    <row r="1176" spans="1:83">
      <c r="A1176" s="108"/>
      <c r="B1176" s="108"/>
      <c r="E1176" s="108"/>
      <c r="F1176" s="108"/>
      <c r="I1176" s="108"/>
      <c r="J1176" s="108"/>
      <c r="K1176" s="108"/>
      <c r="L1176" s="108"/>
      <c r="M1176" s="108"/>
      <c r="N1176" s="108"/>
      <c r="O1176" s="108"/>
      <c r="P1176" s="108"/>
      <c r="Q1176" s="108"/>
      <c r="R1176" s="108"/>
      <c r="S1176" s="108"/>
      <c r="T1176" s="108"/>
      <c r="U1176" s="108"/>
      <c r="V1176" s="108"/>
      <c r="W1176" s="108"/>
      <c r="X1176" s="108"/>
      <c r="Y1176" s="108"/>
      <c r="Z1176" s="108"/>
      <c r="AA1176" s="108"/>
      <c r="AB1176" s="108"/>
      <c r="AC1176" s="108"/>
      <c r="AD1176" s="108"/>
      <c r="AE1176" s="108"/>
      <c r="AF1176" s="108"/>
      <c r="AG1176" s="108"/>
      <c r="AH1176" s="108"/>
      <c r="AI1176" s="108"/>
      <c r="AJ1176" s="108"/>
      <c r="AK1176" s="108"/>
      <c r="AL1176" s="108"/>
      <c r="AM1176" s="108"/>
      <c r="AN1176" s="108"/>
      <c r="AO1176" s="108"/>
      <c r="AP1176" s="108"/>
      <c r="AQ1176" s="108"/>
      <c r="AR1176" s="108"/>
      <c r="AS1176" s="108"/>
      <c r="AT1176" s="108"/>
      <c r="AU1176" s="108"/>
      <c r="AV1176" s="108"/>
      <c r="AW1176" s="108"/>
      <c r="AX1176" s="108"/>
      <c r="AY1176" s="108"/>
      <c r="AZ1176" s="108"/>
      <c r="BE1176" s="108"/>
      <c r="BG1176" s="108"/>
      <c r="BI1176" s="108"/>
      <c r="BK1176" s="108"/>
      <c r="BL1176" s="108"/>
      <c r="BM1176" s="108"/>
      <c r="CB1176" s="108"/>
      <c r="CC1176" s="108"/>
      <c r="CD1176" s="108"/>
      <c r="CE1176" s="108"/>
    </row>
    <row r="1177" spans="1:83">
      <c r="A1177" s="108"/>
      <c r="B1177" s="108"/>
      <c r="E1177" s="108"/>
      <c r="F1177" s="108"/>
      <c r="I1177" s="108"/>
      <c r="J1177" s="108"/>
      <c r="K1177" s="108"/>
      <c r="L1177" s="108"/>
      <c r="M1177" s="108"/>
      <c r="N1177" s="108"/>
      <c r="O1177" s="108"/>
      <c r="P1177" s="108"/>
      <c r="Q1177" s="108"/>
      <c r="R1177" s="108"/>
      <c r="S1177" s="108"/>
      <c r="T1177" s="108"/>
      <c r="U1177" s="108"/>
      <c r="V1177" s="108"/>
      <c r="W1177" s="108"/>
      <c r="X1177" s="108"/>
      <c r="Y1177" s="108"/>
      <c r="Z1177" s="108"/>
      <c r="AA1177" s="108"/>
      <c r="AB1177" s="108"/>
      <c r="AC1177" s="108"/>
      <c r="AD1177" s="108"/>
      <c r="AE1177" s="108"/>
      <c r="AF1177" s="108"/>
      <c r="AG1177" s="108"/>
      <c r="AH1177" s="108"/>
      <c r="AI1177" s="108"/>
      <c r="AJ1177" s="108"/>
      <c r="AK1177" s="108"/>
      <c r="AL1177" s="108"/>
      <c r="AM1177" s="108"/>
      <c r="AN1177" s="108"/>
      <c r="AO1177" s="108"/>
      <c r="AP1177" s="108"/>
      <c r="AQ1177" s="108"/>
      <c r="AR1177" s="108"/>
      <c r="AS1177" s="108"/>
      <c r="AT1177" s="108"/>
      <c r="AU1177" s="108"/>
      <c r="AV1177" s="108"/>
      <c r="AW1177" s="108"/>
      <c r="AX1177" s="108"/>
      <c r="AY1177" s="108"/>
      <c r="AZ1177" s="108"/>
      <c r="BE1177" s="108"/>
      <c r="BG1177" s="108"/>
      <c r="BI1177" s="108"/>
      <c r="BK1177" s="108"/>
      <c r="BL1177" s="108"/>
      <c r="BM1177" s="108"/>
      <c r="CB1177" s="108"/>
      <c r="CC1177" s="108"/>
      <c r="CD1177" s="108"/>
      <c r="CE1177" s="108"/>
    </row>
    <row r="1178" spans="1:83">
      <c r="A1178" s="108"/>
      <c r="B1178" s="108"/>
      <c r="E1178" s="108"/>
      <c r="F1178" s="108"/>
      <c r="I1178" s="108"/>
      <c r="J1178" s="108"/>
      <c r="K1178" s="108"/>
      <c r="L1178" s="108"/>
      <c r="M1178" s="108"/>
      <c r="N1178" s="108"/>
      <c r="O1178" s="108"/>
      <c r="P1178" s="108"/>
      <c r="Q1178" s="108"/>
      <c r="R1178" s="108"/>
      <c r="S1178" s="108"/>
      <c r="T1178" s="108"/>
      <c r="U1178" s="108"/>
      <c r="V1178" s="108"/>
      <c r="W1178" s="108"/>
      <c r="X1178" s="108"/>
      <c r="Y1178" s="108"/>
      <c r="Z1178" s="108"/>
      <c r="AA1178" s="108"/>
      <c r="AB1178" s="108"/>
      <c r="AC1178" s="108"/>
      <c r="AD1178" s="108"/>
      <c r="AE1178" s="108"/>
      <c r="AF1178" s="108"/>
      <c r="AG1178" s="108"/>
      <c r="AH1178" s="108"/>
      <c r="AI1178" s="108"/>
      <c r="AJ1178" s="108"/>
      <c r="AK1178" s="108"/>
      <c r="AL1178" s="108"/>
      <c r="AM1178" s="108"/>
      <c r="AN1178" s="108"/>
      <c r="AO1178" s="108"/>
      <c r="AP1178" s="108"/>
      <c r="AQ1178" s="108"/>
      <c r="AR1178" s="108"/>
      <c r="AS1178" s="108"/>
      <c r="AT1178" s="108"/>
      <c r="AU1178" s="108"/>
      <c r="AV1178" s="108"/>
      <c r="AW1178" s="108"/>
      <c r="AX1178" s="108"/>
      <c r="AY1178" s="108"/>
      <c r="AZ1178" s="108"/>
      <c r="BE1178" s="108"/>
      <c r="BG1178" s="108"/>
      <c r="BI1178" s="108"/>
      <c r="BK1178" s="108"/>
      <c r="BL1178" s="108"/>
      <c r="BM1178" s="108"/>
      <c r="CB1178" s="108"/>
      <c r="CC1178" s="108"/>
      <c r="CD1178" s="108"/>
      <c r="CE1178" s="108"/>
    </row>
    <row r="1179" spans="1:83">
      <c r="A1179" s="108"/>
      <c r="B1179" s="108"/>
      <c r="E1179" s="108"/>
      <c r="F1179" s="108"/>
      <c r="I1179" s="108"/>
      <c r="J1179" s="108"/>
      <c r="K1179" s="108"/>
      <c r="L1179" s="108"/>
      <c r="M1179" s="108"/>
      <c r="N1179" s="108"/>
      <c r="O1179" s="108"/>
      <c r="P1179" s="108"/>
      <c r="Q1179" s="108"/>
      <c r="R1179" s="108"/>
      <c r="S1179" s="108"/>
      <c r="T1179" s="108"/>
      <c r="U1179" s="108"/>
      <c r="V1179" s="108"/>
      <c r="W1179" s="108"/>
      <c r="X1179" s="108"/>
      <c r="Y1179" s="108"/>
      <c r="Z1179" s="108"/>
      <c r="AA1179" s="108"/>
      <c r="AB1179" s="108"/>
      <c r="AC1179" s="108"/>
      <c r="AD1179" s="108"/>
      <c r="AE1179" s="108"/>
      <c r="AF1179" s="108"/>
      <c r="AG1179" s="108"/>
      <c r="AH1179" s="108"/>
      <c r="AI1179" s="108"/>
      <c r="AJ1179" s="108"/>
      <c r="AK1179" s="108"/>
      <c r="AL1179" s="108"/>
      <c r="AM1179" s="108"/>
      <c r="AN1179" s="108"/>
      <c r="AO1179" s="108"/>
      <c r="AP1179" s="108"/>
      <c r="AQ1179" s="108"/>
      <c r="AR1179" s="108"/>
      <c r="AS1179" s="108"/>
      <c r="AT1179" s="108"/>
      <c r="AU1179" s="108"/>
      <c r="AV1179" s="108"/>
      <c r="AW1179" s="108"/>
      <c r="AX1179" s="108"/>
      <c r="AY1179" s="108"/>
      <c r="AZ1179" s="108"/>
      <c r="BE1179" s="108"/>
      <c r="BG1179" s="108"/>
      <c r="BI1179" s="108"/>
      <c r="BK1179" s="108"/>
      <c r="BL1179" s="108"/>
      <c r="BM1179" s="108"/>
      <c r="CB1179" s="108"/>
      <c r="CC1179" s="108"/>
      <c r="CD1179" s="108"/>
      <c r="CE1179" s="108"/>
    </row>
    <row r="1180" spans="1:83">
      <c r="A1180" s="108"/>
      <c r="B1180" s="108"/>
      <c r="E1180" s="108"/>
      <c r="F1180" s="108"/>
      <c r="I1180" s="108"/>
      <c r="J1180" s="108"/>
      <c r="K1180" s="108"/>
      <c r="L1180" s="108"/>
      <c r="M1180" s="108"/>
      <c r="N1180" s="108"/>
      <c r="O1180" s="108"/>
      <c r="P1180" s="108"/>
      <c r="Q1180" s="108"/>
      <c r="R1180" s="108"/>
      <c r="S1180" s="108"/>
      <c r="T1180" s="108"/>
      <c r="U1180" s="108"/>
      <c r="V1180" s="108"/>
      <c r="W1180" s="108"/>
      <c r="X1180" s="108"/>
      <c r="Y1180" s="108"/>
      <c r="Z1180" s="108"/>
      <c r="AA1180" s="108"/>
      <c r="AB1180" s="108"/>
      <c r="AC1180" s="108"/>
      <c r="AD1180" s="108"/>
      <c r="AE1180" s="108"/>
      <c r="AF1180" s="108"/>
      <c r="AG1180" s="108"/>
      <c r="AH1180" s="108"/>
      <c r="AI1180" s="108"/>
      <c r="AJ1180" s="108"/>
      <c r="AK1180" s="108"/>
      <c r="AL1180" s="108"/>
      <c r="AM1180" s="108"/>
      <c r="AN1180" s="108"/>
      <c r="AO1180" s="108"/>
      <c r="AP1180" s="108"/>
      <c r="AQ1180" s="108"/>
      <c r="AR1180" s="108"/>
      <c r="AS1180" s="108"/>
      <c r="AT1180" s="108"/>
      <c r="AU1180" s="108"/>
      <c r="AV1180" s="108"/>
      <c r="AW1180" s="108"/>
      <c r="AX1180" s="108"/>
      <c r="AY1180" s="108"/>
      <c r="AZ1180" s="108"/>
      <c r="BE1180" s="108"/>
      <c r="BG1180" s="108"/>
      <c r="BI1180" s="108"/>
      <c r="BK1180" s="108"/>
      <c r="BL1180" s="108"/>
      <c r="BM1180" s="108"/>
      <c r="CB1180" s="108"/>
      <c r="CC1180" s="108"/>
      <c r="CD1180" s="108"/>
      <c r="CE1180" s="108"/>
    </row>
    <row r="1181" spans="1:83">
      <c r="A1181" s="108"/>
      <c r="B1181" s="108"/>
      <c r="E1181" s="108"/>
      <c r="F1181" s="108"/>
      <c r="I1181" s="108"/>
      <c r="J1181" s="108"/>
      <c r="K1181" s="108"/>
      <c r="L1181" s="108"/>
      <c r="M1181" s="108"/>
      <c r="N1181" s="108"/>
      <c r="O1181" s="108"/>
      <c r="P1181" s="108"/>
      <c r="Q1181" s="108"/>
      <c r="R1181" s="108"/>
      <c r="S1181" s="108"/>
      <c r="T1181" s="108"/>
      <c r="U1181" s="108"/>
      <c r="V1181" s="108"/>
      <c r="W1181" s="108"/>
      <c r="X1181" s="108"/>
      <c r="Y1181" s="108"/>
      <c r="Z1181" s="108"/>
      <c r="AA1181" s="108"/>
      <c r="AB1181" s="108"/>
      <c r="AC1181" s="108"/>
      <c r="AD1181" s="108"/>
      <c r="AE1181" s="108"/>
      <c r="AF1181" s="108"/>
      <c r="AG1181" s="108"/>
      <c r="AH1181" s="108"/>
      <c r="AI1181" s="108"/>
      <c r="AJ1181" s="108"/>
      <c r="AK1181" s="108"/>
      <c r="AL1181" s="108"/>
      <c r="AM1181" s="108"/>
      <c r="AN1181" s="108"/>
      <c r="AO1181" s="108"/>
      <c r="AP1181" s="108"/>
      <c r="AQ1181" s="108"/>
      <c r="AR1181" s="108"/>
      <c r="AS1181" s="108"/>
      <c r="AT1181" s="108"/>
      <c r="AU1181" s="108"/>
      <c r="AV1181" s="108"/>
      <c r="AW1181" s="108"/>
      <c r="AX1181" s="108"/>
      <c r="AY1181" s="108"/>
      <c r="AZ1181" s="108"/>
      <c r="BE1181" s="108"/>
      <c r="BG1181" s="108"/>
      <c r="BI1181" s="108"/>
      <c r="BK1181" s="108"/>
      <c r="BL1181" s="108"/>
      <c r="BM1181" s="108"/>
      <c r="CB1181" s="108"/>
      <c r="CC1181" s="108"/>
      <c r="CD1181" s="108"/>
      <c r="CE1181" s="108"/>
    </row>
    <row r="1182" spans="1:83">
      <c r="A1182" s="108"/>
      <c r="B1182" s="108"/>
      <c r="E1182" s="108"/>
      <c r="F1182" s="108"/>
      <c r="I1182" s="108"/>
      <c r="J1182" s="108"/>
      <c r="K1182" s="108"/>
      <c r="L1182" s="108"/>
      <c r="M1182" s="108"/>
      <c r="N1182" s="108"/>
      <c r="O1182" s="108"/>
      <c r="P1182" s="108"/>
      <c r="Q1182" s="108"/>
      <c r="R1182" s="108"/>
      <c r="S1182" s="108"/>
      <c r="T1182" s="108"/>
      <c r="U1182" s="108"/>
      <c r="V1182" s="108"/>
      <c r="W1182" s="108"/>
      <c r="X1182" s="108"/>
      <c r="Y1182" s="108"/>
      <c r="Z1182" s="108"/>
      <c r="AA1182" s="108"/>
      <c r="AB1182" s="108"/>
      <c r="AC1182" s="108"/>
      <c r="AD1182" s="108"/>
      <c r="AE1182" s="108"/>
      <c r="AF1182" s="108"/>
      <c r="AG1182" s="108"/>
      <c r="AH1182" s="108"/>
      <c r="AI1182" s="108"/>
      <c r="AJ1182" s="108"/>
      <c r="AK1182" s="108"/>
      <c r="AL1182" s="108"/>
      <c r="AM1182" s="108"/>
      <c r="AN1182" s="108"/>
      <c r="AO1182" s="108"/>
      <c r="AP1182" s="108"/>
      <c r="AQ1182" s="108"/>
      <c r="AR1182" s="108"/>
      <c r="AS1182" s="108"/>
      <c r="AT1182" s="108"/>
      <c r="AU1182" s="108"/>
      <c r="AV1182" s="108"/>
      <c r="AW1182" s="108"/>
      <c r="AX1182" s="108"/>
      <c r="AY1182" s="108"/>
      <c r="AZ1182" s="108"/>
      <c r="BE1182" s="108"/>
      <c r="BG1182" s="108"/>
      <c r="BI1182" s="108"/>
      <c r="BK1182" s="108"/>
      <c r="BL1182" s="108"/>
      <c r="BM1182" s="108"/>
      <c r="CB1182" s="108"/>
      <c r="CC1182" s="108"/>
      <c r="CD1182" s="108"/>
      <c r="CE1182" s="108"/>
    </row>
    <row r="1183" spans="1:83">
      <c r="A1183" s="108"/>
      <c r="B1183" s="108"/>
      <c r="E1183" s="108"/>
      <c r="F1183" s="108"/>
      <c r="I1183" s="108"/>
      <c r="J1183" s="108"/>
      <c r="K1183" s="108"/>
      <c r="L1183" s="108"/>
      <c r="M1183" s="108"/>
      <c r="N1183" s="108"/>
      <c r="O1183" s="108"/>
      <c r="P1183" s="108"/>
      <c r="Q1183" s="108"/>
      <c r="R1183" s="108"/>
      <c r="S1183" s="108"/>
      <c r="T1183" s="108"/>
      <c r="U1183" s="108"/>
      <c r="V1183" s="108"/>
      <c r="W1183" s="108"/>
      <c r="X1183" s="108"/>
      <c r="Y1183" s="108"/>
      <c r="Z1183" s="108"/>
      <c r="AA1183" s="108"/>
      <c r="AB1183" s="108"/>
      <c r="AC1183" s="108"/>
      <c r="AD1183" s="108"/>
      <c r="AE1183" s="108"/>
      <c r="AF1183" s="108"/>
      <c r="AG1183" s="108"/>
      <c r="AH1183" s="108"/>
      <c r="AI1183" s="108"/>
      <c r="AJ1183" s="108"/>
      <c r="AK1183" s="108"/>
      <c r="AL1183" s="108"/>
      <c r="AM1183" s="108"/>
      <c r="AN1183" s="108"/>
      <c r="AO1183" s="108"/>
      <c r="AP1183" s="108"/>
      <c r="AQ1183" s="108"/>
      <c r="AR1183" s="108"/>
      <c r="AS1183" s="108"/>
      <c r="AT1183" s="108"/>
      <c r="AU1183" s="108"/>
      <c r="AV1183" s="108"/>
      <c r="AW1183" s="108"/>
      <c r="AX1183" s="108"/>
      <c r="AY1183" s="108"/>
      <c r="AZ1183" s="108"/>
      <c r="BE1183" s="108"/>
      <c r="BG1183" s="108"/>
      <c r="BI1183" s="108"/>
      <c r="BK1183" s="108"/>
      <c r="BL1183" s="108"/>
      <c r="BM1183" s="108"/>
      <c r="CB1183" s="108"/>
      <c r="CC1183" s="108"/>
      <c r="CD1183" s="108"/>
      <c r="CE1183" s="108"/>
    </row>
    <row r="1184" spans="1:83">
      <c r="A1184" s="108"/>
      <c r="B1184" s="108"/>
      <c r="E1184" s="108"/>
      <c r="F1184" s="108"/>
      <c r="I1184" s="108"/>
      <c r="J1184" s="108"/>
      <c r="K1184" s="108"/>
      <c r="L1184" s="108"/>
      <c r="M1184" s="108"/>
      <c r="N1184" s="108"/>
      <c r="O1184" s="108"/>
      <c r="P1184" s="108"/>
      <c r="Q1184" s="108"/>
      <c r="R1184" s="108"/>
      <c r="S1184" s="108"/>
      <c r="T1184" s="108"/>
      <c r="U1184" s="108"/>
      <c r="V1184" s="108"/>
      <c r="W1184" s="108"/>
      <c r="X1184" s="108"/>
      <c r="Y1184" s="108"/>
      <c r="Z1184" s="108"/>
      <c r="AA1184" s="108"/>
      <c r="AB1184" s="108"/>
      <c r="AC1184" s="108"/>
      <c r="AD1184" s="108"/>
      <c r="AE1184" s="108"/>
      <c r="AF1184" s="108"/>
      <c r="AG1184" s="108"/>
      <c r="AH1184" s="108"/>
      <c r="AI1184" s="108"/>
      <c r="AJ1184" s="108"/>
      <c r="AK1184" s="108"/>
      <c r="AL1184" s="108"/>
      <c r="AM1184" s="108"/>
      <c r="AN1184" s="108"/>
      <c r="AO1184" s="108"/>
      <c r="AP1184" s="108"/>
      <c r="AQ1184" s="108"/>
      <c r="AR1184" s="108"/>
      <c r="AS1184" s="108"/>
      <c r="AT1184" s="108"/>
      <c r="AU1184" s="108"/>
      <c r="AV1184" s="108"/>
      <c r="AW1184" s="108"/>
      <c r="AX1184" s="108"/>
      <c r="AY1184" s="108"/>
      <c r="AZ1184" s="108"/>
      <c r="BE1184" s="108"/>
      <c r="BG1184" s="108"/>
      <c r="BI1184" s="108"/>
      <c r="BK1184" s="108"/>
      <c r="BL1184" s="108"/>
      <c r="BM1184" s="108"/>
      <c r="CB1184" s="108"/>
      <c r="CC1184" s="108"/>
      <c r="CD1184" s="108"/>
      <c r="CE1184" s="108"/>
    </row>
    <row r="1185" spans="1:83">
      <c r="A1185" s="108"/>
      <c r="B1185" s="108"/>
      <c r="E1185" s="108"/>
      <c r="F1185" s="108"/>
      <c r="I1185" s="108"/>
      <c r="J1185" s="108"/>
      <c r="K1185" s="108"/>
      <c r="L1185" s="108"/>
      <c r="M1185" s="108"/>
      <c r="N1185" s="108"/>
      <c r="O1185" s="108"/>
      <c r="P1185" s="108"/>
      <c r="Q1185" s="108"/>
      <c r="R1185" s="108"/>
      <c r="S1185" s="108"/>
      <c r="T1185" s="108"/>
      <c r="U1185" s="108"/>
      <c r="V1185" s="108"/>
      <c r="W1185" s="108"/>
      <c r="X1185" s="108"/>
      <c r="Y1185" s="108"/>
      <c r="Z1185" s="108"/>
      <c r="AA1185" s="108"/>
      <c r="AB1185" s="108"/>
      <c r="AC1185" s="108"/>
      <c r="AD1185" s="108"/>
      <c r="AE1185" s="108"/>
      <c r="AF1185" s="108"/>
      <c r="AG1185" s="108"/>
      <c r="AH1185" s="108"/>
      <c r="AI1185" s="108"/>
      <c r="AJ1185" s="108"/>
      <c r="AK1185" s="108"/>
      <c r="AL1185" s="108"/>
      <c r="AM1185" s="108"/>
      <c r="AN1185" s="108"/>
      <c r="AO1185" s="108"/>
      <c r="AP1185" s="108"/>
      <c r="AQ1185" s="108"/>
      <c r="AR1185" s="108"/>
      <c r="AS1185" s="108"/>
      <c r="AT1185" s="108"/>
      <c r="AU1185" s="108"/>
      <c r="AV1185" s="108"/>
      <c r="AW1185" s="108"/>
      <c r="AX1185" s="108"/>
      <c r="AY1185" s="108"/>
      <c r="AZ1185" s="108"/>
      <c r="BE1185" s="108"/>
      <c r="BG1185" s="108"/>
      <c r="BI1185" s="108"/>
      <c r="BK1185" s="108"/>
      <c r="BL1185" s="108"/>
      <c r="BM1185" s="108"/>
      <c r="CB1185" s="108"/>
      <c r="CC1185" s="108"/>
      <c r="CD1185" s="108"/>
      <c r="CE1185" s="108"/>
    </row>
    <row r="1186" spans="1:83">
      <c r="A1186" s="108"/>
      <c r="B1186" s="108"/>
      <c r="E1186" s="108"/>
      <c r="F1186" s="108"/>
      <c r="I1186" s="108"/>
      <c r="J1186" s="108"/>
      <c r="K1186" s="108"/>
      <c r="L1186" s="108"/>
      <c r="M1186" s="108"/>
      <c r="N1186" s="108"/>
      <c r="O1186" s="108"/>
      <c r="P1186" s="108"/>
      <c r="Q1186" s="108"/>
      <c r="R1186" s="108"/>
      <c r="S1186" s="108"/>
      <c r="T1186" s="108"/>
      <c r="U1186" s="108"/>
      <c r="V1186" s="108"/>
      <c r="W1186" s="108"/>
      <c r="X1186" s="108"/>
      <c r="Y1186" s="108"/>
      <c r="Z1186" s="108"/>
      <c r="AA1186" s="108"/>
      <c r="AB1186" s="108"/>
      <c r="AC1186" s="108"/>
      <c r="AD1186" s="108"/>
      <c r="AE1186" s="108"/>
      <c r="AF1186" s="108"/>
      <c r="AG1186" s="108"/>
      <c r="AH1186" s="108"/>
      <c r="AI1186" s="108"/>
      <c r="AJ1186" s="108"/>
      <c r="AK1186" s="108"/>
      <c r="AL1186" s="108"/>
      <c r="AM1186" s="108"/>
      <c r="AN1186" s="108"/>
      <c r="AO1186" s="108"/>
      <c r="AP1186" s="108"/>
      <c r="AQ1186" s="108"/>
      <c r="AR1186" s="108"/>
      <c r="AS1186" s="108"/>
      <c r="AT1186" s="108"/>
      <c r="AU1186" s="108"/>
      <c r="AV1186" s="108"/>
      <c r="AW1186" s="108"/>
      <c r="AX1186" s="108"/>
      <c r="AY1186" s="108"/>
      <c r="AZ1186" s="108"/>
      <c r="BE1186" s="108"/>
      <c r="BG1186" s="108"/>
      <c r="BI1186" s="108"/>
      <c r="BK1186" s="108"/>
      <c r="BL1186" s="108"/>
      <c r="BM1186" s="108"/>
      <c r="CB1186" s="108"/>
      <c r="CC1186" s="108"/>
      <c r="CD1186" s="108"/>
      <c r="CE1186" s="108"/>
    </row>
    <row r="1187" spans="1:83">
      <c r="A1187" s="108"/>
      <c r="B1187" s="108"/>
      <c r="E1187" s="108"/>
      <c r="F1187" s="108"/>
      <c r="I1187" s="108"/>
      <c r="J1187" s="108"/>
      <c r="K1187" s="108"/>
      <c r="L1187" s="108"/>
      <c r="M1187" s="108"/>
      <c r="N1187" s="108"/>
      <c r="O1187" s="108"/>
      <c r="P1187" s="108"/>
      <c r="Q1187" s="108"/>
      <c r="R1187" s="108"/>
      <c r="S1187" s="108"/>
      <c r="T1187" s="108"/>
      <c r="U1187" s="108"/>
      <c r="V1187" s="108"/>
      <c r="W1187" s="108"/>
      <c r="X1187" s="108"/>
      <c r="Y1187" s="108"/>
      <c r="Z1187" s="108"/>
      <c r="AA1187" s="108"/>
      <c r="AB1187" s="108"/>
      <c r="AC1187" s="108"/>
      <c r="AD1187" s="108"/>
      <c r="AE1187" s="108"/>
      <c r="AF1187" s="108"/>
      <c r="AG1187" s="108"/>
      <c r="AH1187" s="108"/>
      <c r="AI1187" s="108"/>
      <c r="AJ1187" s="108"/>
      <c r="AK1187" s="108"/>
      <c r="AL1187" s="108"/>
      <c r="AM1187" s="108"/>
      <c r="AN1187" s="108"/>
      <c r="AO1187" s="108"/>
      <c r="AP1187" s="108"/>
      <c r="AQ1187" s="108"/>
      <c r="AR1187" s="108"/>
      <c r="AS1187" s="108"/>
      <c r="AT1187" s="108"/>
      <c r="AU1187" s="108"/>
      <c r="AV1187" s="108"/>
      <c r="AW1187" s="108"/>
      <c r="AX1187" s="108"/>
      <c r="AY1187" s="108"/>
      <c r="AZ1187" s="108"/>
      <c r="BE1187" s="108"/>
      <c r="BG1187" s="108"/>
      <c r="BI1187" s="108"/>
      <c r="BK1187" s="108"/>
      <c r="BL1187" s="108"/>
      <c r="BM1187" s="108"/>
      <c r="CB1187" s="108"/>
      <c r="CC1187" s="108"/>
      <c r="CD1187" s="108"/>
      <c r="CE1187" s="108"/>
    </row>
    <row r="1188" spans="1:83">
      <c r="A1188" s="108"/>
      <c r="B1188" s="108"/>
      <c r="E1188" s="108"/>
      <c r="F1188" s="108"/>
      <c r="I1188" s="108"/>
      <c r="J1188" s="108"/>
      <c r="K1188" s="108"/>
      <c r="L1188" s="108"/>
      <c r="M1188" s="108"/>
      <c r="N1188" s="108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8"/>
      <c r="AA1188" s="108"/>
      <c r="AB1188" s="108"/>
      <c r="AC1188" s="108"/>
      <c r="AD1188" s="108"/>
      <c r="AE1188" s="108"/>
      <c r="AF1188" s="108"/>
      <c r="AG1188" s="108"/>
      <c r="AH1188" s="108"/>
      <c r="AI1188" s="108"/>
      <c r="AJ1188" s="108"/>
      <c r="AK1188" s="108"/>
      <c r="AL1188" s="108"/>
      <c r="AM1188" s="108"/>
      <c r="AN1188" s="108"/>
      <c r="AO1188" s="108"/>
      <c r="AP1188" s="108"/>
      <c r="AQ1188" s="108"/>
      <c r="AR1188" s="108"/>
      <c r="AS1188" s="108"/>
      <c r="AT1188" s="108"/>
      <c r="AU1188" s="108"/>
      <c r="AV1188" s="108"/>
      <c r="AW1188" s="108"/>
      <c r="AX1188" s="108"/>
      <c r="AY1188" s="108"/>
      <c r="AZ1188" s="108"/>
      <c r="BE1188" s="108"/>
      <c r="BG1188" s="108"/>
      <c r="BI1188" s="108"/>
      <c r="BK1188" s="108"/>
      <c r="BL1188" s="108"/>
      <c r="BM1188" s="108"/>
      <c r="CB1188" s="108"/>
      <c r="CC1188" s="108"/>
      <c r="CD1188" s="108"/>
      <c r="CE1188" s="108"/>
    </row>
    <row r="1189" spans="1:83">
      <c r="A1189" s="108"/>
      <c r="B1189" s="108"/>
      <c r="E1189" s="108"/>
      <c r="F1189" s="108"/>
      <c r="I1189" s="108"/>
      <c r="J1189" s="108"/>
      <c r="K1189" s="108"/>
      <c r="L1189" s="108"/>
      <c r="M1189" s="108"/>
      <c r="N1189" s="108"/>
      <c r="O1189" s="108"/>
      <c r="P1189" s="108"/>
      <c r="Q1189" s="108"/>
      <c r="R1189" s="108"/>
      <c r="S1189" s="108"/>
      <c r="T1189" s="108"/>
      <c r="U1189" s="108"/>
      <c r="V1189" s="108"/>
      <c r="W1189" s="108"/>
      <c r="X1189" s="108"/>
      <c r="Y1189" s="108"/>
      <c r="Z1189" s="108"/>
      <c r="AA1189" s="108"/>
      <c r="AB1189" s="108"/>
      <c r="AC1189" s="108"/>
      <c r="AD1189" s="108"/>
      <c r="AE1189" s="108"/>
      <c r="AF1189" s="108"/>
      <c r="AG1189" s="108"/>
      <c r="AH1189" s="108"/>
      <c r="AI1189" s="108"/>
      <c r="AJ1189" s="108"/>
      <c r="AK1189" s="108"/>
      <c r="AL1189" s="108"/>
      <c r="AM1189" s="108"/>
      <c r="AN1189" s="108"/>
      <c r="AO1189" s="108"/>
      <c r="AP1189" s="108"/>
      <c r="AQ1189" s="108"/>
      <c r="AR1189" s="108"/>
      <c r="AS1189" s="108"/>
      <c r="AT1189" s="108"/>
      <c r="AU1189" s="108"/>
      <c r="AV1189" s="108"/>
      <c r="AW1189" s="108"/>
      <c r="AX1189" s="108"/>
      <c r="AY1189" s="108"/>
      <c r="AZ1189" s="108"/>
      <c r="BE1189" s="108"/>
      <c r="BG1189" s="108"/>
      <c r="BI1189" s="108"/>
      <c r="BK1189" s="108"/>
      <c r="BL1189" s="108"/>
      <c r="BM1189" s="108"/>
      <c r="CB1189" s="108"/>
      <c r="CC1189" s="108"/>
      <c r="CD1189" s="108"/>
      <c r="CE1189" s="108"/>
    </row>
    <row r="1190" spans="1:83">
      <c r="A1190" s="108"/>
      <c r="B1190" s="108"/>
      <c r="E1190" s="108"/>
      <c r="F1190" s="108"/>
      <c r="I1190" s="108"/>
      <c r="J1190" s="108"/>
      <c r="K1190" s="108"/>
      <c r="L1190" s="108"/>
      <c r="M1190" s="108"/>
      <c r="N1190" s="108"/>
      <c r="O1190" s="108"/>
      <c r="P1190" s="108"/>
      <c r="Q1190" s="108"/>
      <c r="R1190" s="108"/>
      <c r="S1190" s="108"/>
      <c r="T1190" s="108"/>
      <c r="U1190" s="108"/>
      <c r="V1190" s="108"/>
      <c r="W1190" s="108"/>
      <c r="X1190" s="108"/>
      <c r="Y1190" s="108"/>
      <c r="Z1190" s="108"/>
      <c r="AA1190" s="108"/>
      <c r="AB1190" s="108"/>
      <c r="AC1190" s="108"/>
      <c r="AD1190" s="108"/>
      <c r="AE1190" s="108"/>
      <c r="AF1190" s="108"/>
      <c r="AG1190" s="108"/>
      <c r="AH1190" s="108"/>
      <c r="AI1190" s="108"/>
      <c r="AJ1190" s="108"/>
      <c r="AK1190" s="108"/>
      <c r="AL1190" s="108"/>
      <c r="AM1190" s="108"/>
      <c r="AN1190" s="108"/>
      <c r="AO1190" s="108"/>
      <c r="AP1190" s="108"/>
      <c r="AQ1190" s="108"/>
      <c r="AR1190" s="108"/>
      <c r="AS1190" s="108"/>
      <c r="AT1190" s="108"/>
      <c r="AU1190" s="108"/>
      <c r="AV1190" s="108"/>
      <c r="AW1190" s="108"/>
      <c r="AX1190" s="108"/>
      <c r="AY1190" s="108"/>
      <c r="AZ1190" s="108"/>
      <c r="BE1190" s="108"/>
      <c r="BG1190" s="108"/>
      <c r="BI1190" s="108"/>
      <c r="BK1190" s="108"/>
      <c r="BL1190" s="108"/>
      <c r="BM1190" s="108"/>
      <c r="CB1190" s="108"/>
      <c r="CC1190" s="108"/>
      <c r="CD1190" s="108"/>
      <c r="CE1190" s="108"/>
    </row>
    <row r="1191" spans="1:83">
      <c r="A1191" s="108"/>
      <c r="B1191" s="108"/>
      <c r="E1191" s="108"/>
      <c r="F1191" s="108"/>
      <c r="I1191" s="108"/>
      <c r="J1191" s="108"/>
      <c r="K1191" s="108"/>
      <c r="L1191" s="108"/>
      <c r="M1191" s="108"/>
      <c r="N1191" s="108"/>
      <c r="O1191" s="108"/>
      <c r="P1191" s="108"/>
      <c r="Q1191" s="108"/>
      <c r="R1191" s="108"/>
      <c r="S1191" s="108"/>
      <c r="T1191" s="108"/>
      <c r="U1191" s="108"/>
      <c r="V1191" s="108"/>
      <c r="W1191" s="108"/>
      <c r="X1191" s="108"/>
      <c r="Y1191" s="108"/>
      <c r="Z1191" s="108"/>
      <c r="AA1191" s="108"/>
      <c r="AB1191" s="108"/>
      <c r="AC1191" s="108"/>
      <c r="AD1191" s="108"/>
      <c r="AE1191" s="108"/>
      <c r="AF1191" s="108"/>
      <c r="AG1191" s="108"/>
      <c r="AH1191" s="108"/>
      <c r="AI1191" s="108"/>
      <c r="AJ1191" s="108"/>
      <c r="AK1191" s="108"/>
      <c r="AL1191" s="108"/>
      <c r="AM1191" s="108"/>
      <c r="AN1191" s="108"/>
      <c r="AO1191" s="108"/>
      <c r="AP1191" s="108"/>
      <c r="AQ1191" s="108"/>
      <c r="AR1191" s="108"/>
      <c r="AS1191" s="108"/>
      <c r="AT1191" s="108"/>
      <c r="AU1191" s="108"/>
      <c r="AV1191" s="108"/>
      <c r="AW1191" s="108"/>
      <c r="AX1191" s="108"/>
      <c r="AY1191" s="108"/>
      <c r="AZ1191" s="108"/>
      <c r="BE1191" s="108"/>
      <c r="BG1191" s="108"/>
      <c r="BI1191" s="108"/>
      <c r="BK1191" s="108"/>
      <c r="BL1191" s="108"/>
      <c r="BM1191" s="108"/>
      <c r="CB1191" s="108"/>
      <c r="CC1191" s="108"/>
      <c r="CD1191" s="108"/>
      <c r="CE1191" s="108"/>
    </row>
    <row r="1192" spans="1:83">
      <c r="A1192" s="108"/>
      <c r="B1192" s="108"/>
      <c r="E1192" s="108"/>
      <c r="F1192" s="108"/>
      <c r="I1192" s="108"/>
      <c r="J1192" s="108"/>
      <c r="K1192" s="108"/>
      <c r="L1192" s="108"/>
      <c r="M1192" s="108"/>
      <c r="N1192" s="108"/>
      <c r="O1192" s="108"/>
      <c r="P1192" s="108"/>
      <c r="Q1192" s="108"/>
      <c r="R1192" s="108"/>
      <c r="S1192" s="108"/>
      <c r="T1192" s="108"/>
      <c r="U1192" s="108"/>
      <c r="V1192" s="108"/>
      <c r="W1192" s="108"/>
      <c r="X1192" s="108"/>
      <c r="Y1192" s="108"/>
      <c r="Z1192" s="108"/>
      <c r="AA1192" s="108"/>
      <c r="AB1192" s="108"/>
      <c r="AC1192" s="108"/>
      <c r="AD1192" s="108"/>
      <c r="AE1192" s="108"/>
      <c r="AF1192" s="108"/>
      <c r="AG1192" s="108"/>
      <c r="AH1192" s="108"/>
      <c r="AI1192" s="108"/>
      <c r="AJ1192" s="108"/>
      <c r="AK1192" s="108"/>
      <c r="AL1192" s="108"/>
      <c r="AM1192" s="108"/>
      <c r="AN1192" s="108"/>
      <c r="AO1192" s="108"/>
      <c r="AP1192" s="108"/>
      <c r="AQ1192" s="108"/>
      <c r="AR1192" s="108"/>
      <c r="AS1192" s="108"/>
      <c r="AT1192" s="108"/>
      <c r="AU1192" s="108"/>
      <c r="AV1192" s="108"/>
      <c r="AW1192" s="108"/>
      <c r="AX1192" s="108"/>
      <c r="AY1192" s="108"/>
      <c r="AZ1192" s="108"/>
      <c r="BE1192" s="108"/>
      <c r="BG1192" s="108"/>
      <c r="BI1192" s="108"/>
      <c r="BK1192" s="108"/>
      <c r="BL1192" s="108"/>
      <c r="BM1192" s="108"/>
      <c r="CB1192" s="108"/>
      <c r="CC1192" s="108"/>
      <c r="CD1192" s="108"/>
      <c r="CE1192" s="108"/>
    </row>
    <row r="1193" spans="1:83">
      <c r="A1193" s="108"/>
      <c r="B1193" s="108"/>
      <c r="E1193" s="108"/>
      <c r="F1193" s="108"/>
      <c r="I1193" s="108"/>
      <c r="J1193" s="108"/>
      <c r="K1193" s="108"/>
      <c r="L1193" s="108"/>
      <c r="M1193" s="108"/>
      <c r="N1193" s="108"/>
      <c r="O1193" s="108"/>
      <c r="P1193" s="108"/>
      <c r="Q1193" s="108"/>
      <c r="R1193" s="108"/>
      <c r="S1193" s="108"/>
      <c r="T1193" s="108"/>
      <c r="U1193" s="108"/>
      <c r="V1193" s="108"/>
      <c r="W1193" s="108"/>
      <c r="X1193" s="108"/>
      <c r="Y1193" s="108"/>
      <c r="Z1193" s="108"/>
      <c r="AA1193" s="108"/>
      <c r="AB1193" s="108"/>
      <c r="AC1193" s="108"/>
      <c r="AD1193" s="108"/>
      <c r="AE1193" s="108"/>
      <c r="AF1193" s="108"/>
      <c r="AG1193" s="108"/>
      <c r="AH1193" s="108"/>
      <c r="AI1193" s="108"/>
      <c r="AJ1193" s="108"/>
      <c r="AK1193" s="108"/>
      <c r="AL1193" s="108"/>
      <c r="AM1193" s="108"/>
      <c r="AN1193" s="108"/>
      <c r="AO1193" s="108"/>
      <c r="AP1193" s="108"/>
      <c r="AQ1193" s="108"/>
      <c r="AR1193" s="108"/>
      <c r="AS1193" s="108"/>
      <c r="AT1193" s="108"/>
      <c r="AU1193" s="108"/>
      <c r="AV1193" s="108"/>
      <c r="AW1193" s="108"/>
      <c r="AX1193" s="108"/>
      <c r="AY1193" s="108"/>
      <c r="AZ1193" s="108"/>
      <c r="BE1193" s="108"/>
      <c r="BG1193" s="108"/>
      <c r="BI1193" s="108"/>
      <c r="BK1193" s="108"/>
      <c r="BL1193" s="108"/>
      <c r="BM1193" s="108"/>
      <c r="CB1193" s="108"/>
      <c r="CC1193" s="108"/>
      <c r="CD1193" s="108"/>
      <c r="CE1193" s="108"/>
    </row>
    <row r="1194" spans="1:83">
      <c r="A1194" s="108"/>
      <c r="B1194" s="108"/>
      <c r="E1194" s="108"/>
      <c r="F1194" s="108"/>
      <c r="I1194" s="108"/>
      <c r="J1194" s="108"/>
      <c r="K1194" s="108"/>
      <c r="L1194" s="108"/>
      <c r="M1194" s="108"/>
      <c r="N1194" s="108"/>
      <c r="O1194" s="108"/>
      <c r="P1194" s="108"/>
      <c r="Q1194" s="108"/>
      <c r="R1194" s="108"/>
      <c r="S1194" s="108"/>
      <c r="T1194" s="108"/>
      <c r="U1194" s="108"/>
      <c r="V1194" s="108"/>
      <c r="W1194" s="108"/>
      <c r="X1194" s="108"/>
      <c r="Y1194" s="108"/>
      <c r="Z1194" s="108"/>
      <c r="AA1194" s="108"/>
      <c r="AB1194" s="108"/>
      <c r="AC1194" s="108"/>
      <c r="AD1194" s="108"/>
      <c r="AE1194" s="108"/>
      <c r="AF1194" s="108"/>
      <c r="AG1194" s="108"/>
      <c r="AH1194" s="108"/>
      <c r="AI1194" s="108"/>
      <c r="AJ1194" s="108"/>
      <c r="AK1194" s="108"/>
      <c r="AL1194" s="108"/>
      <c r="AM1194" s="108"/>
      <c r="AN1194" s="108"/>
      <c r="AO1194" s="108"/>
      <c r="AP1194" s="108"/>
      <c r="AQ1194" s="108"/>
      <c r="AR1194" s="108"/>
      <c r="AS1194" s="108"/>
      <c r="AT1194" s="108"/>
      <c r="AU1194" s="108"/>
      <c r="AV1194" s="108"/>
      <c r="AW1194" s="108"/>
      <c r="AX1194" s="108"/>
      <c r="AY1194" s="108"/>
      <c r="AZ1194" s="108"/>
      <c r="BE1194" s="108"/>
      <c r="BG1194" s="108"/>
      <c r="BI1194" s="108"/>
      <c r="BK1194" s="108"/>
      <c r="BL1194" s="108"/>
      <c r="BM1194" s="108"/>
      <c r="CB1194" s="108"/>
      <c r="CC1194" s="108"/>
      <c r="CD1194" s="108"/>
      <c r="CE1194" s="108"/>
    </row>
    <row r="1195" spans="1:83">
      <c r="A1195" s="108"/>
      <c r="B1195" s="108"/>
      <c r="E1195" s="108"/>
      <c r="F1195" s="108"/>
      <c r="I1195" s="108"/>
      <c r="J1195" s="108"/>
      <c r="K1195" s="108"/>
      <c r="L1195" s="108"/>
      <c r="M1195" s="108"/>
      <c r="N1195" s="108"/>
      <c r="O1195" s="108"/>
      <c r="P1195" s="108"/>
      <c r="Q1195" s="108"/>
      <c r="R1195" s="108"/>
      <c r="S1195" s="108"/>
      <c r="T1195" s="108"/>
      <c r="U1195" s="108"/>
      <c r="V1195" s="108"/>
      <c r="W1195" s="108"/>
      <c r="X1195" s="108"/>
      <c r="Y1195" s="108"/>
      <c r="Z1195" s="108"/>
      <c r="AA1195" s="108"/>
      <c r="AB1195" s="108"/>
      <c r="AC1195" s="108"/>
      <c r="AD1195" s="108"/>
      <c r="AE1195" s="108"/>
      <c r="AF1195" s="108"/>
      <c r="AG1195" s="108"/>
      <c r="AH1195" s="108"/>
      <c r="AI1195" s="108"/>
      <c r="AJ1195" s="108"/>
      <c r="AK1195" s="108"/>
      <c r="AL1195" s="108"/>
      <c r="AM1195" s="108"/>
      <c r="AN1195" s="108"/>
      <c r="AO1195" s="108"/>
      <c r="AP1195" s="108"/>
      <c r="AQ1195" s="108"/>
      <c r="AR1195" s="108"/>
      <c r="AS1195" s="108"/>
      <c r="AT1195" s="108"/>
      <c r="AU1195" s="108"/>
      <c r="AV1195" s="108"/>
      <c r="AW1195" s="108"/>
      <c r="AX1195" s="108"/>
      <c r="AY1195" s="108"/>
      <c r="AZ1195" s="108"/>
      <c r="BE1195" s="108"/>
      <c r="BG1195" s="108"/>
      <c r="BI1195" s="108"/>
      <c r="BK1195" s="108"/>
      <c r="BL1195" s="108"/>
      <c r="BM1195" s="108"/>
      <c r="CB1195" s="108"/>
      <c r="CC1195" s="108"/>
      <c r="CD1195" s="108"/>
      <c r="CE1195" s="108"/>
    </row>
    <row r="1196" spans="1:83">
      <c r="A1196" s="108"/>
      <c r="B1196" s="108"/>
      <c r="E1196" s="108"/>
      <c r="F1196" s="108"/>
      <c r="I1196" s="108"/>
      <c r="J1196" s="108"/>
      <c r="K1196" s="108"/>
      <c r="L1196" s="108"/>
      <c r="M1196" s="108"/>
      <c r="N1196" s="108"/>
      <c r="O1196" s="108"/>
      <c r="P1196" s="108"/>
      <c r="Q1196" s="108"/>
      <c r="R1196" s="108"/>
      <c r="S1196" s="108"/>
      <c r="T1196" s="108"/>
      <c r="U1196" s="108"/>
      <c r="V1196" s="108"/>
      <c r="W1196" s="108"/>
      <c r="X1196" s="108"/>
      <c r="Y1196" s="108"/>
      <c r="Z1196" s="108"/>
      <c r="AA1196" s="108"/>
      <c r="AB1196" s="108"/>
      <c r="AC1196" s="108"/>
      <c r="AD1196" s="108"/>
      <c r="AE1196" s="108"/>
      <c r="AF1196" s="108"/>
      <c r="AG1196" s="108"/>
      <c r="AH1196" s="108"/>
      <c r="AI1196" s="108"/>
      <c r="AJ1196" s="108"/>
      <c r="AK1196" s="108"/>
      <c r="AL1196" s="108"/>
      <c r="AM1196" s="108"/>
      <c r="AN1196" s="108"/>
      <c r="AO1196" s="108"/>
      <c r="AP1196" s="108"/>
      <c r="AQ1196" s="108"/>
      <c r="AR1196" s="108"/>
      <c r="AS1196" s="108"/>
      <c r="AT1196" s="108"/>
      <c r="AU1196" s="108"/>
      <c r="AV1196" s="108"/>
      <c r="AW1196" s="108"/>
      <c r="AX1196" s="108"/>
      <c r="AY1196" s="108"/>
      <c r="AZ1196" s="108"/>
      <c r="BE1196" s="108"/>
      <c r="BG1196" s="108"/>
      <c r="BI1196" s="108"/>
      <c r="BK1196" s="108"/>
      <c r="BL1196" s="108"/>
      <c r="BM1196" s="108"/>
      <c r="CB1196" s="108"/>
      <c r="CC1196" s="108"/>
      <c r="CD1196" s="108"/>
      <c r="CE1196" s="108"/>
    </row>
    <row r="1197" spans="1:83">
      <c r="A1197" s="108"/>
      <c r="B1197" s="108"/>
      <c r="E1197" s="108"/>
      <c r="F1197" s="108"/>
      <c r="I1197" s="108"/>
      <c r="J1197" s="108"/>
      <c r="K1197" s="108"/>
      <c r="L1197" s="108"/>
      <c r="M1197" s="108"/>
      <c r="N1197" s="108"/>
      <c r="O1197" s="108"/>
      <c r="P1197" s="108"/>
      <c r="Q1197" s="108"/>
      <c r="R1197" s="108"/>
      <c r="S1197" s="108"/>
      <c r="T1197" s="108"/>
      <c r="U1197" s="108"/>
      <c r="V1197" s="108"/>
      <c r="W1197" s="108"/>
      <c r="X1197" s="108"/>
      <c r="Y1197" s="108"/>
      <c r="Z1197" s="108"/>
      <c r="AA1197" s="108"/>
      <c r="AB1197" s="108"/>
      <c r="AC1197" s="108"/>
      <c r="AD1197" s="108"/>
      <c r="AE1197" s="108"/>
      <c r="AF1197" s="108"/>
      <c r="AG1197" s="108"/>
      <c r="AH1197" s="108"/>
      <c r="AI1197" s="108"/>
      <c r="AJ1197" s="108"/>
      <c r="AK1197" s="108"/>
      <c r="AL1197" s="108"/>
      <c r="AM1197" s="108"/>
      <c r="AN1197" s="108"/>
      <c r="AO1197" s="108"/>
      <c r="AP1197" s="108"/>
      <c r="AQ1197" s="108"/>
      <c r="AR1197" s="108"/>
      <c r="AS1197" s="108"/>
      <c r="AT1197" s="108"/>
      <c r="AU1197" s="108"/>
      <c r="AV1197" s="108"/>
      <c r="AW1197" s="108"/>
      <c r="AX1197" s="108"/>
      <c r="AY1197" s="108"/>
      <c r="AZ1197" s="108"/>
      <c r="BE1197" s="108"/>
      <c r="BG1197" s="108"/>
      <c r="BI1197" s="108"/>
      <c r="BK1197" s="108"/>
      <c r="BL1197" s="108"/>
      <c r="BM1197" s="108"/>
      <c r="CB1197" s="108"/>
      <c r="CC1197" s="108"/>
      <c r="CD1197" s="108"/>
      <c r="CE1197" s="108"/>
    </row>
    <row r="1198" spans="1:83">
      <c r="A1198" s="108"/>
      <c r="B1198" s="108"/>
      <c r="E1198" s="108"/>
      <c r="F1198" s="108"/>
      <c r="I1198" s="108"/>
      <c r="J1198" s="108"/>
      <c r="K1198" s="108"/>
      <c r="L1198" s="108"/>
      <c r="M1198" s="108"/>
      <c r="N1198" s="108"/>
      <c r="O1198" s="108"/>
      <c r="P1198" s="108"/>
      <c r="Q1198" s="108"/>
      <c r="R1198" s="108"/>
      <c r="S1198" s="108"/>
      <c r="T1198" s="108"/>
      <c r="U1198" s="108"/>
      <c r="V1198" s="108"/>
      <c r="W1198" s="108"/>
      <c r="X1198" s="108"/>
      <c r="Y1198" s="108"/>
      <c r="Z1198" s="108"/>
      <c r="AA1198" s="108"/>
      <c r="AB1198" s="108"/>
      <c r="AC1198" s="108"/>
      <c r="AD1198" s="108"/>
      <c r="AE1198" s="108"/>
      <c r="AF1198" s="108"/>
      <c r="AG1198" s="108"/>
      <c r="AH1198" s="108"/>
      <c r="AI1198" s="108"/>
      <c r="AJ1198" s="108"/>
      <c r="AK1198" s="108"/>
      <c r="AL1198" s="108"/>
      <c r="AM1198" s="108"/>
      <c r="AN1198" s="108"/>
      <c r="AO1198" s="108"/>
      <c r="AP1198" s="108"/>
      <c r="AQ1198" s="108"/>
      <c r="AR1198" s="108"/>
      <c r="AS1198" s="108"/>
      <c r="AT1198" s="108"/>
      <c r="AU1198" s="108"/>
      <c r="AV1198" s="108"/>
      <c r="AW1198" s="108"/>
      <c r="AX1198" s="108"/>
      <c r="AY1198" s="108"/>
      <c r="AZ1198" s="108"/>
      <c r="BE1198" s="108"/>
      <c r="BG1198" s="108"/>
      <c r="BI1198" s="108"/>
      <c r="BK1198" s="108"/>
      <c r="BL1198" s="108"/>
      <c r="BM1198" s="108"/>
      <c r="CB1198" s="108"/>
      <c r="CC1198" s="108"/>
      <c r="CD1198" s="108"/>
      <c r="CE1198" s="108"/>
    </row>
    <row r="1199" spans="1:83">
      <c r="A1199" s="108"/>
      <c r="B1199" s="108"/>
      <c r="E1199" s="108"/>
      <c r="F1199" s="108"/>
      <c r="I1199" s="108"/>
      <c r="J1199" s="108"/>
      <c r="K1199" s="108"/>
      <c r="L1199" s="108"/>
      <c r="M1199" s="108"/>
      <c r="N1199" s="108"/>
      <c r="O1199" s="108"/>
      <c r="P1199" s="108"/>
      <c r="Q1199" s="108"/>
      <c r="R1199" s="108"/>
      <c r="S1199" s="108"/>
      <c r="T1199" s="108"/>
      <c r="U1199" s="108"/>
      <c r="V1199" s="108"/>
      <c r="W1199" s="108"/>
      <c r="X1199" s="108"/>
      <c r="Y1199" s="108"/>
      <c r="Z1199" s="108"/>
      <c r="AA1199" s="108"/>
      <c r="AB1199" s="108"/>
      <c r="AC1199" s="108"/>
      <c r="AD1199" s="108"/>
      <c r="AE1199" s="108"/>
      <c r="AF1199" s="108"/>
      <c r="AG1199" s="108"/>
      <c r="AH1199" s="108"/>
      <c r="AI1199" s="108"/>
      <c r="AJ1199" s="108"/>
      <c r="AK1199" s="108"/>
      <c r="AL1199" s="108"/>
      <c r="AM1199" s="108"/>
      <c r="AN1199" s="108"/>
      <c r="AO1199" s="108"/>
      <c r="AP1199" s="108"/>
      <c r="AQ1199" s="108"/>
      <c r="AR1199" s="108"/>
      <c r="AS1199" s="108"/>
      <c r="AT1199" s="108"/>
      <c r="AU1199" s="108"/>
      <c r="AV1199" s="108"/>
      <c r="AW1199" s="108"/>
      <c r="AX1199" s="108"/>
      <c r="AY1199" s="108"/>
      <c r="AZ1199" s="108"/>
      <c r="BE1199" s="108"/>
      <c r="BG1199" s="108"/>
      <c r="BI1199" s="108"/>
      <c r="BK1199" s="108"/>
      <c r="BL1199" s="108"/>
      <c r="BM1199" s="108"/>
      <c r="CB1199" s="108"/>
      <c r="CC1199" s="108"/>
      <c r="CD1199" s="108"/>
      <c r="CE1199" s="108"/>
    </row>
    <row r="1200" spans="1:83">
      <c r="A1200" s="108"/>
      <c r="B1200" s="108"/>
      <c r="E1200" s="108"/>
      <c r="F1200" s="108"/>
      <c r="I1200" s="108"/>
      <c r="J1200" s="108"/>
      <c r="K1200" s="108"/>
      <c r="L1200" s="108"/>
      <c r="M1200" s="108"/>
      <c r="N1200" s="108"/>
      <c r="O1200" s="108"/>
      <c r="P1200" s="108"/>
      <c r="Q1200" s="108"/>
      <c r="R1200" s="108"/>
      <c r="S1200" s="108"/>
      <c r="T1200" s="108"/>
      <c r="U1200" s="108"/>
      <c r="V1200" s="108"/>
      <c r="W1200" s="108"/>
      <c r="X1200" s="108"/>
      <c r="Y1200" s="108"/>
      <c r="Z1200" s="108"/>
      <c r="AA1200" s="108"/>
      <c r="AB1200" s="108"/>
      <c r="AC1200" s="108"/>
      <c r="AD1200" s="108"/>
      <c r="AE1200" s="108"/>
      <c r="AF1200" s="108"/>
      <c r="AG1200" s="108"/>
      <c r="AH1200" s="108"/>
      <c r="AI1200" s="108"/>
      <c r="AJ1200" s="108"/>
      <c r="AK1200" s="108"/>
      <c r="AL1200" s="108"/>
      <c r="AM1200" s="108"/>
      <c r="AN1200" s="108"/>
      <c r="AO1200" s="108"/>
      <c r="AP1200" s="108"/>
      <c r="AQ1200" s="108"/>
      <c r="AR1200" s="108"/>
      <c r="AS1200" s="108"/>
      <c r="AT1200" s="108"/>
      <c r="AU1200" s="108"/>
      <c r="AV1200" s="108"/>
      <c r="AW1200" s="108"/>
      <c r="AX1200" s="108"/>
      <c r="AY1200" s="108"/>
      <c r="AZ1200" s="108"/>
      <c r="BE1200" s="108"/>
      <c r="BG1200" s="108"/>
      <c r="BI1200" s="108"/>
      <c r="BK1200" s="108"/>
      <c r="BL1200" s="108"/>
      <c r="BM1200" s="108"/>
      <c r="CB1200" s="108"/>
      <c r="CC1200" s="108"/>
      <c r="CD1200" s="108"/>
      <c r="CE1200" s="108"/>
    </row>
    <row r="1201" spans="1:83">
      <c r="A1201" s="108"/>
      <c r="B1201" s="108"/>
      <c r="E1201" s="108"/>
      <c r="F1201" s="108"/>
      <c r="I1201" s="108"/>
      <c r="J1201" s="108"/>
      <c r="K1201" s="108"/>
      <c r="L1201" s="108"/>
      <c r="M1201" s="108"/>
      <c r="N1201" s="108"/>
      <c r="O1201" s="108"/>
      <c r="P1201" s="108"/>
      <c r="Q1201" s="108"/>
      <c r="R1201" s="108"/>
      <c r="S1201" s="108"/>
      <c r="T1201" s="108"/>
      <c r="U1201" s="108"/>
      <c r="V1201" s="108"/>
      <c r="W1201" s="108"/>
      <c r="X1201" s="108"/>
      <c r="Y1201" s="108"/>
      <c r="Z1201" s="108"/>
      <c r="AA1201" s="108"/>
      <c r="AB1201" s="108"/>
      <c r="AC1201" s="108"/>
      <c r="AD1201" s="108"/>
      <c r="AE1201" s="108"/>
      <c r="AF1201" s="108"/>
      <c r="AG1201" s="108"/>
      <c r="AH1201" s="108"/>
      <c r="AI1201" s="108"/>
      <c r="AJ1201" s="108"/>
      <c r="AK1201" s="108"/>
      <c r="AL1201" s="108"/>
      <c r="AM1201" s="108"/>
      <c r="AN1201" s="108"/>
      <c r="AO1201" s="108"/>
      <c r="AP1201" s="108"/>
      <c r="AQ1201" s="108"/>
      <c r="AR1201" s="108"/>
      <c r="AS1201" s="108"/>
      <c r="AT1201" s="108"/>
      <c r="AU1201" s="108"/>
      <c r="AV1201" s="108"/>
      <c r="AW1201" s="108"/>
      <c r="AX1201" s="108"/>
      <c r="AY1201" s="108"/>
      <c r="AZ1201" s="108"/>
      <c r="BE1201" s="108"/>
      <c r="BG1201" s="108"/>
      <c r="BI1201" s="108"/>
      <c r="BK1201" s="108"/>
      <c r="BL1201" s="108"/>
      <c r="BM1201" s="108"/>
      <c r="CB1201" s="108"/>
      <c r="CC1201" s="108"/>
      <c r="CD1201" s="108"/>
      <c r="CE1201" s="108"/>
    </row>
    <row r="1202" spans="1:83">
      <c r="A1202" s="108"/>
      <c r="B1202" s="108"/>
      <c r="E1202" s="108"/>
      <c r="F1202" s="108"/>
      <c r="I1202" s="108"/>
      <c r="J1202" s="108"/>
      <c r="K1202" s="108"/>
      <c r="L1202" s="108"/>
      <c r="M1202" s="108"/>
      <c r="N1202" s="108"/>
      <c r="O1202" s="108"/>
      <c r="P1202" s="108"/>
      <c r="Q1202" s="108"/>
      <c r="R1202" s="108"/>
      <c r="S1202" s="108"/>
      <c r="T1202" s="108"/>
      <c r="U1202" s="108"/>
      <c r="V1202" s="108"/>
      <c r="W1202" s="108"/>
      <c r="X1202" s="108"/>
      <c r="Y1202" s="108"/>
      <c r="Z1202" s="108"/>
      <c r="AA1202" s="108"/>
      <c r="AB1202" s="108"/>
      <c r="AC1202" s="108"/>
      <c r="AD1202" s="108"/>
      <c r="AE1202" s="108"/>
      <c r="AF1202" s="108"/>
      <c r="AG1202" s="108"/>
      <c r="AH1202" s="108"/>
      <c r="AI1202" s="108"/>
      <c r="AJ1202" s="108"/>
      <c r="AK1202" s="108"/>
      <c r="AL1202" s="108"/>
      <c r="AM1202" s="108"/>
      <c r="AN1202" s="108"/>
      <c r="AO1202" s="108"/>
      <c r="AP1202" s="108"/>
      <c r="AQ1202" s="108"/>
      <c r="AR1202" s="108"/>
      <c r="AS1202" s="108"/>
      <c r="AT1202" s="108"/>
      <c r="AU1202" s="108"/>
      <c r="AV1202" s="108"/>
      <c r="AW1202" s="108"/>
      <c r="AX1202" s="108"/>
      <c r="AY1202" s="108"/>
      <c r="AZ1202" s="108"/>
      <c r="BE1202" s="108"/>
      <c r="BG1202" s="108"/>
      <c r="BI1202" s="108"/>
      <c r="BK1202" s="108"/>
      <c r="BL1202" s="108"/>
      <c r="BM1202" s="108"/>
      <c r="CB1202" s="108"/>
      <c r="CC1202" s="108"/>
      <c r="CD1202" s="108"/>
      <c r="CE1202" s="108"/>
    </row>
    <row r="1203" spans="1:83">
      <c r="A1203" s="108"/>
      <c r="B1203" s="108"/>
      <c r="E1203" s="108"/>
      <c r="F1203" s="108"/>
      <c r="I1203" s="108"/>
      <c r="J1203" s="108"/>
      <c r="K1203" s="108"/>
      <c r="L1203" s="108"/>
      <c r="M1203" s="108"/>
      <c r="N1203" s="108"/>
      <c r="O1203" s="108"/>
      <c r="P1203" s="108"/>
      <c r="Q1203" s="108"/>
      <c r="R1203" s="108"/>
      <c r="S1203" s="108"/>
      <c r="T1203" s="108"/>
      <c r="U1203" s="108"/>
      <c r="V1203" s="108"/>
      <c r="W1203" s="108"/>
      <c r="X1203" s="108"/>
      <c r="Y1203" s="108"/>
      <c r="Z1203" s="108"/>
      <c r="AA1203" s="108"/>
      <c r="AB1203" s="108"/>
      <c r="AC1203" s="108"/>
      <c r="AD1203" s="108"/>
      <c r="AE1203" s="108"/>
      <c r="AF1203" s="108"/>
      <c r="AG1203" s="108"/>
      <c r="AH1203" s="108"/>
      <c r="AI1203" s="108"/>
      <c r="AJ1203" s="108"/>
      <c r="AK1203" s="108"/>
      <c r="AL1203" s="108"/>
      <c r="AM1203" s="108"/>
      <c r="AN1203" s="108"/>
      <c r="AO1203" s="108"/>
      <c r="AP1203" s="108"/>
      <c r="AQ1203" s="108"/>
      <c r="AR1203" s="108"/>
      <c r="AS1203" s="108"/>
      <c r="AT1203" s="108"/>
      <c r="AU1203" s="108"/>
      <c r="AV1203" s="108"/>
      <c r="AW1203" s="108"/>
      <c r="AX1203" s="108"/>
      <c r="AY1203" s="108"/>
      <c r="AZ1203" s="108"/>
      <c r="BE1203" s="108"/>
      <c r="BG1203" s="108"/>
      <c r="BI1203" s="108"/>
      <c r="BK1203" s="108"/>
      <c r="BL1203" s="108"/>
      <c r="BM1203" s="108"/>
      <c r="CB1203" s="108"/>
      <c r="CC1203" s="108"/>
      <c r="CD1203" s="108"/>
      <c r="CE1203" s="108"/>
    </row>
    <row r="1204" spans="1:83">
      <c r="A1204" s="108"/>
      <c r="B1204" s="108"/>
      <c r="E1204" s="108"/>
      <c r="F1204" s="108"/>
      <c r="I1204" s="108"/>
      <c r="J1204" s="108"/>
      <c r="K1204" s="108"/>
      <c r="L1204" s="108"/>
      <c r="M1204" s="108"/>
      <c r="N1204" s="108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8"/>
      <c r="AA1204" s="108"/>
      <c r="AB1204" s="108"/>
      <c r="AC1204" s="108"/>
      <c r="AD1204" s="108"/>
      <c r="AE1204" s="108"/>
      <c r="AF1204" s="108"/>
      <c r="AG1204" s="108"/>
      <c r="AH1204" s="108"/>
      <c r="AI1204" s="108"/>
      <c r="AJ1204" s="108"/>
      <c r="AK1204" s="108"/>
      <c r="AL1204" s="108"/>
      <c r="AM1204" s="108"/>
      <c r="AN1204" s="108"/>
      <c r="AO1204" s="108"/>
      <c r="AP1204" s="108"/>
      <c r="AQ1204" s="108"/>
      <c r="AR1204" s="108"/>
      <c r="AS1204" s="108"/>
      <c r="AT1204" s="108"/>
      <c r="AU1204" s="108"/>
      <c r="AV1204" s="108"/>
      <c r="AW1204" s="108"/>
      <c r="AX1204" s="108"/>
      <c r="AY1204" s="108"/>
      <c r="AZ1204" s="108"/>
      <c r="BE1204" s="108"/>
      <c r="BG1204" s="108"/>
      <c r="BI1204" s="108"/>
      <c r="BK1204" s="108"/>
      <c r="BL1204" s="108"/>
      <c r="BM1204" s="108"/>
      <c r="CB1204" s="108"/>
      <c r="CC1204" s="108"/>
      <c r="CD1204" s="108"/>
      <c r="CE1204" s="108"/>
    </row>
    <row r="1205" spans="1:83">
      <c r="A1205" s="108"/>
      <c r="B1205" s="108"/>
      <c r="E1205" s="108"/>
      <c r="F1205" s="108"/>
      <c r="I1205" s="108"/>
      <c r="J1205" s="108"/>
      <c r="K1205" s="108"/>
      <c r="L1205" s="108"/>
      <c r="M1205" s="108"/>
      <c r="N1205" s="108"/>
      <c r="O1205" s="108"/>
      <c r="P1205" s="108"/>
      <c r="Q1205" s="108"/>
      <c r="R1205" s="108"/>
      <c r="S1205" s="108"/>
      <c r="T1205" s="108"/>
      <c r="U1205" s="108"/>
      <c r="V1205" s="108"/>
      <c r="W1205" s="108"/>
      <c r="X1205" s="108"/>
      <c r="Y1205" s="108"/>
      <c r="Z1205" s="108"/>
      <c r="AA1205" s="108"/>
      <c r="AB1205" s="108"/>
      <c r="AC1205" s="108"/>
      <c r="AD1205" s="108"/>
      <c r="AE1205" s="108"/>
      <c r="AF1205" s="108"/>
      <c r="AG1205" s="108"/>
      <c r="AH1205" s="108"/>
      <c r="AI1205" s="108"/>
      <c r="AJ1205" s="108"/>
      <c r="AK1205" s="108"/>
      <c r="AL1205" s="108"/>
      <c r="AM1205" s="108"/>
      <c r="AN1205" s="108"/>
      <c r="AO1205" s="108"/>
      <c r="AP1205" s="108"/>
      <c r="AQ1205" s="108"/>
      <c r="AR1205" s="108"/>
      <c r="AS1205" s="108"/>
      <c r="AT1205" s="108"/>
      <c r="AU1205" s="108"/>
      <c r="AV1205" s="108"/>
      <c r="AW1205" s="108"/>
      <c r="AX1205" s="108"/>
      <c r="AY1205" s="108"/>
      <c r="AZ1205" s="108"/>
      <c r="BE1205" s="108"/>
      <c r="BG1205" s="108"/>
      <c r="BI1205" s="108"/>
      <c r="BK1205" s="108"/>
      <c r="BL1205" s="108"/>
      <c r="BM1205" s="108"/>
      <c r="CB1205" s="108"/>
      <c r="CC1205" s="108"/>
      <c r="CD1205" s="108"/>
      <c r="CE1205" s="108"/>
    </row>
    <row r="1206" spans="1:83">
      <c r="A1206" s="108"/>
      <c r="B1206" s="108"/>
      <c r="E1206" s="108"/>
      <c r="F1206" s="108"/>
      <c r="I1206" s="108"/>
      <c r="J1206" s="108"/>
      <c r="K1206" s="108"/>
      <c r="L1206" s="108"/>
      <c r="M1206" s="108"/>
      <c r="N1206" s="108"/>
      <c r="O1206" s="108"/>
      <c r="P1206" s="108"/>
      <c r="Q1206" s="108"/>
      <c r="R1206" s="108"/>
      <c r="S1206" s="108"/>
      <c r="T1206" s="108"/>
      <c r="U1206" s="108"/>
      <c r="V1206" s="108"/>
      <c r="W1206" s="108"/>
      <c r="X1206" s="108"/>
      <c r="Y1206" s="108"/>
      <c r="Z1206" s="108"/>
      <c r="AA1206" s="108"/>
      <c r="AB1206" s="108"/>
      <c r="AC1206" s="108"/>
      <c r="AD1206" s="108"/>
      <c r="AE1206" s="108"/>
      <c r="AF1206" s="108"/>
      <c r="AG1206" s="108"/>
      <c r="AH1206" s="108"/>
      <c r="AI1206" s="108"/>
      <c r="AJ1206" s="108"/>
      <c r="AK1206" s="108"/>
      <c r="AL1206" s="108"/>
      <c r="AM1206" s="108"/>
      <c r="AN1206" s="108"/>
      <c r="AO1206" s="108"/>
      <c r="AP1206" s="108"/>
      <c r="AQ1206" s="108"/>
      <c r="AR1206" s="108"/>
      <c r="AS1206" s="108"/>
      <c r="AT1206" s="108"/>
      <c r="AU1206" s="108"/>
      <c r="AV1206" s="108"/>
      <c r="AW1206" s="108"/>
      <c r="AX1206" s="108"/>
      <c r="AY1206" s="108"/>
      <c r="AZ1206" s="108"/>
      <c r="BE1206" s="108"/>
      <c r="BG1206" s="108"/>
      <c r="BI1206" s="108"/>
      <c r="BK1206" s="108"/>
      <c r="BL1206" s="108"/>
      <c r="BM1206" s="108"/>
      <c r="CB1206" s="108"/>
      <c r="CC1206" s="108"/>
      <c r="CD1206" s="108"/>
      <c r="CE1206" s="108"/>
    </row>
    <row r="1207" spans="1:83">
      <c r="A1207" s="108"/>
      <c r="B1207" s="108"/>
      <c r="E1207" s="108"/>
      <c r="F1207" s="108"/>
      <c r="I1207" s="108"/>
      <c r="J1207" s="108"/>
      <c r="K1207" s="108"/>
      <c r="L1207" s="108"/>
      <c r="M1207" s="108"/>
      <c r="N1207" s="108"/>
      <c r="O1207" s="108"/>
      <c r="P1207" s="108"/>
      <c r="Q1207" s="108"/>
      <c r="R1207" s="108"/>
      <c r="S1207" s="108"/>
      <c r="T1207" s="108"/>
      <c r="U1207" s="108"/>
      <c r="V1207" s="108"/>
      <c r="W1207" s="108"/>
      <c r="X1207" s="108"/>
      <c r="Y1207" s="108"/>
      <c r="Z1207" s="108"/>
      <c r="AA1207" s="108"/>
      <c r="AB1207" s="108"/>
      <c r="AC1207" s="108"/>
      <c r="AD1207" s="108"/>
      <c r="AE1207" s="108"/>
      <c r="AF1207" s="108"/>
      <c r="AG1207" s="108"/>
      <c r="AH1207" s="108"/>
      <c r="AI1207" s="108"/>
      <c r="AJ1207" s="108"/>
      <c r="AK1207" s="108"/>
      <c r="AL1207" s="108"/>
      <c r="AM1207" s="108"/>
      <c r="AN1207" s="108"/>
      <c r="AO1207" s="108"/>
      <c r="AP1207" s="108"/>
      <c r="AQ1207" s="108"/>
      <c r="AR1207" s="108"/>
      <c r="AS1207" s="108"/>
      <c r="AT1207" s="108"/>
      <c r="AU1207" s="108"/>
      <c r="AV1207" s="108"/>
      <c r="AW1207" s="108"/>
      <c r="AX1207" s="108"/>
      <c r="AY1207" s="108"/>
      <c r="AZ1207" s="108"/>
      <c r="BE1207" s="108"/>
      <c r="BG1207" s="108"/>
      <c r="BI1207" s="108"/>
      <c r="BK1207" s="108"/>
      <c r="BL1207" s="108"/>
      <c r="BM1207" s="108"/>
      <c r="CB1207" s="108"/>
      <c r="CC1207" s="108"/>
      <c r="CD1207" s="108"/>
      <c r="CE1207" s="108"/>
    </row>
    <row r="1208" spans="1:83">
      <c r="A1208" s="108"/>
      <c r="B1208" s="108"/>
      <c r="E1208" s="108"/>
      <c r="F1208" s="108"/>
      <c r="I1208" s="108"/>
      <c r="J1208" s="108"/>
      <c r="K1208" s="108"/>
      <c r="L1208" s="108"/>
      <c r="M1208" s="108"/>
      <c r="N1208" s="108"/>
      <c r="O1208" s="108"/>
      <c r="P1208" s="108"/>
      <c r="Q1208" s="108"/>
      <c r="R1208" s="108"/>
      <c r="S1208" s="108"/>
      <c r="T1208" s="108"/>
      <c r="U1208" s="108"/>
      <c r="V1208" s="108"/>
      <c r="W1208" s="108"/>
      <c r="X1208" s="108"/>
      <c r="Y1208" s="108"/>
      <c r="Z1208" s="108"/>
      <c r="AA1208" s="108"/>
      <c r="AB1208" s="108"/>
      <c r="AC1208" s="108"/>
      <c r="AD1208" s="108"/>
      <c r="AE1208" s="108"/>
      <c r="AF1208" s="108"/>
      <c r="AG1208" s="108"/>
      <c r="AH1208" s="108"/>
      <c r="AI1208" s="108"/>
      <c r="AJ1208" s="108"/>
      <c r="AK1208" s="108"/>
      <c r="AL1208" s="108"/>
      <c r="AM1208" s="108"/>
      <c r="AN1208" s="108"/>
      <c r="AO1208" s="108"/>
      <c r="AP1208" s="108"/>
      <c r="AQ1208" s="108"/>
      <c r="AR1208" s="108"/>
      <c r="AS1208" s="108"/>
      <c r="AT1208" s="108"/>
      <c r="AU1208" s="108"/>
      <c r="AV1208" s="108"/>
      <c r="AW1208" s="108"/>
      <c r="AX1208" s="108"/>
      <c r="AY1208" s="108"/>
      <c r="AZ1208" s="108"/>
      <c r="BE1208" s="108"/>
      <c r="BG1208" s="108"/>
      <c r="BI1208" s="108"/>
      <c r="BK1208" s="108"/>
      <c r="BL1208" s="108"/>
      <c r="BM1208" s="108"/>
      <c r="CB1208" s="108"/>
      <c r="CC1208" s="108"/>
      <c r="CD1208" s="108"/>
      <c r="CE1208" s="108"/>
    </row>
    <row r="1209" spans="1:83">
      <c r="A1209" s="108"/>
      <c r="B1209" s="108"/>
      <c r="E1209" s="108"/>
      <c r="F1209" s="108"/>
      <c r="I1209" s="108"/>
      <c r="J1209" s="108"/>
      <c r="K1209" s="108"/>
      <c r="L1209" s="108"/>
      <c r="M1209" s="108"/>
      <c r="N1209" s="108"/>
      <c r="O1209" s="108"/>
      <c r="P1209" s="108"/>
      <c r="Q1209" s="108"/>
      <c r="R1209" s="108"/>
      <c r="S1209" s="108"/>
      <c r="T1209" s="108"/>
      <c r="U1209" s="108"/>
      <c r="V1209" s="108"/>
      <c r="W1209" s="108"/>
      <c r="X1209" s="108"/>
      <c r="Y1209" s="108"/>
      <c r="Z1209" s="108"/>
      <c r="AA1209" s="108"/>
      <c r="AB1209" s="108"/>
      <c r="AC1209" s="108"/>
      <c r="AD1209" s="108"/>
      <c r="AE1209" s="108"/>
      <c r="AF1209" s="108"/>
      <c r="AG1209" s="108"/>
      <c r="AH1209" s="108"/>
      <c r="AI1209" s="108"/>
      <c r="AJ1209" s="108"/>
      <c r="AK1209" s="108"/>
      <c r="AL1209" s="108"/>
      <c r="AM1209" s="108"/>
      <c r="AN1209" s="108"/>
      <c r="AO1209" s="108"/>
      <c r="AP1209" s="108"/>
      <c r="AQ1209" s="108"/>
      <c r="AR1209" s="108"/>
      <c r="AS1209" s="108"/>
      <c r="AT1209" s="108"/>
      <c r="AU1209" s="108"/>
      <c r="AV1209" s="108"/>
      <c r="AW1209" s="108"/>
      <c r="AX1209" s="108"/>
      <c r="AY1209" s="108"/>
      <c r="AZ1209" s="108"/>
      <c r="BE1209" s="108"/>
      <c r="BG1209" s="108"/>
      <c r="BI1209" s="108"/>
      <c r="BK1209" s="108"/>
      <c r="BL1209" s="108"/>
      <c r="BM1209" s="108"/>
      <c r="CB1209" s="108"/>
      <c r="CC1209" s="108"/>
      <c r="CD1209" s="108"/>
      <c r="CE1209" s="108"/>
    </row>
    <row r="1210" spans="1:83">
      <c r="A1210" s="108"/>
      <c r="B1210" s="108"/>
      <c r="E1210" s="108"/>
      <c r="F1210" s="108"/>
      <c r="I1210" s="108"/>
      <c r="J1210" s="108"/>
      <c r="K1210" s="108"/>
      <c r="L1210" s="108"/>
      <c r="M1210" s="108"/>
      <c r="N1210" s="108"/>
      <c r="O1210" s="108"/>
      <c r="P1210" s="108"/>
      <c r="Q1210" s="108"/>
      <c r="R1210" s="108"/>
      <c r="S1210" s="108"/>
      <c r="T1210" s="108"/>
      <c r="U1210" s="108"/>
      <c r="V1210" s="108"/>
      <c r="W1210" s="108"/>
      <c r="X1210" s="108"/>
      <c r="Y1210" s="108"/>
      <c r="Z1210" s="108"/>
      <c r="AA1210" s="108"/>
      <c r="AB1210" s="108"/>
      <c r="AC1210" s="108"/>
      <c r="AD1210" s="108"/>
      <c r="AE1210" s="108"/>
      <c r="AF1210" s="108"/>
      <c r="AG1210" s="108"/>
      <c r="AH1210" s="108"/>
      <c r="AI1210" s="108"/>
      <c r="AJ1210" s="108"/>
      <c r="AK1210" s="108"/>
      <c r="AL1210" s="108"/>
      <c r="AM1210" s="108"/>
      <c r="AN1210" s="108"/>
      <c r="AO1210" s="108"/>
      <c r="AP1210" s="108"/>
      <c r="AQ1210" s="108"/>
      <c r="AR1210" s="108"/>
      <c r="AS1210" s="108"/>
      <c r="AT1210" s="108"/>
      <c r="AU1210" s="108"/>
      <c r="AV1210" s="108"/>
      <c r="AW1210" s="108"/>
      <c r="AX1210" s="108"/>
      <c r="AY1210" s="108"/>
      <c r="AZ1210" s="108"/>
      <c r="BE1210" s="108"/>
      <c r="BG1210" s="108"/>
      <c r="BI1210" s="108"/>
      <c r="BK1210" s="108"/>
      <c r="BL1210" s="108"/>
      <c r="BM1210" s="108"/>
      <c r="CB1210" s="108"/>
      <c r="CC1210" s="108"/>
      <c r="CD1210" s="108"/>
      <c r="CE1210" s="108"/>
    </row>
    <row r="1211" spans="1:83">
      <c r="A1211" s="108"/>
      <c r="B1211" s="108"/>
      <c r="E1211" s="108"/>
      <c r="F1211" s="108"/>
      <c r="I1211" s="108"/>
      <c r="J1211" s="108"/>
      <c r="K1211" s="108"/>
      <c r="L1211" s="108"/>
      <c r="M1211" s="108"/>
      <c r="N1211" s="108"/>
      <c r="O1211" s="108"/>
      <c r="P1211" s="108"/>
      <c r="Q1211" s="108"/>
      <c r="R1211" s="108"/>
      <c r="S1211" s="108"/>
      <c r="T1211" s="108"/>
      <c r="U1211" s="108"/>
      <c r="V1211" s="108"/>
      <c r="W1211" s="108"/>
      <c r="X1211" s="108"/>
      <c r="Y1211" s="108"/>
      <c r="Z1211" s="108"/>
      <c r="AA1211" s="108"/>
      <c r="AB1211" s="108"/>
      <c r="AC1211" s="108"/>
      <c r="AD1211" s="108"/>
      <c r="AE1211" s="108"/>
      <c r="AF1211" s="108"/>
      <c r="AG1211" s="108"/>
      <c r="AH1211" s="108"/>
      <c r="AI1211" s="108"/>
      <c r="AJ1211" s="108"/>
      <c r="AK1211" s="108"/>
      <c r="AL1211" s="108"/>
      <c r="AM1211" s="108"/>
      <c r="AN1211" s="108"/>
      <c r="AO1211" s="108"/>
      <c r="AP1211" s="108"/>
      <c r="AQ1211" s="108"/>
      <c r="AR1211" s="108"/>
      <c r="AS1211" s="108"/>
      <c r="AT1211" s="108"/>
      <c r="AU1211" s="108"/>
      <c r="AV1211" s="108"/>
      <c r="AW1211" s="108"/>
      <c r="AX1211" s="108"/>
      <c r="AY1211" s="108"/>
      <c r="AZ1211" s="108"/>
      <c r="BE1211" s="108"/>
      <c r="BG1211" s="108"/>
      <c r="BI1211" s="108"/>
      <c r="BK1211" s="108"/>
      <c r="BL1211" s="108"/>
      <c r="BM1211" s="108"/>
      <c r="CB1211" s="108"/>
      <c r="CC1211" s="108"/>
      <c r="CD1211" s="108"/>
      <c r="CE1211" s="108"/>
    </row>
    <row r="1212" spans="1:83">
      <c r="A1212" s="108"/>
      <c r="B1212" s="108"/>
      <c r="E1212" s="108"/>
      <c r="F1212" s="108"/>
      <c r="I1212" s="108"/>
      <c r="J1212" s="108"/>
      <c r="K1212" s="108"/>
      <c r="L1212" s="108"/>
      <c r="M1212" s="108"/>
      <c r="N1212" s="108"/>
      <c r="O1212" s="108"/>
      <c r="P1212" s="108"/>
      <c r="Q1212" s="108"/>
      <c r="R1212" s="108"/>
      <c r="S1212" s="108"/>
      <c r="T1212" s="108"/>
      <c r="U1212" s="108"/>
      <c r="V1212" s="108"/>
      <c r="W1212" s="108"/>
      <c r="X1212" s="108"/>
      <c r="Y1212" s="108"/>
      <c r="Z1212" s="108"/>
      <c r="AA1212" s="108"/>
      <c r="AB1212" s="108"/>
      <c r="AC1212" s="108"/>
      <c r="AD1212" s="108"/>
      <c r="AE1212" s="108"/>
      <c r="AF1212" s="108"/>
      <c r="AG1212" s="108"/>
      <c r="AH1212" s="108"/>
      <c r="AI1212" s="108"/>
      <c r="AJ1212" s="108"/>
      <c r="AK1212" s="108"/>
      <c r="AL1212" s="108"/>
      <c r="AM1212" s="108"/>
      <c r="AN1212" s="108"/>
      <c r="AO1212" s="108"/>
      <c r="AP1212" s="108"/>
      <c r="AQ1212" s="108"/>
      <c r="AR1212" s="108"/>
      <c r="AS1212" s="108"/>
      <c r="AT1212" s="108"/>
      <c r="AU1212" s="108"/>
      <c r="AV1212" s="108"/>
      <c r="AW1212" s="108"/>
      <c r="AX1212" s="108"/>
      <c r="AY1212" s="108"/>
      <c r="AZ1212" s="108"/>
      <c r="BE1212" s="108"/>
      <c r="BG1212" s="108"/>
      <c r="BI1212" s="108"/>
      <c r="BK1212" s="108"/>
      <c r="BL1212" s="108"/>
      <c r="BM1212" s="108"/>
      <c r="CB1212" s="108"/>
      <c r="CC1212" s="108"/>
      <c r="CD1212" s="108"/>
      <c r="CE1212" s="108"/>
    </row>
    <row r="1213" spans="1:83">
      <c r="A1213" s="108"/>
      <c r="B1213" s="108"/>
      <c r="E1213" s="108"/>
      <c r="F1213" s="108"/>
      <c r="I1213" s="108"/>
      <c r="J1213" s="108"/>
      <c r="K1213" s="108"/>
      <c r="L1213" s="108"/>
      <c r="M1213" s="108"/>
      <c r="N1213" s="108"/>
      <c r="O1213" s="108"/>
      <c r="P1213" s="108"/>
      <c r="Q1213" s="108"/>
      <c r="R1213" s="108"/>
      <c r="S1213" s="108"/>
      <c r="T1213" s="108"/>
      <c r="U1213" s="108"/>
      <c r="V1213" s="108"/>
      <c r="W1213" s="108"/>
      <c r="X1213" s="108"/>
      <c r="Y1213" s="108"/>
      <c r="Z1213" s="108"/>
      <c r="AA1213" s="108"/>
      <c r="AB1213" s="108"/>
      <c r="AC1213" s="108"/>
      <c r="AD1213" s="108"/>
      <c r="AE1213" s="108"/>
      <c r="AF1213" s="108"/>
      <c r="AG1213" s="108"/>
      <c r="AH1213" s="108"/>
      <c r="AI1213" s="108"/>
      <c r="AJ1213" s="108"/>
      <c r="AK1213" s="108"/>
      <c r="AL1213" s="108"/>
      <c r="AM1213" s="108"/>
      <c r="AN1213" s="108"/>
      <c r="AO1213" s="108"/>
      <c r="AP1213" s="108"/>
      <c r="AQ1213" s="108"/>
      <c r="AR1213" s="108"/>
      <c r="AS1213" s="108"/>
      <c r="AT1213" s="108"/>
      <c r="AU1213" s="108"/>
      <c r="AV1213" s="108"/>
      <c r="AW1213" s="108"/>
      <c r="AX1213" s="108"/>
      <c r="AY1213" s="108"/>
      <c r="AZ1213" s="108"/>
      <c r="BE1213" s="108"/>
      <c r="BG1213" s="108"/>
      <c r="BI1213" s="108"/>
      <c r="BK1213" s="108"/>
      <c r="BL1213" s="108"/>
      <c r="BM1213" s="108"/>
      <c r="CB1213" s="108"/>
      <c r="CC1213" s="108"/>
      <c r="CD1213" s="108"/>
      <c r="CE1213" s="108"/>
    </row>
    <row r="1214" spans="1:83">
      <c r="A1214" s="108"/>
      <c r="B1214" s="108"/>
      <c r="E1214" s="108"/>
      <c r="F1214" s="108"/>
      <c r="I1214" s="108"/>
      <c r="J1214" s="108"/>
      <c r="K1214" s="108"/>
      <c r="L1214" s="108"/>
      <c r="M1214" s="108"/>
      <c r="N1214" s="108"/>
      <c r="O1214" s="108"/>
      <c r="P1214" s="108"/>
      <c r="Q1214" s="108"/>
      <c r="R1214" s="108"/>
      <c r="S1214" s="108"/>
      <c r="T1214" s="108"/>
      <c r="U1214" s="108"/>
      <c r="V1214" s="108"/>
      <c r="W1214" s="108"/>
      <c r="X1214" s="108"/>
      <c r="Y1214" s="108"/>
      <c r="Z1214" s="108"/>
      <c r="AA1214" s="108"/>
      <c r="AB1214" s="108"/>
      <c r="AC1214" s="108"/>
      <c r="AD1214" s="108"/>
      <c r="AE1214" s="108"/>
      <c r="AF1214" s="108"/>
      <c r="AG1214" s="108"/>
      <c r="AH1214" s="108"/>
      <c r="AI1214" s="108"/>
      <c r="AJ1214" s="108"/>
      <c r="AK1214" s="108"/>
      <c r="AL1214" s="108"/>
      <c r="AM1214" s="108"/>
      <c r="AN1214" s="108"/>
      <c r="AO1214" s="108"/>
      <c r="AP1214" s="108"/>
      <c r="AQ1214" s="108"/>
      <c r="AR1214" s="108"/>
      <c r="AS1214" s="108"/>
      <c r="AT1214" s="108"/>
      <c r="AU1214" s="108"/>
      <c r="AV1214" s="108"/>
      <c r="AW1214" s="108"/>
      <c r="AX1214" s="108"/>
      <c r="AY1214" s="108"/>
      <c r="AZ1214" s="108"/>
      <c r="BE1214" s="108"/>
      <c r="BG1214" s="108"/>
      <c r="BI1214" s="108"/>
      <c r="BK1214" s="108"/>
      <c r="BL1214" s="108"/>
      <c r="BM1214" s="108"/>
      <c r="CB1214" s="108"/>
      <c r="CC1214" s="108"/>
      <c r="CD1214" s="108"/>
      <c r="CE1214" s="108"/>
    </row>
    <row r="1215" spans="1:83">
      <c r="A1215" s="108"/>
      <c r="B1215" s="108"/>
      <c r="E1215" s="108"/>
      <c r="F1215" s="108"/>
      <c r="I1215" s="108"/>
      <c r="J1215" s="108"/>
      <c r="K1215" s="108"/>
      <c r="L1215" s="108"/>
      <c r="M1215" s="108"/>
      <c r="N1215" s="108"/>
      <c r="O1215" s="108"/>
      <c r="P1215" s="108"/>
      <c r="Q1215" s="108"/>
      <c r="R1215" s="108"/>
      <c r="S1215" s="108"/>
      <c r="T1215" s="108"/>
      <c r="U1215" s="108"/>
      <c r="V1215" s="108"/>
      <c r="W1215" s="108"/>
      <c r="X1215" s="108"/>
      <c r="Y1215" s="108"/>
      <c r="Z1215" s="108"/>
      <c r="AA1215" s="108"/>
      <c r="AB1215" s="108"/>
      <c r="AC1215" s="108"/>
      <c r="AD1215" s="108"/>
      <c r="AE1215" s="108"/>
      <c r="AF1215" s="108"/>
      <c r="AG1215" s="108"/>
      <c r="AH1215" s="108"/>
      <c r="AI1215" s="108"/>
      <c r="AJ1215" s="108"/>
      <c r="AK1215" s="108"/>
      <c r="AL1215" s="108"/>
      <c r="AM1215" s="108"/>
      <c r="AN1215" s="108"/>
      <c r="AO1215" s="108"/>
      <c r="AP1215" s="108"/>
      <c r="AQ1215" s="108"/>
      <c r="AR1215" s="108"/>
      <c r="AS1215" s="108"/>
      <c r="AT1215" s="108"/>
      <c r="AU1215" s="108"/>
      <c r="AV1215" s="108"/>
      <c r="AW1215" s="108"/>
      <c r="AX1215" s="108"/>
      <c r="AY1215" s="108"/>
      <c r="AZ1215" s="108"/>
      <c r="BE1215" s="108"/>
      <c r="BG1215" s="108"/>
      <c r="BI1215" s="108"/>
      <c r="BK1215" s="108"/>
      <c r="BL1215" s="108"/>
      <c r="BM1215" s="108"/>
      <c r="CB1215" s="108"/>
      <c r="CC1215" s="108"/>
      <c r="CD1215" s="108"/>
      <c r="CE1215" s="108"/>
    </row>
    <row r="1216" spans="1:83">
      <c r="A1216" s="108"/>
      <c r="B1216" s="108"/>
      <c r="E1216" s="108"/>
      <c r="F1216" s="108"/>
      <c r="I1216" s="108"/>
      <c r="J1216" s="108"/>
      <c r="K1216" s="108"/>
      <c r="L1216" s="108"/>
      <c r="M1216" s="108"/>
      <c r="N1216" s="108"/>
      <c r="O1216" s="108"/>
      <c r="P1216" s="108"/>
      <c r="Q1216" s="108"/>
      <c r="R1216" s="108"/>
      <c r="S1216" s="108"/>
      <c r="T1216" s="108"/>
      <c r="U1216" s="108"/>
      <c r="V1216" s="108"/>
      <c r="W1216" s="108"/>
      <c r="X1216" s="108"/>
      <c r="Y1216" s="108"/>
      <c r="Z1216" s="108"/>
      <c r="AA1216" s="108"/>
      <c r="AB1216" s="108"/>
      <c r="AC1216" s="108"/>
      <c r="AD1216" s="108"/>
      <c r="AE1216" s="108"/>
      <c r="AF1216" s="108"/>
      <c r="AG1216" s="108"/>
      <c r="AH1216" s="108"/>
      <c r="AI1216" s="108"/>
      <c r="AJ1216" s="108"/>
      <c r="AK1216" s="108"/>
      <c r="AL1216" s="108"/>
      <c r="AM1216" s="108"/>
      <c r="AN1216" s="108"/>
      <c r="AO1216" s="108"/>
      <c r="AP1216" s="108"/>
      <c r="AQ1216" s="108"/>
      <c r="AR1216" s="108"/>
      <c r="AS1216" s="108"/>
      <c r="AT1216" s="108"/>
      <c r="AU1216" s="108"/>
      <c r="AV1216" s="108"/>
      <c r="AW1216" s="108"/>
      <c r="AX1216" s="108"/>
      <c r="AY1216" s="108"/>
      <c r="AZ1216" s="108"/>
      <c r="BE1216" s="108"/>
      <c r="BG1216" s="108"/>
      <c r="BI1216" s="108"/>
      <c r="BK1216" s="108"/>
      <c r="BL1216" s="108"/>
      <c r="BM1216" s="108"/>
      <c r="CB1216" s="108"/>
      <c r="CC1216" s="108"/>
      <c r="CD1216" s="108"/>
      <c r="CE1216" s="108"/>
    </row>
    <row r="1217" spans="1:83">
      <c r="A1217" s="108"/>
      <c r="B1217" s="108"/>
      <c r="E1217" s="108"/>
      <c r="F1217" s="108"/>
      <c r="I1217" s="108"/>
      <c r="J1217" s="108"/>
      <c r="K1217" s="108"/>
      <c r="L1217" s="108"/>
      <c r="M1217" s="108"/>
      <c r="N1217" s="108"/>
      <c r="O1217" s="108"/>
      <c r="P1217" s="108"/>
      <c r="Q1217" s="108"/>
      <c r="R1217" s="108"/>
      <c r="S1217" s="108"/>
      <c r="T1217" s="108"/>
      <c r="U1217" s="108"/>
      <c r="V1217" s="108"/>
      <c r="W1217" s="108"/>
      <c r="X1217" s="108"/>
      <c r="Y1217" s="108"/>
      <c r="Z1217" s="108"/>
      <c r="AA1217" s="108"/>
      <c r="AB1217" s="108"/>
      <c r="AC1217" s="108"/>
      <c r="AD1217" s="108"/>
      <c r="AE1217" s="108"/>
      <c r="AF1217" s="108"/>
      <c r="AG1217" s="108"/>
      <c r="AH1217" s="108"/>
      <c r="AI1217" s="108"/>
      <c r="AJ1217" s="108"/>
      <c r="AK1217" s="108"/>
      <c r="AL1217" s="108"/>
      <c r="AM1217" s="108"/>
      <c r="AN1217" s="108"/>
      <c r="AO1217" s="108"/>
      <c r="AP1217" s="108"/>
      <c r="AQ1217" s="108"/>
      <c r="AR1217" s="108"/>
      <c r="AS1217" s="108"/>
      <c r="AT1217" s="108"/>
      <c r="AU1217" s="108"/>
      <c r="AV1217" s="108"/>
      <c r="AW1217" s="108"/>
      <c r="AX1217" s="108"/>
      <c r="AY1217" s="108"/>
      <c r="AZ1217" s="108"/>
      <c r="BE1217" s="108"/>
      <c r="BG1217" s="108"/>
      <c r="BI1217" s="108"/>
      <c r="BK1217" s="108"/>
      <c r="BL1217" s="108"/>
      <c r="BM1217" s="108"/>
      <c r="CB1217" s="108"/>
      <c r="CC1217" s="108"/>
      <c r="CD1217" s="108"/>
      <c r="CE1217" s="108"/>
    </row>
    <row r="1218" spans="1:83">
      <c r="A1218" s="108"/>
      <c r="B1218" s="108"/>
      <c r="E1218" s="108"/>
      <c r="F1218" s="108"/>
      <c r="I1218" s="108"/>
      <c r="J1218" s="108"/>
      <c r="K1218" s="108"/>
      <c r="L1218" s="108"/>
      <c r="M1218" s="108"/>
      <c r="N1218" s="108"/>
      <c r="O1218" s="108"/>
      <c r="P1218" s="108"/>
      <c r="Q1218" s="108"/>
      <c r="R1218" s="108"/>
      <c r="S1218" s="108"/>
      <c r="T1218" s="108"/>
      <c r="U1218" s="108"/>
      <c r="V1218" s="108"/>
      <c r="W1218" s="108"/>
      <c r="X1218" s="108"/>
      <c r="Y1218" s="108"/>
      <c r="Z1218" s="108"/>
      <c r="AA1218" s="108"/>
      <c r="AB1218" s="108"/>
      <c r="AC1218" s="108"/>
      <c r="AD1218" s="108"/>
      <c r="AE1218" s="108"/>
      <c r="AF1218" s="108"/>
      <c r="AG1218" s="108"/>
      <c r="AH1218" s="108"/>
      <c r="AI1218" s="108"/>
      <c r="AJ1218" s="108"/>
      <c r="AK1218" s="108"/>
      <c r="AL1218" s="108"/>
      <c r="AM1218" s="108"/>
      <c r="AN1218" s="108"/>
      <c r="AO1218" s="108"/>
      <c r="AP1218" s="108"/>
      <c r="AQ1218" s="108"/>
      <c r="AR1218" s="108"/>
      <c r="AS1218" s="108"/>
      <c r="AT1218" s="108"/>
      <c r="AU1218" s="108"/>
      <c r="AV1218" s="108"/>
      <c r="AW1218" s="108"/>
      <c r="AX1218" s="108"/>
      <c r="AY1218" s="108"/>
      <c r="AZ1218" s="108"/>
      <c r="BE1218" s="108"/>
      <c r="BG1218" s="108"/>
      <c r="BI1218" s="108"/>
      <c r="BK1218" s="108"/>
      <c r="BL1218" s="108"/>
      <c r="BM1218" s="108"/>
      <c r="CB1218" s="108"/>
      <c r="CC1218" s="108"/>
      <c r="CD1218" s="108"/>
      <c r="CE1218" s="108"/>
    </row>
    <row r="1219" spans="1:83">
      <c r="A1219" s="108"/>
      <c r="B1219" s="108"/>
      <c r="E1219" s="108"/>
      <c r="F1219" s="108"/>
      <c r="I1219" s="108"/>
      <c r="J1219" s="108"/>
      <c r="K1219" s="108"/>
      <c r="L1219" s="108"/>
      <c r="M1219" s="108"/>
      <c r="N1219" s="108"/>
      <c r="O1219" s="108"/>
      <c r="P1219" s="108"/>
      <c r="Q1219" s="108"/>
      <c r="R1219" s="108"/>
      <c r="S1219" s="108"/>
      <c r="T1219" s="108"/>
      <c r="U1219" s="108"/>
      <c r="V1219" s="108"/>
      <c r="W1219" s="108"/>
      <c r="X1219" s="108"/>
      <c r="Y1219" s="108"/>
      <c r="Z1219" s="108"/>
      <c r="AA1219" s="108"/>
      <c r="AB1219" s="108"/>
      <c r="AC1219" s="108"/>
      <c r="AD1219" s="108"/>
      <c r="AE1219" s="108"/>
      <c r="AF1219" s="108"/>
      <c r="AG1219" s="108"/>
      <c r="AH1219" s="108"/>
      <c r="AI1219" s="108"/>
      <c r="AJ1219" s="108"/>
      <c r="AK1219" s="108"/>
      <c r="AL1219" s="108"/>
      <c r="AM1219" s="108"/>
      <c r="AN1219" s="108"/>
      <c r="AO1219" s="108"/>
      <c r="AP1219" s="108"/>
      <c r="AQ1219" s="108"/>
      <c r="AR1219" s="108"/>
      <c r="AS1219" s="108"/>
      <c r="AT1219" s="108"/>
      <c r="AU1219" s="108"/>
      <c r="AV1219" s="108"/>
      <c r="AW1219" s="108"/>
      <c r="AX1219" s="108"/>
      <c r="AY1219" s="108"/>
      <c r="AZ1219" s="108"/>
      <c r="BE1219" s="108"/>
      <c r="BG1219" s="108"/>
      <c r="BI1219" s="108"/>
      <c r="BK1219" s="108"/>
      <c r="BL1219" s="108"/>
      <c r="BM1219" s="108"/>
      <c r="CB1219" s="108"/>
      <c r="CC1219" s="108"/>
      <c r="CD1219" s="108"/>
      <c r="CE1219" s="108"/>
    </row>
    <row r="1220" spans="1:83">
      <c r="A1220" s="108"/>
      <c r="B1220" s="108"/>
      <c r="E1220" s="108"/>
      <c r="F1220" s="108"/>
      <c r="I1220" s="108"/>
      <c r="J1220" s="108"/>
      <c r="K1220" s="108"/>
      <c r="L1220" s="108"/>
      <c r="M1220" s="108"/>
      <c r="N1220" s="108"/>
      <c r="O1220" s="108"/>
      <c r="P1220" s="108"/>
      <c r="Q1220" s="108"/>
      <c r="R1220" s="108"/>
      <c r="S1220" s="108"/>
      <c r="T1220" s="108"/>
      <c r="U1220" s="108"/>
      <c r="V1220" s="108"/>
      <c r="W1220" s="108"/>
      <c r="X1220" s="108"/>
      <c r="Y1220" s="108"/>
      <c r="Z1220" s="108"/>
      <c r="AA1220" s="108"/>
      <c r="AB1220" s="108"/>
      <c r="AC1220" s="108"/>
      <c r="AD1220" s="108"/>
      <c r="AE1220" s="108"/>
      <c r="AF1220" s="108"/>
      <c r="AG1220" s="108"/>
      <c r="AH1220" s="108"/>
      <c r="AI1220" s="108"/>
      <c r="AJ1220" s="108"/>
      <c r="AK1220" s="108"/>
      <c r="AL1220" s="108"/>
      <c r="AM1220" s="108"/>
      <c r="AN1220" s="108"/>
      <c r="AO1220" s="108"/>
      <c r="AP1220" s="108"/>
      <c r="AQ1220" s="108"/>
      <c r="AR1220" s="108"/>
      <c r="AS1220" s="108"/>
      <c r="AT1220" s="108"/>
      <c r="AU1220" s="108"/>
      <c r="AV1220" s="108"/>
      <c r="AW1220" s="108"/>
      <c r="AX1220" s="108"/>
      <c r="AY1220" s="108"/>
      <c r="AZ1220" s="108"/>
      <c r="BE1220" s="108"/>
      <c r="BG1220" s="108"/>
      <c r="BI1220" s="108"/>
      <c r="BK1220" s="108"/>
      <c r="BL1220" s="108"/>
      <c r="BM1220" s="108"/>
      <c r="CB1220" s="108"/>
      <c r="CC1220" s="108"/>
      <c r="CD1220" s="108"/>
      <c r="CE1220" s="108"/>
    </row>
    <row r="1221" spans="1:83">
      <c r="A1221" s="108"/>
      <c r="B1221" s="108"/>
      <c r="E1221" s="108"/>
      <c r="F1221" s="108"/>
      <c r="I1221" s="108"/>
      <c r="J1221" s="108"/>
      <c r="K1221" s="108"/>
      <c r="L1221" s="108"/>
      <c r="M1221" s="108"/>
      <c r="N1221" s="108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8"/>
      <c r="AA1221" s="108"/>
      <c r="AB1221" s="108"/>
      <c r="AC1221" s="108"/>
      <c r="AD1221" s="108"/>
      <c r="AE1221" s="108"/>
      <c r="AF1221" s="108"/>
      <c r="AG1221" s="108"/>
      <c r="AH1221" s="108"/>
      <c r="AI1221" s="108"/>
      <c r="AJ1221" s="108"/>
      <c r="AK1221" s="108"/>
      <c r="AL1221" s="108"/>
      <c r="AM1221" s="108"/>
      <c r="AN1221" s="108"/>
      <c r="AO1221" s="108"/>
      <c r="AP1221" s="108"/>
      <c r="AQ1221" s="108"/>
      <c r="AR1221" s="108"/>
      <c r="AS1221" s="108"/>
      <c r="AT1221" s="108"/>
      <c r="AU1221" s="108"/>
      <c r="AV1221" s="108"/>
      <c r="AW1221" s="108"/>
      <c r="AX1221" s="108"/>
      <c r="AY1221" s="108"/>
      <c r="AZ1221" s="108"/>
      <c r="BE1221" s="108"/>
      <c r="BG1221" s="108"/>
      <c r="BI1221" s="108"/>
      <c r="BK1221" s="108"/>
      <c r="BL1221" s="108"/>
      <c r="BM1221" s="108"/>
      <c r="CB1221" s="108"/>
      <c r="CC1221" s="108"/>
      <c r="CD1221" s="108"/>
      <c r="CE1221" s="108"/>
    </row>
    <row r="1222" spans="1:83">
      <c r="A1222" s="108"/>
      <c r="B1222" s="108"/>
      <c r="E1222" s="108"/>
      <c r="F1222" s="108"/>
      <c r="I1222" s="108"/>
      <c r="J1222" s="108"/>
      <c r="K1222" s="108"/>
      <c r="L1222" s="108"/>
      <c r="M1222" s="108"/>
      <c r="N1222" s="108"/>
      <c r="O1222" s="108"/>
      <c r="P1222" s="108"/>
      <c r="Q1222" s="108"/>
      <c r="R1222" s="108"/>
      <c r="S1222" s="108"/>
      <c r="T1222" s="108"/>
      <c r="U1222" s="108"/>
      <c r="V1222" s="108"/>
      <c r="W1222" s="108"/>
      <c r="X1222" s="108"/>
      <c r="Y1222" s="108"/>
      <c r="Z1222" s="108"/>
      <c r="AA1222" s="108"/>
      <c r="AB1222" s="108"/>
      <c r="AC1222" s="108"/>
      <c r="AD1222" s="108"/>
      <c r="AE1222" s="108"/>
      <c r="AF1222" s="108"/>
      <c r="AG1222" s="108"/>
      <c r="AH1222" s="108"/>
      <c r="AI1222" s="108"/>
      <c r="AJ1222" s="108"/>
      <c r="AK1222" s="108"/>
      <c r="AL1222" s="108"/>
      <c r="AM1222" s="108"/>
      <c r="AN1222" s="108"/>
      <c r="AO1222" s="108"/>
      <c r="AP1222" s="108"/>
      <c r="AQ1222" s="108"/>
      <c r="AR1222" s="108"/>
      <c r="AS1222" s="108"/>
      <c r="AT1222" s="108"/>
      <c r="AU1222" s="108"/>
      <c r="AV1222" s="108"/>
      <c r="AW1222" s="108"/>
      <c r="AX1222" s="108"/>
      <c r="AY1222" s="108"/>
      <c r="AZ1222" s="108"/>
      <c r="BE1222" s="108"/>
      <c r="BG1222" s="108"/>
      <c r="BI1222" s="108"/>
      <c r="BK1222" s="108"/>
      <c r="BL1222" s="108"/>
      <c r="BM1222" s="108"/>
      <c r="CB1222" s="108"/>
      <c r="CC1222" s="108"/>
      <c r="CD1222" s="108"/>
      <c r="CE1222" s="108"/>
    </row>
    <row r="1223" spans="1:83">
      <c r="A1223" s="108"/>
      <c r="B1223" s="108"/>
      <c r="E1223" s="108"/>
      <c r="F1223" s="108"/>
      <c r="I1223" s="108"/>
      <c r="J1223" s="108"/>
      <c r="K1223" s="108"/>
      <c r="L1223" s="108"/>
      <c r="M1223" s="108"/>
      <c r="N1223" s="108"/>
      <c r="O1223" s="108"/>
      <c r="P1223" s="108"/>
      <c r="Q1223" s="108"/>
      <c r="R1223" s="108"/>
      <c r="S1223" s="108"/>
      <c r="T1223" s="108"/>
      <c r="U1223" s="108"/>
      <c r="V1223" s="108"/>
      <c r="W1223" s="108"/>
      <c r="X1223" s="108"/>
      <c r="Y1223" s="108"/>
      <c r="Z1223" s="108"/>
      <c r="AA1223" s="108"/>
      <c r="AB1223" s="108"/>
      <c r="AC1223" s="108"/>
      <c r="AD1223" s="108"/>
      <c r="AE1223" s="108"/>
      <c r="AF1223" s="108"/>
      <c r="AG1223" s="108"/>
      <c r="AH1223" s="108"/>
      <c r="AI1223" s="108"/>
      <c r="AJ1223" s="108"/>
      <c r="AK1223" s="108"/>
      <c r="AL1223" s="108"/>
      <c r="AM1223" s="108"/>
      <c r="AN1223" s="108"/>
      <c r="AO1223" s="108"/>
      <c r="AP1223" s="108"/>
      <c r="AQ1223" s="108"/>
      <c r="AR1223" s="108"/>
      <c r="AS1223" s="108"/>
      <c r="AT1223" s="108"/>
      <c r="AU1223" s="108"/>
      <c r="AV1223" s="108"/>
      <c r="AW1223" s="108"/>
      <c r="AX1223" s="108"/>
      <c r="AY1223" s="108"/>
      <c r="AZ1223" s="108"/>
      <c r="BE1223" s="108"/>
      <c r="BG1223" s="108"/>
      <c r="BI1223" s="108"/>
      <c r="BK1223" s="108"/>
      <c r="BL1223" s="108"/>
      <c r="BM1223" s="108"/>
      <c r="CB1223" s="108"/>
      <c r="CC1223" s="108"/>
      <c r="CD1223" s="108"/>
      <c r="CE1223" s="108"/>
    </row>
    <row r="1224" spans="1:83">
      <c r="A1224" s="108"/>
      <c r="B1224" s="108"/>
      <c r="E1224" s="108"/>
      <c r="F1224" s="108"/>
      <c r="I1224" s="108"/>
      <c r="J1224" s="108"/>
      <c r="K1224" s="108"/>
      <c r="L1224" s="108"/>
      <c r="M1224" s="108"/>
      <c r="N1224" s="108"/>
      <c r="O1224" s="108"/>
      <c r="P1224" s="108"/>
      <c r="Q1224" s="108"/>
      <c r="R1224" s="108"/>
      <c r="S1224" s="108"/>
      <c r="T1224" s="108"/>
      <c r="U1224" s="108"/>
      <c r="V1224" s="108"/>
      <c r="W1224" s="108"/>
      <c r="X1224" s="108"/>
      <c r="Y1224" s="108"/>
      <c r="Z1224" s="108"/>
      <c r="AA1224" s="108"/>
      <c r="AB1224" s="108"/>
      <c r="AC1224" s="108"/>
      <c r="AD1224" s="108"/>
      <c r="AE1224" s="108"/>
      <c r="AF1224" s="108"/>
      <c r="AG1224" s="108"/>
      <c r="AH1224" s="108"/>
      <c r="AI1224" s="108"/>
      <c r="AJ1224" s="108"/>
      <c r="AK1224" s="108"/>
      <c r="AL1224" s="108"/>
      <c r="AM1224" s="108"/>
      <c r="AN1224" s="108"/>
      <c r="AO1224" s="108"/>
      <c r="AP1224" s="108"/>
      <c r="AQ1224" s="108"/>
      <c r="AR1224" s="108"/>
      <c r="AS1224" s="108"/>
      <c r="AT1224" s="108"/>
      <c r="AU1224" s="108"/>
      <c r="AV1224" s="108"/>
      <c r="AW1224" s="108"/>
      <c r="AX1224" s="108"/>
      <c r="AY1224" s="108"/>
      <c r="AZ1224" s="108"/>
      <c r="BE1224" s="108"/>
      <c r="BG1224" s="108"/>
      <c r="BI1224" s="108"/>
      <c r="BK1224" s="108"/>
      <c r="BL1224" s="108"/>
      <c r="BM1224" s="108"/>
      <c r="CB1224" s="108"/>
      <c r="CC1224" s="108"/>
      <c r="CD1224" s="108"/>
      <c r="CE1224" s="108"/>
    </row>
    <row r="1225" spans="1:83">
      <c r="A1225" s="108"/>
      <c r="B1225" s="108"/>
      <c r="E1225" s="108"/>
      <c r="F1225" s="108"/>
      <c r="I1225" s="108"/>
      <c r="J1225" s="108"/>
      <c r="K1225" s="108"/>
      <c r="L1225" s="108"/>
      <c r="M1225" s="108"/>
      <c r="N1225" s="108"/>
      <c r="O1225" s="108"/>
      <c r="P1225" s="108"/>
      <c r="Q1225" s="108"/>
      <c r="R1225" s="108"/>
      <c r="S1225" s="108"/>
      <c r="T1225" s="108"/>
      <c r="U1225" s="108"/>
      <c r="V1225" s="108"/>
      <c r="W1225" s="108"/>
      <c r="X1225" s="108"/>
      <c r="Y1225" s="108"/>
      <c r="Z1225" s="108"/>
      <c r="AA1225" s="108"/>
      <c r="AB1225" s="108"/>
      <c r="AC1225" s="108"/>
      <c r="AD1225" s="108"/>
      <c r="AE1225" s="108"/>
      <c r="AF1225" s="108"/>
      <c r="AG1225" s="108"/>
      <c r="AH1225" s="108"/>
      <c r="AI1225" s="108"/>
      <c r="AJ1225" s="108"/>
      <c r="AK1225" s="108"/>
      <c r="AL1225" s="108"/>
      <c r="AM1225" s="108"/>
      <c r="AN1225" s="108"/>
      <c r="AO1225" s="108"/>
      <c r="AP1225" s="108"/>
      <c r="AQ1225" s="108"/>
      <c r="AR1225" s="108"/>
      <c r="AS1225" s="108"/>
      <c r="AT1225" s="108"/>
      <c r="AU1225" s="108"/>
      <c r="AV1225" s="108"/>
      <c r="AW1225" s="108"/>
      <c r="AX1225" s="108"/>
      <c r="AY1225" s="108"/>
      <c r="AZ1225" s="108"/>
      <c r="BE1225" s="108"/>
      <c r="BG1225" s="108"/>
      <c r="BI1225" s="108"/>
      <c r="BK1225" s="108"/>
      <c r="BL1225" s="108"/>
      <c r="BM1225" s="108"/>
      <c r="CB1225" s="108"/>
      <c r="CC1225" s="108"/>
      <c r="CD1225" s="108"/>
      <c r="CE1225" s="108"/>
    </row>
    <row r="1226" spans="1:83">
      <c r="A1226" s="108"/>
      <c r="B1226" s="108"/>
      <c r="E1226" s="108"/>
      <c r="F1226" s="108"/>
      <c r="I1226" s="108"/>
      <c r="J1226" s="108"/>
      <c r="K1226" s="108"/>
      <c r="L1226" s="108"/>
      <c r="M1226" s="108"/>
      <c r="N1226" s="108"/>
      <c r="O1226" s="108"/>
      <c r="P1226" s="108"/>
      <c r="Q1226" s="108"/>
      <c r="R1226" s="108"/>
      <c r="S1226" s="108"/>
      <c r="T1226" s="108"/>
      <c r="U1226" s="108"/>
      <c r="V1226" s="108"/>
      <c r="W1226" s="108"/>
      <c r="X1226" s="108"/>
      <c r="Y1226" s="108"/>
      <c r="Z1226" s="108"/>
      <c r="AA1226" s="108"/>
      <c r="AB1226" s="108"/>
      <c r="AC1226" s="108"/>
      <c r="AD1226" s="108"/>
      <c r="AE1226" s="108"/>
      <c r="AF1226" s="108"/>
      <c r="AG1226" s="108"/>
      <c r="AH1226" s="108"/>
      <c r="AI1226" s="108"/>
      <c r="AJ1226" s="108"/>
      <c r="AK1226" s="108"/>
      <c r="AL1226" s="108"/>
      <c r="AM1226" s="108"/>
      <c r="AN1226" s="108"/>
      <c r="AO1226" s="108"/>
      <c r="AP1226" s="108"/>
      <c r="AQ1226" s="108"/>
      <c r="AR1226" s="108"/>
      <c r="AS1226" s="108"/>
      <c r="AT1226" s="108"/>
      <c r="AU1226" s="108"/>
      <c r="AV1226" s="108"/>
      <c r="AW1226" s="108"/>
      <c r="AX1226" s="108"/>
      <c r="AY1226" s="108"/>
      <c r="AZ1226" s="108"/>
      <c r="BE1226" s="108"/>
      <c r="BG1226" s="108"/>
      <c r="BI1226" s="108"/>
      <c r="BK1226" s="108"/>
      <c r="BL1226" s="108"/>
      <c r="BM1226" s="108"/>
      <c r="CB1226" s="108"/>
      <c r="CC1226" s="108"/>
      <c r="CD1226" s="108"/>
      <c r="CE1226" s="108"/>
    </row>
    <row r="1227" spans="1:83">
      <c r="A1227" s="108"/>
      <c r="B1227" s="108"/>
      <c r="E1227" s="108"/>
      <c r="F1227" s="108"/>
      <c r="I1227" s="108"/>
      <c r="J1227" s="108"/>
      <c r="K1227" s="108"/>
      <c r="L1227" s="108"/>
      <c r="M1227" s="108"/>
      <c r="N1227" s="108"/>
      <c r="O1227" s="108"/>
      <c r="P1227" s="108"/>
      <c r="Q1227" s="108"/>
      <c r="R1227" s="108"/>
      <c r="S1227" s="108"/>
      <c r="T1227" s="108"/>
      <c r="U1227" s="108"/>
      <c r="V1227" s="108"/>
      <c r="W1227" s="108"/>
      <c r="X1227" s="108"/>
      <c r="Y1227" s="108"/>
      <c r="Z1227" s="108"/>
      <c r="AA1227" s="108"/>
      <c r="AB1227" s="108"/>
      <c r="AC1227" s="108"/>
      <c r="AD1227" s="108"/>
      <c r="AE1227" s="108"/>
      <c r="AF1227" s="108"/>
      <c r="AG1227" s="108"/>
      <c r="AH1227" s="108"/>
      <c r="AI1227" s="108"/>
      <c r="AJ1227" s="108"/>
      <c r="AK1227" s="108"/>
      <c r="AL1227" s="108"/>
      <c r="AM1227" s="108"/>
      <c r="AN1227" s="108"/>
      <c r="AO1227" s="108"/>
      <c r="AP1227" s="108"/>
      <c r="AQ1227" s="108"/>
      <c r="AR1227" s="108"/>
      <c r="AS1227" s="108"/>
      <c r="AT1227" s="108"/>
      <c r="AU1227" s="108"/>
      <c r="AV1227" s="108"/>
      <c r="AW1227" s="108"/>
      <c r="AX1227" s="108"/>
      <c r="AY1227" s="108"/>
      <c r="AZ1227" s="108"/>
      <c r="BE1227" s="108"/>
      <c r="BG1227" s="108"/>
      <c r="BI1227" s="108"/>
      <c r="BK1227" s="108"/>
      <c r="BL1227" s="108"/>
      <c r="BM1227" s="108"/>
      <c r="CB1227" s="108"/>
      <c r="CC1227" s="108"/>
      <c r="CD1227" s="108"/>
      <c r="CE1227" s="108"/>
    </row>
    <row r="1228" spans="1:83">
      <c r="A1228" s="108"/>
      <c r="B1228" s="108"/>
      <c r="E1228" s="108"/>
      <c r="F1228" s="108"/>
      <c r="I1228" s="108"/>
      <c r="J1228" s="108"/>
      <c r="K1228" s="108"/>
      <c r="L1228" s="108"/>
      <c r="M1228" s="108"/>
      <c r="N1228" s="108"/>
      <c r="O1228" s="108"/>
      <c r="P1228" s="108"/>
      <c r="Q1228" s="108"/>
      <c r="R1228" s="108"/>
      <c r="S1228" s="108"/>
      <c r="T1228" s="108"/>
      <c r="U1228" s="108"/>
      <c r="V1228" s="108"/>
      <c r="W1228" s="108"/>
      <c r="X1228" s="108"/>
      <c r="Y1228" s="108"/>
      <c r="Z1228" s="108"/>
      <c r="AA1228" s="108"/>
      <c r="AB1228" s="108"/>
      <c r="AC1228" s="108"/>
      <c r="AD1228" s="108"/>
      <c r="AE1228" s="108"/>
      <c r="AF1228" s="108"/>
      <c r="AG1228" s="108"/>
      <c r="AH1228" s="108"/>
      <c r="AI1228" s="108"/>
      <c r="AJ1228" s="108"/>
      <c r="AK1228" s="108"/>
      <c r="AL1228" s="108"/>
      <c r="AM1228" s="108"/>
      <c r="AN1228" s="108"/>
      <c r="AO1228" s="108"/>
      <c r="AP1228" s="108"/>
      <c r="AQ1228" s="108"/>
      <c r="AR1228" s="108"/>
      <c r="AS1228" s="108"/>
      <c r="AT1228" s="108"/>
      <c r="AU1228" s="108"/>
      <c r="AV1228" s="108"/>
      <c r="AW1228" s="108"/>
      <c r="AX1228" s="108"/>
      <c r="AY1228" s="108"/>
      <c r="AZ1228" s="108"/>
      <c r="BE1228" s="108"/>
      <c r="BG1228" s="108"/>
      <c r="BI1228" s="108"/>
      <c r="BK1228" s="108"/>
      <c r="BL1228" s="108"/>
      <c r="BM1228" s="108"/>
      <c r="CB1228" s="108"/>
      <c r="CC1228" s="108"/>
      <c r="CD1228" s="108"/>
      <c r="CE1228" s="108"/>
    </row>
    <row r="1229" spans="1:83">
      <c r="A1229" s="108"/>
      <c r="B1229" s="108"/>
      <c r="E1229" s="108"/>
      <c r="F1229" s="108"/>
      <c r="I1229" s="108"/>
      <c r="J1229" s="108"/>
      <c r="K1229" s="108"/>
      <c r="L1229" s="108"/>
      <c r="M1229" s="108"/>
      <c r="N1229" s="108"/>
      <c r="O1229" s="108"/>
      <c r="P1229" s="108"/>
      <c r="Q1229" s="108"/>
      <c r="R1229" s="108"/>
      <c r="S1229" s="108"/>
      <c r="T1229" s="108"/>
      <c r="U1229" s="108"/>
      <c r="V1229" s="108"/>
      <c r="W1229" s="108"/>
      <c r="X1229" s="108"/>
      <c r="Y1229" s="108"/>
      <c r="Z1229" s="108"/>
      <c r="AA1229" s="108"/>
      <c r="AB1229" s="108"/>
      <c r="AC1229" s="108"/>
      <c r="AD1229" s="108"/>
      <c r="AE1229" s="108"/>
      <c r="AF1229" s="108"/>
      <c r="AG1229" s="108"/>
      <c r="AH1229" s="108"/>
      <c r="AI1229" s="108"/>
      <c r="AJ1229" s="108"/>
      <c r="AK1229" s="108"/>
      <c r="AL1229" s="108"/>
      <c r="AM1229" s="108"/>
      <c r="AN1229" s="108"/>
      <c r="AO1229" s="108"/>
      <c r="AP1229" s="108"/>
      <c r="AQ1229" s="108"/>
      <c r="AR1229" s="108"/>
      <c r="AS1229" s="108"/>
      <c r="AT1229" s="108"/>
      <c r="AU1229" s="108"/>
      <c r="AV1229" s="108"/>
      <c r="AW1229" s="108"/>
      <c r="AX1229" s="108"/>
      <c r="AY1229" s="108"/>
      <c r="AZ1229" s="108"/>
      <c r="BE1229" s="108"/>
      <c r="BG1229" s="108"/>
      <c r="BI1229" s="108"/>
      <c r="BK1229" s="108"/>
      <c r="BL1229" s="108"/>
      <c r="BM1229" s="108"/>
      <c r="CB1229" s="108"/>
      <c r="CC1229" s="108"/>
      <c r="CD1229" s="108"/>
      <c r="CE1229" s="108"/>
    </row>
    <row r="1230" spans="1:83">
      <c r="A1230" s="108"/>
      <c r="B1230" s="108"/>
      <c r="E1230" s="108"/>
      <c r="F1230" s="108"/>
      <c r="I1230" s="108"/>
      <c r="J1230" s="108"/>
      <c r="K1230" s="108"/>
      <c r="L1230" s="108"/>
      <c r="M1230" s="108"/>
      <c r="N1230" s="108"/>
      <c r="O1230" s="108"/>
      <c r="P1230" s="108"/>
      <c r="Q1230" s="108"/>
      <c r="R1230" s="108"/>
      <c r="S1230" s="108"/>
      <c r="T1230" s="108"/>
      <c r="U1230" s="108"/>
      <c r="V1230" s="108"/>
      <c r="W1230" s="108"/>
      <c r="X1230" s="108"/>
      <c r="Y1230" s="108"/>
      <c r="Z1230" s="108"/>
      <c r="AA1230" s="108"/>
      <c r="AB1230" s="108"/>
      <c r="AC1230" s="108"/>
      <c r="AD1230" s="108"/>
      <c r="AE1230" s="108"/>
      <c r="AF1230" s="108"/>
      <c r="AG1230" s="108"/>
      <c r="AH1230" s="108"/>
      <c r="AI1230" s="108"/>
      <c r="AJ1230" s="108"/>
      <c r="AK1230" s="108"/>
      <c r="AL1230" s="108"/>
      <c r="AM1230" s="108"/>
      <c r="AN1230" s="108"/>
      <c r="AO1230" s="108"/>
      <c r="AP1230" s="108"/>
      <c r="AQ1230" s="108"/>
      <c r="AR1230" s="108"/>
      <c r="AS1230" s="108"/>
      <c r="AT1230" s="108"/>
      <c r="AU1230" s="108"/>
      <c r="AV1230" s="108"/>
      <c r="AW1230" s="108"/>
      <c r="AX1230" s="108"/>
      <c r="AY1230" s="108"/>
      <c r="AZ1230" s="108"/>
      <c r="BE1230" s="108"/>
      <c r="BG1230" s="108"/>
      <c r="BI1230" s="108"/>
      <c r="BK1230" s="108"/>
      <c r="BL1230" s="108"/>
      <c r="BM1230" s="108"/>
      <c r="CB1230" s="108"/>
      <c r="CC1230" s="108"/>
      <c r="CD1230" s="108"/>
      <c r="CE1230" s="108"/>
    </row>
    <row r="1231" spans="1:83">
      <c r="A1231" s="108"/>
      <c r="B1231" s="108"/>
      <c r="E1231" s="108"/>
      <c r="F1231" s="108"/>
      <c r="I1231" s="108"/>
      <c r="J1231" s="108"/>
      <c r="K1231" s="108"/>
      <c r="L1231" s="108"/>
      <c r="M1231" s="108"/>
      <c r="N1231" s="108"/>
      <c r="O1231" s="108"/>
      <c r="P1231" s="108"/>
      <c r="Q1231" s="108"/>
      <c r="R1231" s="108"/>
      <c r="S1231" s="108"/>
      <c r="T1231" s="108"/>
      <c r="U1231" s="108"/>
      <c r="V1231" s="108"/>
      <c r="W1231" s="108"/>
      <c r="X1231" s="108"/>
      <c r="Y1231" s="108"/>
      <c r="Z1231" s="108"/>
      <c r="AA1231" s="108"/>
      <c r="AB1231" s="108"/>
      <c r="AC1231" s="108"/>
      <c r="AD1231" s="108"/>
      <c r="AE1231" s="108"/>
      <c r="AF1231" s="108"/>
      <c r="AG1231" s="108"/>
      <c r="AH1231" s="108"/>
      <c r="AI1231" s="108"/>
      <c r="AJ1231" s="108"/>
      <c r="AK1231" s="108"/>
      <c r="AL1231" s="108"/>
      <c r="AM1231" s="108"/>
      <c r="AN1231" s="108"/>
      <c r="AO1231" s="108"/>
      <c r="AP1231" s="108"/>
      <c r="AQ1231" s="108"/>
      <c r="AR1231" s="108"/>
      <c r="AS1231" s="108"/>
      <c r="AT1231" s="108"/>
      <c r="AU1231" s="108"/>
      <c r="AV1231" s="108"/>
      <c r="AW1231" s="108"/>
      <c r="AX1231" s="108"/>
      <c r="AY1231" s="108"/>
      <c r="AZ1231" s="108"/>
      <c r="BE1231" s="108"/>
      <c r="BG1231" s="108"/>
      <c r="BI1231" s="108"/>
      <c r="BK1231" s="108"/>
      <c r="BL1231" s="108"/>
      <c r="BM1231" s="108"/>
      <c r="CB1231" s="108"/>
      <c r="CC1231" s="108"/>
      <c r="CD1231" s="108"/>
      <c r="CE1231" s="108"/>
    </row>
    <row r="1232" spans="1:83">
      <c r="A1232" s="108"/>
      <c r="B1232" s="108"/>
      <c r="E1232" s="108"/>
      <c r="F1232" s="108"/>
      <c r="I1232" s="108"/>
      <c r="J1232" s="108"/>
      <c r="K1232" s="108"/>
      <c r="L1232" s="108"/>
      <c r="M1232" s="108"/>
      <c r="N1232" s="108"/>
      <c r="O1232" s="108"/>
      <c r="P1232" s="108"/>
      <c r="Q1232" s="108"/>
      <c r="R1232" s="108"/>
      <c r="S1232" s="108"/>
      <c r="T1232" s="108"/>
      <c r="U1232" s="108"/>
      <c r="V1232" s="108"/>
      <c r="W1232" s="108"/>
      <c r="X1232" s="108"/>
      <c r="Y1232" s="108"/>
      <c r="Z1232" s="108"/>
      <c r="AA1232" s="108"/>
      <c r="AB1232" s="108"/>
      <c r="AC1232" s="108"/>
      <c r="AD1232" s="108"/>
      <c r="AE1232" s="108"/>
      <c r="AF1232" s="108"/>
      <c r="AG1232" s="108"/>
      <c r="AH1232" s="108"/>
      <c r="AI1232" s="108"/>
      <c r="AJ1232" s="108"/>
      <c r="AK1232" s="108"/>
      <c r="AL1232" s="108"/>
      <c r="AM1232" s="108"/>
      <c r="AN1232" s="108"/>
      <c r="AO1232" s="108"/>
      <c r="AP1232" s="108"/>
      <c r="AQ1232" s="108"/>
      <c r="AR1232" s="108"/>
      <c r="AS1232" s="108"/>
      <c r="AT1232" s="108"/>
      <c r="AU1232" s="108"/>
      <c r="AV1232" s="108"/>
      <c r="AW1232" s="108"/>
      <c r="AX1232" s="108"/>
      <c r="AY1232" s="108"/>
      <c r="AZ1232" s="108"/>
      <c r="BE1232" s="108"/>
      <c r="BG1232" s="108"/>
      <c r="BI1232" s="108"/>
      <c r="BK1232" s="108"/>
      <c r="BL1232" s="108"/>
      <c r="BM1232" s="108"/>
      <c r="CB1232" s="108"/>
      <c r="CC1232" s="108"/>
      <c r="CD1232" s="108"/>
      <c r="CE1232" s="108"/>
    </row>
    <row r="1233" spans="1:83">
      <c r="A1233" s="108"/>
      <c r="B1233" s="108"/>
      <c r="E1233" s="108"/>
      <c r="F1233" s="108"/>
      <c r="I1233" s="108"/>
      <c r="J1233" s="108"/>
      <c r="K1233" s="108"/>
      <c r="L1233" s="108"/>
      <c r="M1233" s="108"/>
      <c r="N1233" s="108"/>
      <c r="O1233" s="108"/>
      <c r="P1233" s="108"/>
      <c r="Q1233" s="108"/>
      <c r="R1233" s="108"/>
      <c r="S1233" s="108"/>
      <c r="T1233" s="108"/>
      <c r="U1233" s="108"/>
      <c r="V1233" s="108"/>
      <c r="W1233" s="108"/>
      <c r="X1233" s="108"/>
      <c r="Y1233" s="108"/>
      <c r="Z1233" s="108"/>
      <c r="AA1233" s="108"/>
      <c r="AB1233" s="108"/>
      <c r="AC1233" s="108"/>
      <c r="AD1233" s="108"/>
      <c r="AE1233" s="108"/>
      <c r="AF1233" s="108"/>
      <c r="AG1233" s="108"/>
      <c r="AH1233" s="108"/>
      <c r="AI1233" s="108"/>
      <c r="AJ1233" s="108"/>
      <c r="AK1233" s="108"/>
      <c r="AL1233" s="108"/>
      <c r="AM1233" s="108"/>
      <c r="AN1233" s="108"/>
      <c r="AO1233" s="108"/>
      <c r="AP1233" s="108"/>
      <c r="AQ1233" s="108"/>
      <c r="AR1233" s="108"/>
      <c r="AS1233" s="108"/>
      <c r="AT1233" s="108"/>
      <c r="AU1233" s="108"/>
      <c r="AV1233" s="108"/>
      <c r="AW1233" s="108"/>
      <c r="AX1233" s="108"/>
      <c r="AY1233" s="108"/>
      <c r="AZ1233" s="108"/>
      <c r="BE1233" s="108"/>
      <c r="BG1233" s="108"/>
      <c r="BI1233" s="108"/>
      <c r="BK1233" s="108"/>
      <c r="BL1233" s="108"/>
      <c r="BM1233" s="108"/>
      <c r="CB1233" s="108"/>
      <c r="CC1233" s="108"/>
      <c r="CD1233" s="108"/>
      <c r="CE1233" s="108"/>
    </row>
    <row r="1234" spans="1:83">
      <c r="A1234" s="108"/>
      <c r="B1234" s="108"/>
      <c r="E1234" s="108"/>
      <c r="F1234" s="108"/>
      <c r="I1234" s="108"/>
      <c r="J1234" s="108"/>
      <c r="K1234" s="108"/>
      <c r="L1234" s="108"/>
      <c r="M1234" s="108"/>
      <c r="N1234" s="108"/>
      <c r="O1234" s="108"/>
      <c r="P1234" s="108"/>
      <c r="Q1234" s="108"/>
      <c r="R1234" s="108"/>
      <c r="S1234" s="108"/>
      <c r="T1234" s="108"/>
      <c r="U1234" s="108"/>
      <c r="V1234" s="108"/>
      <c r="W1234" s="108"/>
      <c r="X1234" s="108"/>
      <c r="Y1234" s="108"/>
      <c r="Z1234" s="108"/>
      <c r="AA1234" s="108"/>
      <c r="AB1234" s="108"/>
      <c r="AC1234" s="108"/>
      <c r="AD1234" s="108"/>
      <c r="AE1234" s="108"/>
      <c r="AF1234" s="108"/>
      <c r="AG1234" s="108"/>
      <c r="AH1234" s="108"/>
      <c r="AI1234" s="108"/>
      <c r="AJ1234" s="108"/>
      <c r="AK1234" s="108"/>
      <c r="AL1234" s="108"/>
      <c r="AM1234" s="108"/>
      <c r="AN1234" s="108"/>
      <c r="AO1234" s="108"/>
      <c r="AP1234" s="108"/>
      <c r="AQ1234" s="108"/>
      <c r="AR1234" s="108"/>
      <c r="AS1234" s="108"/>
      <c r="AT1234" s="108"/>
      <c r="AU1234" s="108"/>
      <c r="AV1234" s="108"/>
      <c r="AW1234" s="108"/>
      <c r="AX1234" s="108"/>
      <c r="AY1234" s="108"/>
      <c r="AZ1234" s="108"/>
      <c r="BE1234" s="108"/>
      <c r="BG1234" s="108"/>
      <c r="BI1234" s="108"/>
      <c r="BK1234" s="108"/>
      <c r="BL1234" s="108"/>
      <c r="BM1234" s="108"/>
      <c r="CB1234" s="108"/>
      <c r="CC1234" s="108"/>
      <c r="CD1234" s="108"/>
      <c r="CE1234" s="108"/>
    </row>
    <row r="1235" spans="1:83">
      <c r="A1235" s="108"/>
      <c r="B1235" s="108"/>
      <c r="E1235" s="108"/>
      <c r="F1235" s="108"/>
      <c r="I1235" s="108"/>
      <c r="J1235" s="108"/>
      <c r="K1235" s="108"/>
      <c r="L1235" s="108"/>
      <c r="M1235" s="108"/>
      <c r="N1235" s="108"/>
      <c r="O1235" s="108"/>
      <c r="P1235" s="108"/>
      <c r="Q1235" s="108"/>
      <c r="R1235" s="108"/>
      <c r="S1235" s="108"/>
      <c r="T1235" s="108"/>
      <c r="U1235" s="108"/>
      <c r="V1235" s="108"/>
      <c r="W1235" s="108"/>
      <c r="X1235" s="108"/>
      <c r="Y1235" s="108"/>
      <c r="Z1235" s="108"/>
      <c r="AA1235" s="108"/>
      <c r="AB1235" s="108"/>
      <c r="AC1235" s="108"/>
      <c r="AD1235" s="108"/>
      <c r="AE1235" s="108"/>
      <c r="AF1235" s="108"/>
      <c r="AG1235" s="108"/>
      <c r="AH1235" s="108"/>
      <c r="AI1235" s="108"/>
      <c r="AJ1235" s="108"/>
      <c r="AK1235" s="108"/>
      <c r="AL1235" s="108"/>
      <c r="AM1235" s="108"/>
      <c r="AN1235" s="108"/>
      <c r="AO1235" s="108"/>
      <c r="AP1235" s="108"/>
      <c r="AQ1235" s="108"/>
      <c r="AR1235" s="108"/>
      <c r="AS1235" s="108"/>
      <c r="AT1235" s="108"/>
      <c r="AU1235" s="108"/>
      <c r="AV1235" s="108"/>
      <c r="AW1235" s="108"/>
      <c r="AX1235" s="108"/>
      <c r="AY1235" s="108"/>
      <c r="AZ1235" s="108"/>
      <c r="BE1235" s="108"/>
      <c r="BG1235" s="108"/>
      <c r="BI1235" s="108"/>
      <c r="BK1235" s="108"/>
      <c r="BL1235" s="108"/>
      <c r="BM1235" s="108"/>
      <c r="CB1235" s="108"/>
      <c r="CC1235" s="108"/>
      <c r="CD1235" s="108"/>
      <c r="CE1235" s="108"/>
    </row>
    <row r="1236" spans="1:83">
      <c r="A1236" s="108"/>
      <c r="B1236" s="108"/>
      <c r="E1236" s="108"/>
      <c r="F1236" s="108"/>
      <c r="I1236" s="108"/>
      <c r="J1236" s="108"/>
      <c r="K1236" s="108"/>
      <c r="L1236" s="108"/>
      <c r="M1236" s="108"/>
      <c r="N1236" s="108"/>
      <c r="O1236" s="108"/>
      <c r="P1236" s="108"/>
      <c r="Q1236" s="108"/>
      <c r="R1236" s="108"/>
      <c r="S1236" s="108"/>
      <c r="T1236" s="108"/>
      <c r="U1236" s="108"/>
      <c r="V1236" s="108"/>
      <c r="W1236" s="108"/>
      <c r="X1236" s="108"/>
      <c r="Y1236" s="108"/>
      <c r="Z1236" s="108"/>
      <c r="AA1236" s="108"/>
      <c r="AB1236" s="108"/>
      <c r="AC1236" s="108"/>
      <c r="AD1236" s="108"/>
      <c r="AE1236" s="108"/>
      <c r="AF1236" s="108"/>
      <c r="AG1236" s="108"/>
      <c r="AH1236" s="108"/>
      <c r="AI1236" s="108"/>
      <c r="AJ1236" s="108"/>
      <c r="AK1236" s="108"/>
      <c r="AL1236" s="108"/>
      <c r="AM1236" s="108"/>
      <c r="AN1236" s="108"/>
      <c r="AO1236" s="108"/>
      <c r="AP1236" s="108"/>
      <c r="AQ1236" s="108"/>
      <c r="AR1236" s="108"/>
      <c r="AS1236" s="108"/>
      <c r="AT1236" s="108"/>
      <c r="AU1236" s="108"/>
      <c r="AV1236" s="108"/>
      <c r="AW1236" s="108"/>
      <c r="AX1236" s="108"/>
      <c r="AY1236" s="108"/>
      <c r="AZ1236" s="108"/>
      <c r="BE1236" s="108"/>
      <c r="BG1236" s="108"/>
      <c r="BI1236" s="108"/>
      <c r="BK1236" s="108"/>
      <c r="BL1236" s="108"/>
      <c r="BM1236" s="108"/>
      <c r="CB1236" s="108"/>
      <c r="CC1236" s="108"/>
      <c r="CD1236" s="108"/>
      <c r="CE1236" s="108"/>
    </row>
    <row r="1237" spans="1:83">
      <c r="A1237" s="108"/>
      <c r="B1237" s="108"/>
      <c r="E1237" s="108"/>
      <c r="F1237" s="108"/>
      <c r="I1237" s="108"/>
      <c r="J1237" s="108"/>
      <c r="K1237" s="108"/>
      <c r="L1237" s="108"/>
      <c r="M1237" s="108"/>
      <c r="N1237" s="108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8"/>
      <c r="AA1237" s="108"/>
      <c r="AB1237" s="108"/>
      <c r="AC1237" s="108"/>
      <c r="AD1237" s="108"/>
      <c r="AE1237" s="108"/>
      <c r="AF1237" s="108"/>
      <c r="AG1237" s="108"/>
      <c r="AH1237" s="108"/>
      <c r="AI1237" s="108"/>
      <c r="AJ1237" s="108"/>
      <c r="AK1237" s="108"/>
      <c r="AL1237" s="108"/>
      <c r="AM1237" s="108"/>
      <c r="AN1237" s="108"/>
      <c r="AO1237" s="108"/>
      <c r="AP1237" s="108"/>
      <c r="AQ1237" s="108"/>
      <c r="AR1237" s="108"/>
      <c r="AS1237" s="108"/>
      <c r="AT1237" s="108"/>
      <c r="AU1237" s="108"/>
      <c r="AV1237" s="108"/>
      <c r="AW1237" s="108"/>
      <c r="AX1237" s="108"/>
      <c r="AY1237" s="108"/>
      <c r="AZ1237" s="108"/>
      <c r="BE1237" s="108"/>
      <c r="BG1237" s="108"/>
      <c r="BI1237" s="108"/>
      <c r="BK1237" s="108"/>
      <c r="BL1237" s="108"/>
      <c r="BM1237" s="108"/>
      <c r="CB1237" s="108"/>
      <c r="CC1237" s="108"/>
      <c r="CD1237" s="108"/>
      <c r="CE1237" s="108"/>
    </row>
    <row r="1238" spans="1:83">
      <c r="A1238" s="108"/>
      <c r="B1238" s="108"/>
      <c r="E1238" s="108"/>
      <c r="F1238" s="108"/>
      <c r="I1238" s="108"/>
      <c r="J1238" s="108"/>
      <c r="K1238" s="108"/>
      <c r="L1238" s="108"/>
      <c r="M1238" s="108"/>
      <c r="N1238" s="108"/>
      <c r="O1238" s="108"/>
      <c r="P1238" s="108"/>
      <c r="Q1238" s="108"/>
      <c r="R1238" s="108"/>
      <c r="S1238" s="108"/>
      <c r="T1238" s="108"/>
      <c r="U1238" s="108"/>
      <c r="V1238" s="108"/>
      <c r="W1238" s="108"/>
      <c r="X1238" s="108"/>
      <c r="Y1238" s="108"/>
      <c r="Z1238" s="108"/>
      <c r="AA1238" s="108"/>
      <c r="AB1238" s="108"/>
      <c r="AC1238" s="108"/>
      <c r="AD1238" s="108"/>
      <c r="AE1238" s="108"/>
      <c r="AF1238" s="108"/>
      <c r="AG1238" s="108"/>
      <c r="AH1238" s="108"/>
      <c r="AI1238" s="108"/>
      <c r="AJ1238" s="108"/>
      <c r="AK1238" s="108"/>
      <c r="AL1238" s="108"/>
      <c r="AM1238" s="108"/>
      <c r="AN1238" s="108"/>
      <c r="AO1238" s="108"/>
      <c r="AP1238" s="108"/>
      <c r="AQ1238" s="108"/>
      <c r="AR1238" s="108"/>
      <c r="AS1238" s="108"/>
      <c r="AT1238" s="108"/>
      <c r="AU1238" s="108"/>
      <c r="AV1238" s="108"/>
      <c r="AW1238" s="108"/>
      <c r="AX1238" s="108"/>
      <c r="AY1238" s="108"/>
      <c r="AZ1238" s="108"/>
      <c r="BE1238" s="108"/>
      <c r="BG1238" s="108"/>
      <c r="BI1238" s="108"/>
      <c r="BK1238" s="108"/>
      <c r="BL1238" s="108"/>
      <c r="BM1238" s="108"/>
      <c r="CB1238" s="108"/>
      <c r="CC1238" s="108"/>
      <c r="CD1238" s="108"/>
      <c r="CE1238" s="108"/>
    </row>
    <row r="1239" spans="1:83">
      <c r="A1239" s="108"/>
      <c r="B1239" s="108"/>
      <c r="E1239" s="108"/>
      <c r="F1239" s="108"/>
      <c r="I1239" s="108"/>
      <c r="J1239" s="108"/>
      <c r="K1239" s="108"/>
      <c r="L1239" s="108"/>
      <c r="M1239" s="108"/>
      <c r="N1239" s="108"/>
      <c r="O1239" s="108"/>
      <c r="P1239" s="108"/>
      <c r="Q1239" s="108"/>
      <c r="R1239" s="108"/>
      <c r="S1239" s="108"/>
      <c r="T1239" s="108"/>
      <c r="U1239" s="108"/>
      <c r="V1239" s="108"/>
      <c r="W1239" s="108"/>
      <c r="X1239" s="108"/>
      <c r="Y1239" s="108"/>
      <c r="Z1239" s="108"/>
      <c r="AA1239" s="108"/>
      <c r="AB1239" s="108"/>
      <c r="AC1239" s="108"/>
      <c r="AD1239" s="108"/>
      <c r="AE1239" s="108"/>
      <c r="AF1239" s="108"/>
      <c r="AG1239" s="108"/>
      <c r="AH1239" s="108"/>
      <c r="AI1239" s="108"/>
      <c r="AJ1239" s="108"/>
      <c r="AK1239" s="108"/>
      <c r="AL1239" s="108"/>
      <c r="AM1239" s="108"/>
      <c r="AN1239" s="108"/>
      <c r="AO1239" s="108"/>
      <c r="AP1239" s="108"/>
      <c r="AQ1239" s="108"/>
      <c r="AR1239" s="108"/>
      <c r="AS1239" s="108"/>
      <c r="AT1239" s="108"/>
      <c r="AU1239" s="108"/>
      <c r="AV1239" s="108"/>
      <c r="AW1239" s="108"/>
      <c r="AX1239" s="108"/>
      <c r="AY1239" s="108"/>
      <c r="AZ1239" s="108"/>
      <c r="BE1239" s="108"/>
      <c r="BG1239" s="108"/>
      <c r="BI1239" s="108"/>
      <c r="BK1239" s="108"/>
      <c r="BL1239" s="108"/>
      <c r="BM1239" s="108"/>
      <c r="CB1239" s="108"/>
      <c r="CC1239" s="108"/>
      <c r="CD1239" s="108"/>
      <c r="CE1239" s="108"/>
    </row>
    <row r="1240" spans="1:83">
      <c r="A1240" s="108"/>
      <c r="B1240" s="108"/>
      <c r="E1240" s="108"/>
      <c r="F1240" s="108"/>
      <c r="I1240" s="108"/>
      <c r="J1240" s="108"/>
      <c r="K1240" s="108"/>
      <c r="L1240" s="108"/>
      <c r="M1240" s="108"/>
      <c r="N1240" s="108"/>
      <c r="O1240" s="108"/>
      <c r="P1240" s="108"/>
      <c r="Q1240" s="108"/>
      <c r="R1240" s="108"/>
      <c r="S1240" s="108"/>
      <c r="T1240" s="108"/>
      <c r="U1240" s="108"/>
      <c r="V1240" s="108"/>
      <c r="W1240" s="108"/>
      <c r="X1240" s="108"/>
      <c r="Y1240" s="108"/>
      <c r="Z1240" s="108"/>
      <c r="AA1240" s="108"/>
      <c r="AB1240" s="108"/>
      <c r="AC1240" s="108"/>
      <c r="AD1240" s="108"/>
      <c r="AE1240" s="108"/>
      <c r="AF1240" s="108"/>
      <c r="AG1240" s="108"/>
      <c r="AH1240" s="108"/>
      <c r="AI1240" s="108"/>
      <c r="AJ1240" s="108"/>
      <c r="AK1240" s="108"/>
      <c r="AL1240" s="108"/>
      <c r="AM1240" s="108"/>
      <c r="AN1240" s="108"/>
      <c r="AO1240" s="108"/>
      <c r="AP1240" s="108"/>
      <c r="AQ1240" s="108"/>
      <c r="AR1240" s="108"/>
      <c r="AS1240" s="108"/>
      <c r="AT1240" s="108"/>
      <c r="AU1240" s="108"/>
      <c r="AV1240" s="108"/>
      <c r="AW1240" s="108"/>
      <c r="AX1240" s="108"/>
      <c r="AY1240" s="108"/>
      <c r="AZ1240" s="108"/>
      <c r="BE1240" s="108"/>
      <c r="BG1240" s="108"/>
      <c r="BI1240" s="108"/>
      <c r="BK1240" s="108"/>
      <c r="BL1240" s="108"/>
      <c r="BM1240" s="108"/>
      <c r="CB1240" s="108"/>
      <c r="CC1240" s="108"/>
      <c r="CD1240" s="108"/>
      <c r="CE1240" s="108"/>
    </row>
    <row r="1241" spans="1:83">
      <c r="A1241" s="108"/>
      <c r="B1241" s="108"/>
      <c r="E1241" s="108"/>
      <c r="F1241" s="108"/>
      <c r="I1241" s="108"/>
      <c r="J1241" s="108"/>
      <c r="K1241" s="108"/>
      <c r="L1241" s="108"/>
      <c r="M1241" s="108"/>
      <c r="N1241" s="108"/>
      <c r="O1241" s="108"/>
      <c r="P1241" s="108"/>
      <c r="Q1241" s="108"/>
      <c r="R1241" s="108"/>
      <c r="S1241" s="108"/>
      <c r="T1241" s="108"/>
      <c r="U1241" s="108"/>
      <c r="V1241" s="108"/>
      <c r="W1241" s="108"/>
      <c r="X1241" s="108"/>
      <c r="Y1241" s="108"/>
      <c r="Z1241" s="108"/>
      <c r="AA1241" s="108"/>
      <c r="AB1241" s="108"/>
      <c r="AC1241" s="108"/>
      <c r="AD1241" s="108"/>
      <c r="AE1241" s="108"/>
      <c r="AF1241" s="108"/>
      <c r="AG1241" s="108"/>
      <c r="AH1241" s="108"/>
      <c r="AI1241" s="108"/>
      <c r="AJ1241" s="108"/>
      <c r="AK1241" s="108"/>
      <c r="AL1241" s="108"/>
      <c r="AM1241" s="108"/>
      <c r="AN1241" s="108"/>
      <c r="AO1241" s="108"/>
      <c r="AP1241" s="108"/>
      <c r="AQ1241" s="108"/>
      <c r="AR1241" s="108"/>
      <c r="AS1241" s="108"/>
      <c r="AT1241" s="108"/>
      <c r="AU1241" s="108"/>
      <c r="AV1241" s="108"/>
      <c r="AW1241" s="108"/>
      <c r="AX1241" s="108"/>
      <c r="AY1241" s="108"/>
      <c r="AZ1241" s="108"/>
      <c r="BE1241" s="108"/>
      <c r="BG1241" s="108"/>
      <c r="BI1241" s="108"/>
      <c r="BK1241" s="108"/>
      <c r="BL1241" s="108"/>
      <c r="BM1241" s="108"/>
      <c r="CB1241" s="108"/>
      <c r="CC1241" s="108"/>
      <c r="CD1241" s="108"/>
      <c r="CE1241" s="108"/>
    </row>
    <row r="1242" spans="1:83">
      <c r="A1242" s="108"/>
      <c r="B1242" s="108"/>
      <c r="E1242" s="108"/>
      <c r="F1242" s="108"/>
      <c r="I1242" s="108"/>
      <c r="J1242" s="108"/>
      <c r="K1242" s="108"/>
      <c r="L1242" s="108"/>
      <c r="M1242" s="108"/>
      <c r="N1242" s="108"/>
      <c r="O1242" s="108"/>
      <c r="P1242" s="108"/>
      <c r="Q1242" s="108"/>
      <c r="R1242" s="108"/>
      <c r="S1242" s="108"/>
      <c r="T1242" s="108"/>
      <c r="U1242" s="108"/>
      <c r="V1242" s="108"/>
      <c r="W1242" s="108"/>
      <c r="X1242" s="108"/>
      <c r="Y1242" s="108"/>
      <c r="Z1242" s="108"/>
      <c r="AA1242" s="108"/>
      <c r="AB1242" s="108"/>
      <c r="AC1242" s="108"/>
      <c r="AD1242" s="108"/>
      <c r="AE1242" s="108"/>
      <c r="AF1242" s="108"/>
      <c r="AG1242" s="108"/>
      <c r="AH1242" s="108"/>
      <c r="AI1242" s="108"/>
      <c r="AJ1242" s="108"/>
      <c r="AK1242" s="108"/>
      <c r="AL1242" s="108"/>
      <c r="AM1242" s="108"/>
      <c r="AN1242" s="108"/>
      <c r="AO1242" s="108"/>
      <c r="AP1242" s="108"/>
      <c r="AQ1242" s="108"/>
      <c r="AR1242" s="108"/>
      <c r="AS1242" s="108"/>
      <c r="AT1242" s="108"/>
      <c r="AU1242" s="108"/>
      <c r="AV1242" s="108"/>
      <c r="AW1242" s="108"/>
      <c r="AX1242" s="108"/>
      <c r="AY1242" s="108"/>
      <c r="AZ1242" s="108"/>
      <c r="BE1242" s="108"/>
      <c r="BG1242" s="108"/>
      <c r="BI1242" s="108"/>
      <c r="BK1242" s="108"/>
      <c r="BL1242" s="108"/>
      <c r="BM1242" s="108"/>
      <c r="CB1242" s="108"/>
      <c r="CC1242" s="108"/>
      <c r="CD1242" s="108"/>
      <c r="CE1242" s="108"/>
    </row>
    <row r="1243" spans="1:83">
      <c r="A1243" s="108"/>
      <c r="B1243" s="108"/>
      <c r="E1243" s="108"/>
      <c r="F1243" s="108"/>
      <c r="I1243" s="108"/>
      <c r="J1243" s="108"/>
      <c r="K1243" s="108"/>
      <c r="L1243" s="108"/>
      <c r="M1243" s="108"/>
      <c r="N1243" s="108"/>
      <c r="O1243" s="108"/>
      <c r="P1243" s="108"/>
      <c r="Q1243" s="108"/>
      <c r="R1243" s="108"/>
      <c r="S1243" s="108"/>
      <c r="T1243" s="108"/>
      <c r="U1243" s="108"/>
      <c r="V1243" s="108"/>
      <c r="W1243" s="108"/>
      <c r="X1243" s="108"/>
      <c r="Y1243" s="108"/>
      <c r="Z1243" s="108"/>
      <c r="AA1243" s="108"/>
      <c r="AB1243" s="108"/>
      <c r="AC1243" s="108"/>
      <c r="AD1243" s="108"/>
      <c r="AE1243" s="108"/>
      <c r="AF1243" s="108"/>
      <c r="AG1243" s="108"/>
      <c r="AH1243" s="108"/>
      <c r="AI1243" s="108"/>
      <c r="AJ1243" s="108"/>
      <c r="AK1243" s="108"/>
      <c r="AL1243" s="108"/>
      <c r="AM1243" s="108"/>
      <c r="AN1243" s="108"/>
      <c r="AO1243" s="108"/>
      <c r="AP1243" s="108"/>
      <c r="AQ1243" s="108"/>
      <c r="AR1243" s="108"/>
      <c r="AS1243" s="108"/>
      <c r="AT1243" s="108"/>
      <c r="AU1243" s="108"/>
      <c r="AV1243" s="108"/>
      <c r="AW1243" s="108"/>
      <c r="AX1243" s="108"/>
      <c r="AY1243" s="108"/>
      <c r="AZ1243" s="108"/>
      <c r="BE1243" s="108"/>
      <c r="BG1243" s="108"/>
      <c r="BI1243" s="108"/>
      <c r="BK1243" s="108"/>
      <c r="BL1243" s="108"/>
      <c r="BM1243" s="108"/>
      <c r="CB1243" s="108"/>
      <c r="CC1243" s="108"/>
      <c r="CD1243" s="108"/>
      <c r="CE1243" s="108"/>
    </row>
    <row r="1244" spans="1:83">
      <c r="A1244" s="108"/>
      <c r="B1244" s="108"/>
      <c r="E1244" s="108"/>
      <c r="F1244" s="108"/>
      <c r="I1244" s="108"/>
      <c r="J1244" s="108"/>
      <c r="K1244" s="108"/>
      <c r="L1244" s="108"/>
      <c r="M1244" s="108"/>
      <c r="N1244" s="108"/>
      <c r="O1244" s="108"/>
      <c r="P1244" s="108"/>
      <c r="Q1244" s="108"/>
      <c r="R1244" s="108"/>
      <c r="S1244" s="108"/>
      <c r="T1244" s="108"/>
      <c r="U1244" s="108"/>
      <c r="V1244" s="108"/>
      <c r="W1244" s="108"/>
      <c r="X1244" s="108"/>
      <c r="Y1244" s="108"/>
      <c r="Z1244" s="108"/>
      <c r="AA1244" s="108"/>
      <c r="AB1244" s="108"/>
      <c r="AC1244" s="108"/>
      <c r="AD1244" s="108"/>
      <c r="AE1244" s="108"/>
      <c r="AF1244" s="108"/>
      <c r="AG1244" s="108"/>
      <c r="AH1244" s="108"/>
      <c r="AI1244" s="108"/>
      <c r="AJ1244" s="108"/>
      <c r="AK1244" s="108"/>
      <c r="AL1244" s="108"/>
      <c r="AM1244" s="108"/>
      <c r="AN1244" s="108"/>
      <c r="AO1244" s="108"/>
      <c r="AP1244" s="108"/>
      <c r="AQ1244" s="108"/>
      <c r="AR1244" s="108"/>
      <c r="AS1244" s="108"/>
      <c r="AT1244" s="108"/>
      <c r="AU1244" s="108"/>
      <c r="AV1244" s="108"/>
      <c r="AW1244" s="108"/>
      <c r="AX1244" s="108"/>
      <c r="AY1244" s="108"/>
      <c r="AZ1244" s="108"/>
      <c r="BE1244" s="108"/>
      <c r="BG1244" s="108"/>
      <c r="BI1244" s="108"/>
      <c r="BK1244" s="108"/>
      <c r="BL1244" s="108"/>
      <c r="BM1244" s="108"/>
      <c r="CB1244" s="108"/>
      <c r="CC1244" s="108"/>
      <c r="CD1244" s="108"/>
      <c r="CE1244" s="108"/>
    </row>
    <row r="1245" spans="1:83">
      <c r="A1245" s="108"/>
      <c r="B1245" s="108"/>
      <c r="E1245" s="108"/>
      <c r="F1245" s="108"/>
      <c r="I1245" s="108"/>
      <c r="J1245" s="108"/>
      <c r="K1245" s="108"/>
      <c r="L1245" s="108"/>
      <c r="M1245" s="108"/>
      <c r="N1245" s="108"/>
      <c r="O1245" s="108"/>
      <c r="P1245" s="108"/>
      <c r="Q1245" s="108"/>
      <c r="R1245" s="108"/>
      <c r="S1245" s="108"/>
      <c r="T1245" s="108"/>
      <c r="U1245" s="108"/>
      <c r="V1245" s="108"/>
      <c r="W1245" s="108"/>
      <c r="X1245" s="108"/>
      <c r="Y1245" s="108"/>
      <c r="Z1245" s="108"/>
      <c r="AA1245" s="108"/>
      <c r="AB1245" s="108"/>
      <c r="AC1245" s="108"/>
      <c r="AD1245" s="108"/>
      <c r="AE1245" s="108"/>
      <c r="AF1245" s="108"/>
      <c r="AG1245" s="108"/>
      <c r="AH1245" s="108"/>
      <c r="AI1245" s="108"/>
      <c r="AJ1245" s="108"/>
      <c r="AK1245" s="108"/>
      <c r="AL1245" s="108"/>
      <c r="AM1245" s="108"/>
      <c r="AN1245" s="108"/>
      <c r="AO1245" s="108"/>
      <c r="AP1245" s="108"/>
      <c r="AQ1245" s="108"/>
      <c r="AR1245" s="108"/>
      <c r="AS1245" s="108"/>
      <c r="AT1245" s="108"/>
      <c r="AU1245" s="108"/>
      <c r="AV1245" s="108"/>
      <c r="AW1245" s="108"/>
      <c r="AX1245" s="108"/>
      <c r="AY1245" s="108"/>
      <c r="AZ1245" s="108"/>
      <c r="BE1245" s="108"/>
      <c r="BG1245" s="108"/>
      <c r="BI1245" s="108"/>
      <c r="BK1245" s="108"/>
      <c r="BL1245" s="108"/>
      <c r="BM1245" s="108"/>
      <c r="CB1245" s="108"/>
      <c r="CC1245" s="108"/>
      <c r="CD1245" s="108"/>
      <c r="CE1245" s="108"/>
    </row>
    <row r="1246" spans="1:83">
      <c r="A1246" s="108"/>
      <c r="B1246" s="108"/>
      <c r="E1246" s="108"/>
      <c r="F1246" s="108"/>
      <c r="I1246" s="108"/>
      <c r="J1246" s="108"/>
      <c r="K1246" s="108"/>
      <c r="L1246" s="108"/>
      <c r="M1246" s="108"/>
      <c r="N1246" s="108"/>
      <c r="O1246" s="108"/>
      <c r="P1246" s="108"/>
      <c r="Q1246" s="108"/>
      <c r="R1246" s="108"/>
      <c r="S1246" s="108"/>
      <c r="T1246" s="108"/>
      <c r="U1246" s="108"/>
      <c r="V1246" s="108"/>
      <c r="W1246" s="108"/>
      <c r="X1246" s="108"/>
      <c r="Y1246" s="108"/>
      <c r="Z1246" s="108"/>
      <c r="AA1246" s="108"/>
      <c r="AB1246" s="108"/>
      <c r="AC1246" s="108"/>
      <c r="AD1246" s="108"/>
      <c r="AE1246" s="108"/>
      <c r="AF1246" s="108"/>
      <c r="AG1246" s="108"/>
      <c r="AH1246" s="108"/>
      <c r="AI1246" s="108"/>
      <c r="AJ1246" s="108"/>
      <c r="AK1246" s="108"/>
      <c r="AL1246" s="108"/>
      <c r="AM1246" s="108"/>
      <c r="AN1246" s="108"/>
      <c r="AO1246" s="108"/>
      <c r="AP1246" s="108"/>
      <c r="AQ1246" s="108"/>
      <c r="AR1246" s="108"/>
      <c r="AS1246" s="108"/>
      <c r="AT1246" s="108"/>
      <c r="AU1246" s="108"/>
      <c r="AV1246" s="108"/>
      <c r="AW1246" s="108"/>
      <c r="AX1246" s="108"/>
      <c r="AY1246" s="108"/>
      <c r="AZ1246" s="108"/>
      <c r="BE1246" s="108"/>
      <c r="BG1246" s="108"/>
      <c r="BI1246" s="108"/>
      <c r="BK1246" s="108"/>
      <c r="BL1246" s="108"/>
      <c r="BM1246" s="108"/>
      <c r="CB1246" s="108"/>
      <c r="CC1246" s="108"/>
      <c r="CD1246" s="108"/>
      <c r="CE1246" s="108"/>
    </row>
    <row r="1247" spans="1:83">
      <c r="A1247" s="108"/>
      <c r="B1247" s="108"/>
      <c r="E1247" s="108"/>
      <c r="F1247" s="108"/>
      <c r="I1247" s="108"/>
      <c r="J1247" s="108"/>
      <c r="K1247" s="108"/>
      <c r="L1247" s="108"/>
      <c r="M1247" s="108"/>
      <c r="N1247" s="108"/>
      <c r="O1247" s="108"/>
      <c r="P1247" s="108"/>
      <c r="Q1247" s="108"/>
      <c r="R1247" s="108"/>
      <c r="S1247" s="108"/>
      <c r="T1247" s="108"/>
      <c r="U1247" s="108"/>
      <c r="V1247" s="108"/>
      <c r="W1247" s="108"/>
      <c r="X1247" s="108"/>
      <c r="Y1247" s="108"/>
      <c r="Z1247" s="108"/>
      <c r="AA1247" s="108"/>
      <c r="AB1247" s="108"/>
      <c r="AC1247" s="108"/>
      <c r="AD1247" s="108"/>
      <c r="AE1247" s="108"/>
      <c r="AF1247" s="108"/>
      <c r="AG1247" s="108"/>
      <c r="AH1247" s="108"/>
      <c r="AI1247" s="108"/>
      <c r="AJ1247" s="108"/>
      <c r="AK1247" s="108"/>
      <c r="AL1247" s="108"/>
      <c r="AM1247" s="108"/>
      <c r="AN1247" s="108"/>
      <c r="AO1247" s="108"/>
      <c r="AP1247" s="108"/>
      <c r="AQ1247" s="108"/>
      <c r="AR1247" s="108"/>
      <c r="AS1247" s="108"/>
      <c r="AT1247" s="108"/>
      <c r="AU1247" s="108"/>
      <c r="AV1247" s="108"/>
      <c r="AW1247" s="108"/>
      <c r="AX1247" s="108"/>
      <c r="AY1247" s="108"/>
      <c r="AZ1247" s="108"/>
      <c r="BE1247" s="108"/>
      <c r="BG1247" s="108"/>
      <c r="BI1247" s="108"/>
      <c r="BK1247" s="108"/>
      <c r="BL1247" s="108"/>
      <c r="BM1247" s="108"/>
      <c r="CB1247" s="108"/>
      <c r="CC1247" s="108"/>
      <c r="CD1247" s="108"/>
      <c r="CE1247" s="108"/>
    </row>
    <row r="1248" spans="1:83">
      <c r="A1248" s="108"/>
      <c r="B1248" s="108"/>
      <c r="E1248" s="108"/>
      <c r="F1248" s="108"/>
      <c r="I1248" s="108"/>
      <c r="J1248" s="108"/>
      <c r="K1248" s="108"/>
      <c r="L1248" s="108"/>
      <c r="M1248" s="108"/>
      <c r="N1248" s="108"/>
      <c r="O1248" s="108"/>
      <c r="P1248" s="108"/>
      <c r="Q1248" s="108"/>
      <c r="R1248" s="108"/>
      <c r="S1248" s="108"/>
      <c r="T1248" s="108"/>
      <c r="U1248" s="108"/>
      <c r="V1248" s="108"/>
      <c r="W1248" s="108"/>
      <c r="X1248" s="108"/>
      <c r="Y1248" s="108"/>
      <c r="Z1248" s="108"/>
      <c r="AA1248" s="108"/>
      <c r="AB1248" s="108"/>
      <c r="AC1248" s="108"/>
      <c r="AD1248" s="108"/>
      <c r="AE1248" s="108"/>
      <c r="AF1248" s="108"/>
      <c r="AG1248" s="108"/>
      <c r="AH1248" s="108"/>
      <c r="AI1248" s="108"/>
      <c r="AJ1248" s="108"/>
      <c r="AK1248" s="108"/>
      <c r="AL1248" s="108"/>
      <c r="AM1248" s="108"/>
      <c r="AN1248" s="108"/>
      <c r="AO1248" s="108"/>
      <c r="AP1248" s="108"/>
      <c r="AQ1248" s="108"/>
      <c r="AR1248" s="108"/>
      <c r="AS1248" s="108"/>
      <c r="AT1248" s="108"/>
      <c r="AU1248" s="108"/>
      <c r="AV1248" s="108"/>
      <c r="AW1248" s="108"/>
      <c r="AX1248" s="108"/>
      <c r="AY1248" s="108"/>
      <c r="AZ1248" s="108"/>
      <c r="BE1248" s="108"/>
      <c r="BG1248" s="108"/>
      <c r="BI1248" s="108"/>
      <c r="BK1248" s="108"/>
      <c r="BL1248" s="108"/>
      <c r="BM1248" s="108"/>
      <c r="CB1248" s="108"/>
      <c r="CC1248" s="108"/>
      <c r="CD1248" s="108"/>
      <c r="CE1248" s="108"/>
    </row>
    <row r="1249" spans="1:83">
      <c r="A1249" s="108"/>
      <c r="B1249" s="108"/>
      <c r="E1249" s="108"/>
      <c r="F1249" s="108"/>
      <c r="I1249" s="108"/>
      <c r="J1249" s="108"/>
      <c r="K1249" s="108"/>
      <c r="L1249" s="108"/>
      <c r="M1249" s="108"/>
      <c r="N1249" s="108"/>
      <c r="O1249" s="108"/>
      <c r="P1249" s="108"/>
      <c r="Q1249" s="108"/>
      <c r="R1249" s="108"/>
      <c r="S1249" s="108"/>
      <c r="T1249" s="108"/>
      <c r="U1249" s="108"/>
      <c r="V1249" s="108"/>
      <c r="W1249" s="108"/>
      <c r="X1249" s="108"/>
      <c r="Y1249" s="108"/>
      <c r="Z1249" s="108"/>
      <c r="AA1249" s="108"/>
      <c r="AB1249" s="108"/>
      <c r="AC1249" s="108"/>
      <c r="AD1249" s="108"/>
      <c r="AE1249" s="108"/>
      <c r="AF1249" s="108"/>
      <c r="AG1249" s="108"/>
      <c r="AH1249" s="108"/>
      <c r="AI1249" s="108"/>
      <c r="AJ1249" s="108"/>
      <c r="AK1249" s="108"/>
      <c r="AL1249" s="108"/>
      <c r="AM1249" s="108"/>
      <c r="AN1249" s="108"/>
      <c r="AO1249" s="108"/>
      <c r="AP1249" s="108"/>
      <c r="AQ1249" s="108"/>
      <c r="AR1249" s="108"/>
      <c r="AS1249" s="108"/>
      <c r="AT1249" s="108"/>
      <c r="AU1249" s="108"/>
      <c r="AV1249" s="108"/>
      <c r="AW1249" s="108"/>
      <c r="AX1249" s="108"/>
      <c r="AY1249" s="108"/>
      <c r="AZ1249" s="108"/>
      <c r="BE1249" s="108"/>
      <c r="BG1249" s="108"/>
      <c r="BI1249" s="108"/>
      <c r="BK1249" s="108"/>
      <c r="BL1249" s="108"/>
      <c r="BM1249" s="108"/>
      <c r="CB1249" s="108"/>
      <c r="CC1249" s="108"/>
      <c r="CD1249" s="108"/>
      <c r="CE1249" s="108"/>
    </row>
    <row r="1250" spans="1:83">
      <c r="A1250" s="108"/>
      <c r="B1250" s="108"/>
      <c r="E1250" s="108"/>
      <c r="F1250" s="108"/>
      <c r="I1250" s="108"/>
      <c r="J1250" s="108"/>
      <c r="K1250" s="108"/>
      <c r="L1250" s="108"/>
      <c r="M1250" s="108"/>
      <c r="N1250" s="108"/>
      <c r="O1250" s="108"/>
      <c r="P1250" s="108"/>
      <c r="Q1250" s="108"/>
      <c r="R1250" s="108"/>
      <c r="S1250" s="108"/>
      <c r="T1250" s="108"/>
      <c r="U1250" s="108"/>
      <c r="V1250" s="108"/>
      <c r="W1250" s="108"/>
      <c r="X1250" s="108"/>
      <c r="Y1250" s="108"/>
      <c r="Z1250" s="108"/>
      <c r="AA1250" s="108"/>
      <c r="AB1250" s="108"/>
      <c r="AC1250" s="108"/>
      <c r="AD1250" s="108"/>
      <c r="AE1250" s="108"/>
      <c r="AF1250" s="108"/>
      <c r="AG1250" s="108"/>
      <c r="AH1250" s="108"/>
      <c r="AI1250" s="108"/>
      <c r="AJ1250" s="108"/>
      <c r="AK1250" s="108"/>
      <c r="AL1250" s="108"/>
      <c r="AM1250" s="108"/>
      <c r="AN1250" s="108"/>
      <c r="AO1250" s="108"/>
      <c r="AP1250" s="108"/>
      <c r="AQ1250" s="108"/>
      <c r="AR1250" s="108"/>
      <c r="AS1250" s="108"/>
      <c r="AT1250" s="108"/>
      <c r="AU1250" s="108"/>
      <c r="AV1250" s="108"/>
      <c r="AW1250" s="108"/>
      <c r="AX1250" s="108"/>
      <c r="AY1250" s="108"/>
      <c r="AZ1250" s="108"/>
      <c r="BE1250" s="108"/>
      <c r="BG1250" s="108"/>
      <c r="BI1250" s="108"/>
      <c r="BK1250" s="108"/>
      <c r="BL1250" s="108"/>
      <c r="BM1250" s="108"/>
      <c r="CB1250" s="108"/>
      <c r="CC1250" s="108"/>
      <c r="CD1250" s="108"/>
      <c r="CE1250" s="108"/>
    </row>
    <row r="1251" spans="1:83">
      <c r="A1251" s="108"/>
      <c r="B1251" s="108"/>
      <c r="E1251" s="108"/>
      <c r="F1251" s="108"/>
      <c r="I1251" s="108"/>
      <c r="J1251" s="108"/>
      <c r="K1251" s="108"/>
      <c r="L1251" s="108"/>
      <c r="M1251" s="108"/>
      <c r="N1251" s="108"/>
      <c r="O1251" s="108"/>
      <c r="P1251" s="108"/>
      <c r="Q1251" s="108"/>
      <c r="R1251" s="108"/>
      <c r="S1251" s="108"/>
      <c r="T1251" s="108"/>
      <c r="U1251" s="108"/>
      <c r="V1251" s="108"/>
      <c r="W1251" s="108"/>
      <c r="X1251" s="108"/>
      <c r="Y1251" s="108"/>
      <c r="Z1251" s="108"/>
      <c r="AA1251" s="108"/>
      <c r="AB1251" s="108"/>
      <c r="AC1251" s="108"/>
      <c r="AD1251" s="108"/>
      <c r="AE1251" s="108"/>
      <c r="AF1251" s="108"/>
      <c r="AG1251" s="108"/>
      <c r="AH1251" s="108"/>
      <c r="AI1251" s="108"/>
      <c r="AJ1251" s="108"/>
      <c r="AK1251" s="108"/>
      <c r="AL1251" s="108"/>
      <c r="AM1251" s="108"/>
      <c r="AN1251" s="108"/>
      <c r="AO1251" s="108"/>
      <c r="AP1251" s="108"/>
      <c r="AQ1251" s="108"/>
      <c r="AR1251" s="108"/>
      <c r="AS1251" s="108"/>
      <c r="AT1251" s="108"/>
      <c r="AU1251" s="108"/>
      <c r="AV1251" s="108"/>
      <c r="AW1251" s="108"/>
      <c r="AX1251" s="108"/>
      <c r="AY1251" s="108"/>
      <c r="AZ1251" s="108"/>
      <c r="BE1251" s="108"/>
      <c r="BG1251" s="108"/>
      <c r="BI1251" s="108"/>
      <c r="BK1251" s="108"/>
      <c r="BL1251" s="108"/>
      <c r="BM1251" s="108"/>
      <c r="CB1251" s="108"/>
      <c r="CC1251" s="108"/>
      <c r="CD1251" s="108"/>
      <c r="CE1251" s="108"/>
    </row>
    <row r="1252" spans="1:83">
      <c r="A1252" s="108"/>
      <c r="B1252" s="108"/>
      <c r="E1252" s="108"/>
      <c r="F1252" s="108"/>
      <c r="I1252" s="108"/>
      <c r="J1252" s="108"/>
      <c r="K1252" s="108"/>
      <c r="L1252" s="108"/>
      <c r="M1252" s="108"/>
      <c r="N1252" s="108"/>
      <c r="O1252" s="108"/>
      <c r="P1252" s="108"/>
      <c r="Q1252" s="108"/>
      <c r="R1252" s="108"/>
      <c r="S1252" s="108"/>
      <c r="T1252" s="108"/>
      <c r="U1252" s="108"/>
      <c r="V1252" s="108"/>
      <c r="W1252" s="108"/>
      <c r="X1252" s="108"/>
      <c r="Y1252" s="108"/>
      <c r="Z1252" s="108"/>
      <c r="AA1252" s="108"/>
      <c r="AB1252" s="108"/>
      <c r="AC1252" s="108"/>
      <c r="AD1252" s="108"/>
      <c r="AE1252" s="108"/>
      <c r="AF1252" s="108"/>
      <c r="AG1252" s="108"/>
      <c r="AH1252" s="108"/>
      <c r="AI1252" s="108"/>
      <c r="AJ1252" s="108"/>
      <c r="AK1252" s="108"/>
      <c r="AL1252" s="108"/>
      <c r="AM1252" s="108"/>
      <c r="AN1252" s="108"/>
      <c r="AO1252" s="108"/>
      <c r="AP1252" s="108"/>
      <c r="AQ1252" s="108"/>
      <c r="AR1252" s="108"/>
      <c r="AS1252" s="108"/>
      <c r="AT1252" s="108"/>
      <c r="AU1252" s="108"/>
      <c r="AV1252" s="108"/>
      <c r="AW1252" s="108"/>
      <c r="AX1252" s="108"/>
      <c r="AY1252" s="108"/>
      <c r="AZ1252" s="108"/>
      <c r="BE1252" s="108"/>
      <c r="BG1252" s="108"/>
      <c r="BI1252" s="108"/>
      <c r="BK1252" s="108"/>
      <c r="BL1252" s="108"/>
      <c r="BM1252" s="108"/>
      <c r="CB1252" s="108"/>
      <c r="CC1252" s="108"/>
      <c r="CD1252" s="108"/>
      <c r="CE1252" s="108"/>
    </row>
    <row r="1253" spans="1:83">
      <c r="A1253" s="108"/>
      <c r="B1253" s="108"/>
      <c r="E1253" s="108"/>
      <c r="F1253" s="108"/>
      <c r="I1253" s="108"/>
      <c r="J1253" s="108"/>
      <c r="K1253" s="108"/>
      <c r="L1253" s="108"/>
      <c r="M1253" s="108"/>
      <c r="N1253" s="108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8"/>
      <c r="AA1253" s="108"/>
      <c r="AB1253" s="108"/>
      <c r="AC1253" s="108"/>
      <c r="AD1253" s="108"/>
      <c r="AE1253" s="108"/>
      <c r="AF1253" s="108"/>
      <c r="AG1253" s="108"/>
      <c r="AH1253" s="108"/>
      <c r="AI1253" s="108"/>
      <c r="AJ1253" s="108"/>
      <c r="AK1253" s="108"/>
      <c r="AL1253" s="108"/>
      <c r="AM1253" s="108"/>
      <c r="AN1253" s="108"/>
      <c r="AO1253" s="108"/>
      <c r="AP1253" s="108"/>
      <c r="AQ1253" s="108"/>
      <c r="AR1253" s="108"/>
      <c r="AS1253" s="108"/>
      <c r="AT1253" s="108"/>
      <c r="AU1253" s="108"/>
      <c r="AV1253" s="108"/>
      <c r="AW1253" s="108"/>
      <c r="AX1253" s="108"/>
      <c r="AY1253" s="108"/>
      <c r="AZ1253" s="108"/>
      <c r="BE1253" s="108"/>
      <c r="BG1253" s="108"/>
      <c r="BI1253" s="108"/>
      <c r="BK1253" s="108"/>
      <c r="BL1253" s="108"/>
      <c r="BM1253" s="108"/>
      <c r="CB1253" s="108"/>
      <c r="CC1253" s="108"/>
      <c r="CD1253" s="108"/>
      <c r="CE1253" s="108"/>
    </row>
    <row r="1254" spans="1:83">
      <c r="A1254" s="108"/>
      <c r="B1254" s="108"/>
      <c r="E1254" s="108"/>
      <c r="F1254" s="108"/>
      <c r="I1254" s="108"/>
      <c r="J1254" s="108"/>
      <c r="K1254" s="108"/>
      <c r="L1254" s="108"/>
      <c r="M1254" s="108"/>
      <c r="N1254" s="108"/>
      <c r="O1254" s="108"/>
      <c r="P1254" s="108"/>
      <c r="Q1254" s="108"/>
      <c r="R1254" s="108"/>
      <c r="S1254" s="108"/>
      <c r="T1254" s="108"/>
      <c r="U1254" s="108"/>
      <c r="V1254" s="108"/>
      <c r="W1254" s="108"/>
      <c r="X1254" s="108"/>
      <c r="Y1254" s="108"/>
      <c r="Z1254" s="108"/>
      <c r="AA1254" s="108"/>
      <c r="AB1254" s="108"/>
      <c r="AC1254" s="108"/>
      <c r="AD1254" s="108"/>
      <c r="AE1254" s="108"/>
      <c r="AF1254" s="108"/>
      <c r="AG1254" s="108"/>
      <c r="AH1254" s="108"/>
      <c r="AI1254" s="108"/>
      <c r="AJ1254" s="108"/>
      <c r="AK1254" s="108"/>
      <c r="AL1254" s="108"/>
      <c r="AM1254" s="108"/>
      <c r="AN1254" s="108"/>
      <c r="AO1254" s="108"/>
      <c r="AP1254" s="108"/>
      <c r="AQ1254" s="108"/>
      <c r="AR1254" s="108"/>
      <c r="AS1254" s="108"/>
      <c r="AT1254" s="108"/>
      <c r="AU1254" s="108"/>
      <c r="AV1254" s="108"/>
      <c r="AW1254" s="108"/>
      <c r="AX1254" s="108"/>
      <c r="AY1254" s="108"/>
      <c r="AZ1254" s="108"/>
      <c r="BE1254" s="108"/>
      <c r="BG1254" s="108"/>
      <c r="BI1254" s="108"/>
      <c r="BK1254" s="108"/>
      <c r="BL1254" s="108"/>
      <c r="BM1254" s="108"/>
      <c r="CB1254" s="108"/>
      <c r="CC1254" s="108"/>
      <c r="CD1254" s="108"/>
      <c r="CE1254" s="108"/>
    </row>
    <row r="1255" spans="1:83">
      <c r="A1255" s="108"/>
      <c r="B1255" s="108"/>
      <c r="E1255" s="108"/>
      <c r="F1255" s="108"/>
      <c r="I1255" s="108"/>
      <c r="J1255" s="108"/>
      <c r="K1255" s="108"/>
      <c r="L1255" s="108"/>
      <c r="M1255" s="108"/>
      <c r="N1255" s="108"/>
      <c r="O1255" s="108"/>
      <c r="P1255" s="108"/>
      <c r="Q1255" s="108"/>
      <c r="R1255" s="108"/>
      <c r="S1255" s="108"/>
      <c r="T1255" s="108"/>
      <c r="U1255" s="108"/>
      <c r="V1255" s="108"/>
      <c r="W1255" s="108"/>
      <c r="X1255" s="108"/>
      <c r="Y1255" s="108"/>
      <c r="Z1255" s="108"/>
      <c r="AA1255" s="108"/>
      <c r="AB1255" s="108"/>
      <c r="AC1255" s="108"/>
      <c r="AD1255" s="108"/>
      <c r="AE1255" s="108"/>
      <c r="AF1255" s="108"/>
      <c r="AG1255" s="108"/>
      <c r="AH1255" s="108"/>
      <c r="AI1255" s="108"/>
      <c r="AJ1255" s="108"/>
      <c r="AK1255" s="108"/>
      <c r="AL1255" s="108"/>
      <c r="AM1255" s="108"/>
      <c r="AN1255" s="108"/>
      <c r="AO1255" s="108"/>
      <c r="AP1255" s="108"/>
      <c r="AQ1255" s="108"/>
      <c r="AR1255" s="108"/>
      <c r="AS1255" s="108"/>
      <c r="AT1255" s="108"/>
      <c r="AU1255" s="108"/>
      <c r="AV1255" s="108"/>
      <c r="AW1255" s="108"/>
      <c r="AX1255" s="108"/>
      <c r="AY1255" s="108"/>
      <c r="AZ1255" s="108"/>
      <c r="BE1255" s="108"/>
      <c r="BG1255" s="108"/>
      <c r="BI1255" s="108"/>
      <c r="BK1255" s="108"/>
      <c r="BL1255" s="108"/>
      <c r="BM1255" s="108"/>
      <c r="CB1255" s="108"/>
      <c r="CC1255" s="108"/>
      <c r="CD1255" s="108"/>
      <c r="CE1255" s="108"/>
    </row>
    <row r="1256" spans="1:83">
      <c r="A1256" s="108"/>
      <c r="B1256" s="108"/>
      <c r="E1256" s="108"/>
      <c r="F1256" s="108"/>
      <c r="I1256" s="108"/>
      <c r="J1256" s="108"/>
      <c r="K1256" s="108"/>
      <c r="L1256" s="108"/>
      <c r="M1256" s="108"/>
      <c r="N1256" s="108"/>
      <c r="O1256" s="108"/>
      <c r="P1256" s="108"/>
      <c r="Q1256" s="108"/>
      <c r="R1256" s="108"/>
      <c r="S1256" s="108"/>
      <c r="T1256" s="108"/>
      <c r="U1256" s="108"/>
      <c r="V1256" s="108"/>
      <c r="W1256" s="108"/>
      <c r="X1256" s="108"/>
      <c r="Y1256" s="108"/>
      <c r="Z1256" s="108"/>
      <c r="AA1256" s="108"/>
      <c r="AB1256" s="108"/>
      <c r="AC1256" s="108"/>
      <c r="AD1256" s="108"/>
      <c r="AE1256" s="108"/>
      <c r="AF1256" s="108"/>
      <c r="AG1256" s="108"/>
      <c r="AH1256" s="108"/>
      <c r="AI1256" s="108"/>
      <c r="AJ1256" s="108"/>
      <c r="AK1256" s="108"/>
      <c r="AL1256" s="108"/>
      <c r="AM1256" s="108"/>
      <c r="AN1256" s="108"/>
      <c r="AO1256" s="108"/>
      <c r="AP1256" s="108"/>
      <c r="AQ1256" s="108"/>
      <c r="AR1256" s="108"/>
      <c r="AS1256" s="108"/>
      <c r="AT1256" s="108"/>
      <c r="AU1256" s="108"/>
      <c r="AV1256" s="108"/>
      <c r="AW1256" s="108"/>
      <c r="AX1256" s="108"/>
      <c r="AY1256" s="108"/>
      <c r="AZ1256" s="108"/>
      <c r="BE1256" s="108"/>
      <c r="BG1256" s="108"/>
      <c r="BI1256" s="108"/>
      <c r="BK1256" s="108"/>
      <c r="BL1256" s="108"/>
      <c r="BM1256" s="108"/>
      <c r="CB1256" s="108"/>
      <c r="CC1256" s="108"/>
      <c r="CD1256" s="108"/>
      <c r="CE1256" s="108"/>
    </row>
    <row r="1257" spans="1:83">
      <c r="A1257" s="108"/>
      <c r="B1257" s="108"/>
      <c r="E1257" s="108"/>
      <c r="F1257" s="108"/>
      <c r="I1257" s="108"/>
      <c r="J1257" s="108"/>
      <c r="K1257" s="108"/>
      <c r="L1257" s="108"/>
      <c r="M1257" s="108"/>
      <c r="N1257" s="108"/>
      <c r="O1257" s="108"/>
      <c r="P1257" s="108"/>
      <c r="Q1257" s="108"/>
      <c r="R1257" s="108"/>
      <c r="S1257" s="108"/>
      <c r="T1257" s="108"/>
      <c r="U1257" s="108"/>
      <c r="V1257" s="108"/>
      <c r="W1257" s="108"/>
      <c r="X1257" s="108"/>
      <c r="Y1257" s="108"/>
      <c r="Z1257" s="108"/>
      <c r="AA1257" s="108"/>
      <c r="AB1257" s="108"/>
      <c r="AC1257" s="108"/>
      <c r="AD1257" s="108"/>
      <c r="AE1257" s="108"/>
      <c r="AF1257" s="108"/>
      <c r="AG1257" s="108"/>
      <c r="AH1257" s="108"/>
      <c r="AI1257" s="108"/>
      <c r="AJ1257" s="108"/>
      <c r="AK1257" s="108"/>
      <c r="AL1257" s="108"/>
      <c r="AM1257" s="108"/>
      <c r="AN1257" s="108"/>
      <c r="AO1257" s="108"/>
      <c r="AP1257" s="108"/>
      <c r="AQ1257" s="108"/>
      <c r="AR1257" s="108"/>
      <c r="AS1257" s="108"/>
      <c r="AT1257" s="108"/>
      <c r="AU1257" s="108"/>
      <c r="AV1257" s="108"/>
      <c r="AW1257" s="108"/>
      <c r="AX1257" s="108"/>
      <c r="AY1257" s="108"/>
      <c r="AZ1257" s="108"/>
      <c r="BE1257" s="108"/>
      <c r="BG1257" s="108"/>
      <c r="BI1257" s="108"/>
      <c r="BK1257" s="108"/>
      <c r="BL1257" s="108"/>
      <c r="BM1257" s="108"/>
      <c r="CB1257" s="108"/>
      <c r="CC1257" s="108"/>
      <c r="CD1257" s="108"/>
      <c r="CE1257" s="108"/>
    </row>
    <row r="1258" spans="1:83">
      <c r="A1258" s="108"/>
      <c r="B1258" s="108"/>
      <c r="E1258" s="108"/>
      <c r="F1258" s="108"/>
      <c r="I1258" s="108"/>
      <c r="J1258" s="108"/>
      <c r="K1258" s="108"/>
      <c r="L1258" s="108"/>
      <c r="M1258" s="108"/>
      <c r="N1258" s="108"/>
      <c r="O1258" s="108"/>
      <c r="P1258" s="108"/>
      <c r="Q1258" s="108"/>
      <c r="R1258" s="108"/>
      <c r="S1258" s="108"/>
      <c r="T1258" s="108"/>
      <c r="U1258" s="108"/>
      <c r="V1258" s="108"/>
      <c r="W1258" s="108"/>
      <c r="X1258" s="108"/>
      <c r="Y1258" s="108"/>
      <c r="Z1258" s="108"/>
      <c r="AA1258" s="108"/>
      <c r="AB1258" s="108"/>
      <c r="AC1258" s="108"/>
      <c r="AD1258" s="108"/>
      <c r="AE1258" s="108"/>
      <c r="AF1258" s="108"/>
      <c r="AG1258" s="108"/>
      <c r="AH1258" s="108"/>
      <c r="AI1258" s="108"/>
      <c r="AJ1258" s="108"/>
      <c r="AK1258" s="108"/>
      <c r="AL1258" s="108"/>
      <c r="AM1258" s="108"/>
      <c r="AN1258" s="108"/>
      <c r="AO1258" s="108"/>
      <c r="AP1258" s="108"/>
      <c r="AQ1258" s="108"/>
      <c r="AR1258" s="108"/>
      <c r="AS1258" s="108"/>
      <c r="AT1258" s="108"/>
      <c r="AU1258" s="108"/>
      <c r="AV1258" s="108"/>
      <c r="AW1258" s="108"/>
      <c r="AX1258" s="108"/>
      <c r="AY1258" s="108"/>
      <c r="AZ1258" s="108"/>
      <c r="BE1258" s="108"/>
      <c r="BG1258" s="108"/>
      <c r="BI1258" s="108"/>
      <c r="BK1258" s="108"/>
      <c r="BL1258" s="108"/>
      <c r="BM1258" s="108"/>
      <c r="CB1258" s="108"/>
      <c r="CC1258" s="108"/>
      <c r="CD1258" s="108"/>
      <c r="CE1258" s="108"/>
    </row>
    <row r="1259" spans="1:83">
      <c r="A1259" s="108"/>
      <c r="B1259" s="108"/>
      <c r="E1259" s="108"/>
      <c r="F1259" s="108"/>
      <c r="I1259" s="108"/>
      <c r="J1259" s="108"/>
      <c r="K1259" s="108"/>
      <c r="L1259" s="108"/>
      <c r="M1259" s="108"/>
      <c r="N1259" s="108"/>
      <c r="O1259" s="108"/>
      <c r="P1259" s="108"/>
      <c r="Q1259" s="108"/>
      <c r="R1259" s="108"/>
      <c r="S1259" s="108"/>
      <c r="T1259" s="108"/>
      <c r="U1259" s="108"/>
      <c r="V1259" s="108"/>
      <c r="W1259" s="108"/>
      <c r="X1259" s="108"/>
      <c r="Y1259" s="108"/>
      <c r="Z1259" s="108"/>
      <c r="AA1259" s="108"/>
      <c r="AB1259" s="108"/>
      <c r="AC1259" s="108"/>
      <c r="AD1259" s="108"/>
      <c r="AE1259" s="108"/>
      <c r="AF1259" s="108"/>
      <c r="AG1259" s="108"/>
      <c r="AH1259" s="108"/>
      <c r="AI1259" s="108"/>
      <c r="AJ1259" s="108"/>
      <c r="AK1259" s="108"/>
      <c r="AL1259" s="108"/>
      <c r="AM1259" s="108"/>
      <c r="AN1259" s="108"/>
      <c r="AO1259" s="108"/>
      <c r="AP1259" s="108"/>
      <c r="AQ1259" s="108"/>
      <c r="AR1259" s="108"/>
      <c r="AS1259" s="108"/>
      <c r="AT1259" s="108"/>
      <c r="AU1259" s="108"/>
      <c r="AV1259" s="108"/>
      <c r="AW1259" s="108"/>
      <c r="AX1259" s="108"/>
      <c r="AY1259" s="108"/>
      <c r="AZ1259" s="108"/>
      <c r="BE1259" s="108"/>
      <c r="BG1259" s="108"/>
      <c r="BI1259" s="108"/>
      <c r="BK1259" s="108"/>
      <c r="BL1259" s="108"/>
      <c r="BM1259" s="108"/>
      <c r="CB1259" s="108"/>
      <c r="CC1259" s="108"/>
      <c r="CD1259" s="108"/>
      <c r="CE1259" s="108"/>
    </row>
    <row r="1260" spans="1:83">
      <c r="A1260" s="108"/>
      <c r="B1260" s="108"/>
      <c r="E1260" s="108"/>
      <c r="F1260" s="108"/>
      <c r="I1260" s="108"/>
      <c r="J1260" s="108"/>
      <c r="K1260" s="108"/>
      <c r="L1260" s="108"/>
      <c r="M1260" s="108"/>
      <c r="N1260" s="108"/>
      <c r="O1260" s="108"/>
      <c r="P1260" s="108"/>
      <c r="Q1260" s="108"/>
      <c r="R1260" s="108"/>
      <c r="S1260" s="108"/>
      <c r="T1260" s="108"/>
      <c r="U1260" s="108"/>
      <c r="V1260" s="108"/>
      <c r="W1260" s="108"/>
      <c r="X1260" s="108"/>
      <c r="Y1260" s="108"/>
      <c r="Z1260" s="108"/>
      <c r="AA1260" s="108"/>
      <c r="AB1260" s="108"/>
      <c r="AC1260" s="108"/>
      <c r="AD1260" s="108"/>
      <c r="AE1260" s="108"/>
      <c r="AF1260" s="108"/>
      <c r="AG1260" s="108"/>
      <c r="AH1260" s="108"/>
      <c r="AI1260" s="108"/>
      <c r="AJ1260" s="108"/>
      <c r="AK1260" s="108"/>
      <c r="AL1260" s="108"/>
      <c r="AM1260" s="108"/>
      <c r="AN1260" s="108"/>
      <c r="AO1260" s="108"/>
      <c r="AP1260" s="108"/>
      <c r="AQ1260" s="108"/>
      <c r="AR1260" s="108"/>
      <c r="AS1260" s="108"/>
      <c r="AT1260" s="108"/>
      <c r="AU1260" s="108"/>
      <c r="AV1260" s="108"/>
      <c r="AW1260" s="108"/>
      <c r="AX1260" s="108"/>
      <c r="AY1260" s="108"/>
      <c r="AZ1260" s="108"/>
      <c r="BE1260" s="108"/>
      <c r="BG1260" s="108"/>
      <c r="BI1260" s="108"/>
      <c r="BK1260" s="108"/>
      <c r="BL1260" s="108"/>
      <c r="BM1260" s="108"/>
      <c r="CB1260" s="108"/>
      <c r="CC1260" s="108"/>
      <c r="CD1260" s="108"/>
      <c r="CE1260" s="108"/>
    </row>
    <row r="1261" spans="1:83">
      <c r="A1261" s="108"/>
      <c r="B1261" s="108"/>
      <c r="E1261" s="108"/>
      <c r="F1261" s="108"/>
      <c r="I1261" s="108"/>
      <c r="J1261" s="108"/>
      <c r="K1261" s="108"/>
      <c r="L1261" s="108"/>
      <c r="M1261" s="108"/>
      <c r="N1261" s="108"/>
      <c r="O1261" s="108"/>
      <c r="P1261" s="108"/>
      <c r="Q1261" s="108"/>
      <c r="R1261" s="108"/>
      <c r="S1261" s="108"/>
      <c r="T1261" s="108"/>
      <c r="U1261" s="108"/>
      <c r="V1261" s="108"/>
      <c r="W1261" s="108"/>
      <c r="X1261" s="108"/>
      <c r="Y1261" s="108"/>
      <c r="Z1261" s="108"/>
      <c r="AA1261" s="108"/>
      <c r="AB1261" s="108"/>
      <c r="AC1261" s="108"/>
      <c r="AD1261" s="108"/>
      <c r="AE1261" s="108"/>
      <c r="AF1261" s="108"/>
      <c r="AG1261" s="108"/>
      <c r="AH1261" s="108"/>
      <c r="AI1261" s="108"/>
      <c r="AJ1261" s="108"/>
      <c r="AK1261" s="108"/>
      <c r="AL1261" s="108"/>
      <c r="AM1261" s="108"/>
      <c r="AN1261" s="108"/>
      <c r="AO1261" s="108"/>
      <c r="AP1261" s="108"/>
      <c r="AQ1261" s="108"/>
      <c r="AR1261" s="108"/>
      <c r="AS1261" s="108"/>
      <c r="AT1261" s="108"/>
      <c r="AU1261" s="108"/>
      <c r="AV1261" s="108"/>
      <c r="AW1261" s="108"/>
      <c r="AX1261" s="108"/>
      <c r="AY1261" s="108"/>
      <c r="AZ1261" s="108"/>
      <c r="BE1261" s="108"/>
      <c r="BG1261" s="108"/>
      <c r="BI1261" s="108"/>
      <c r="BK1261" s="108"/>
      <c r="BL1261" s="108"/>
      <c r="BM1261" s="108"/>
      <c r="CB1261" s="108"/>
      <c r="CC1261" s="108"/>
      <c r="CD1261" s="108"/>
      <c r="CE1261" s="108"/>
    </row>
    <row r="1262" spans="1:83">
      <c r="A1262" s="108"/>
      <c r="B1262" s="108"/>
      <c r="E1262" s="108"/>
      <c r="F1262" s="108"/>
      <c r="I1262" s="108"/>
      <c r="J1262" s="108"/>
      <c r="K1262" s="108"/>
      <c r="L1262" s="108"/>
      <c r="M1262" s="108"/>
      <c r="N1262" s="108"/>
      <c r="O1262" s="108"/>
      <c r="P1262" s="108"/>
      <c r="Q1262" s="108"/>
      <c r="R1262" s="108"/>
      <c r="S1262" s="108"/>
      <c r="T1262" s="108"/>
      <c r="U1262" s="108"/>
      <c r="V1262" s="108"/>
      <c r="W1262" s="108"/>
      <c r="X1262" s="108"/>
      <c r="Y1262" s="108"/>
      <c r="Z1262" s="108"/>
      <c r="AA1262" s="108"/>
      <c r="AB1262" s="108"/>
      <c r="AC1262" s="108"/>
      <c r="AD1262" s="108"/>
      <c r="AE1262" s="108"/>
      <c r="AF1262" s="108"/>
      <c r="AG1262" s="108"/>
      <c r="AH1262" s="108"/>
      <c r="AI1262" s="108"/>
      <c r="AJ1262" s="108"/>
      <c r="AK1262" s="108"/>
      <c r="AL1262" s="108"/>
      <c r="AM1262" s="108"/>
      <c r="AN1262" s="108"/>
      <c r="AO1262" s="108"/>
      <c r="AP1262" s="108"/>
      <c r="AQ1262" s="108"/>
      <c r="AR1262" s="108"/>
      <c r="AS1262" s="108"/>
      <c r="AT1262" s="108"/>
      <c r="AU1262" s="108"/>
      <c r="AV1262" s="108"/>
      <c r="AW1262" s="108"/>
      <c r="AX1262" s="108"/>
      <c r="AY1262" s="108"/>
      <c r="AZ1262" s="108"/>
      <c r="BE1262" s="108"/>
      <c r="BG1262" s="108"/>
      <c r="BI1262" s="108"/>
      <c r="BK1262" s="108"/>
      <c r="BL1262" s="108"/>
      <c r="BM1262" s="108"/>
      <c r="CB1262" s="108"/>
      <c r="CC1262" s="108"/>
      <c r="CD1262" s="108"/>
      <c r="CE1262" s="108"/>
    </row>
    <row r="1263" spans="1:83">
      <c r="A1263" s="108"/>
      <c r="B1263" s="108"/>
      <c r="E1263" s="108"/>
      <c r="F1263" s="108"/>
      <c r="I1263" s="108"/>
      <c r="J1263" s="108"/>
      <c r="K1263" s="108"/>
      <c r="L1263" s="108"/>
      <c r="M1263" s="108"/>
      <c r="N1263" s="108"/>
      <c r="O1263" s="108"/>
      <c r="P1263" s="108"/>
      <c r="Q1263" s="108"/>
      <c r="R1263" s="108"/>
      <c r="S1263" s="108"/>
      <c r="T1263" s="108"/>
      <c r="U1263" s="108"/>
      <c r="V1263" s="108"/>
      <c r="W1263" s="108"/>
      <c r="X1263" s="108"/>
      <c r="Y1263" s="108"/>
      <c r="Z1263" s="108"/>
      <c r="AA1263" s="108"/>
      <c r="AB1263" s="108"/>
      <c r="AC1263" s="108"/>
      <c r="AD1263" s="108"/>
      <c r="AE1263" s="108"/>
      <c r="AF1263" s="108"/>
      <c r="AG1263" s="108"/>
      <c r="AH1263" s="108"/>
      <c r="AI1263" s="108"/>
      <c r="AJ1263" s="108"/>
      <c r="AK1263" s="108"/>
      <c r="AL1263" s="108"/>
      <c r="AM1263" s="108"/>
      <c r="AN1263" s="108"/>
      <c r="AO1263" s="108"/>
      <c r="AP1263" s="108"/>
      <c r="AQ1263" s="108"/>
      <c r="AR1263" s="108"/>
      <c r="AS1263" s="108"/>
      <c r="AT1263" s="108"/>
      <c r="AU1263" s="108"/>
      <c r="AV1263" s="108"/>
      <c r="AW1263" s="108"/>
      <c r="AX1263" s="108"/>
      <c r="AY1263" s="108"/>
      <c r="AZ1263" s="108"/>
      <c r="BE1263" s="108"/>
      <c r="BG1263" s="108"/>
      <c r="BI1263" s="108"/>
      <c r="BK1263" s="108"/>
      <c r="BL1263" s="108"/>
      <c r="BM1263" s="108"/>
      <c r="CB1263" s="108"/>
      <c r="CC1263" s="108"/>
      <c r="CD1263" s="108"/>
      <c r="CE1263" s="108"/>
    </row>
    <row r="1264" spans="1:83">
      <c r="A1264" s="108"/>
      <c r="B1264" s="108"/>
      <c r="E1264" s="108"/>
      <c r="F1264" s="108"/>
      <c r="I1264" s="108"/>
      <c r="J1264" s="108"/>
      <c r="K1264" s="108"/>
      <c r="L1264" s="108"/>
      <c r="M1264" s="108"/>
      <c r="N1264" s="108"/>
      <c r="O1264" s="108"/>
      <c r="P1264" s="108"/>
      <c r="Q1264" s="108"/>
      <c r="R1264" s="108"/>
      <c r="S1264" s="108"/>
      <c r="T1264" s="108"/>
      <c r="U1264" s="108"/>
      <c r="V1264" s="108"/>
      <c r="W1264" s="108"/>
      <c r="X1264" s="108"/>
      <c r="Y1264" s="108"/>
      <c r="Z1264" s="108"/>
      <c r="AA1264" s="108"/>
      <c r="AB1264" s="108"/>
      <c r="AC1264" s="108"/>
      <c r="AD1264" s="108"/>
      <c r="AE1264" s="108"/>
      <c r="AF1264" s="108"/>
      <c r="AG1264" s="108"/>
      <c r="AH1264" s="108"/>
      <c r="AI1264" s="108"/>
      <c r="AJ1264" s="108"/>
      <c r="AK1264" s="108"/>
      <c r="AL1264" s="108"/>
      <c r="AM1264" s="108"/>
      <c r="AN1264" s="108"/>
      <c r="AO1264" s="108"/>
      <c r="AP1264" s="108"/>
      <c r="AQ1264" s="108"/>
      <c r="AR1264" s="108"/>
      <c r="AS1264" s="108"/>
      <c r="AT1264" s="108"/>
      <c r="AU1264" s="108"/>
      <c r="AV1264" s="108"/>
      <c r="AW1264" s="108"/>
      <c r="AX1264" s="108"/>
      <c r="AY1264" s="108"/>
      <c r="AZ1264" s="108"/>
      <c r="BE1264" s="108"/>
      <c r="BG1264" s="108"/>
      <c r="BI1264" s="108"/>
      <c r="BK1264" s="108"/>
      <c r="BL1264" s="108"/>
      <c r="BM1264" s="108"/>
      <c r="CB1264" s="108"/>
      <c r="CC1264" s="108"/>
      <c r="CD1264" s="108"/>
      <c r="CE1264" s="108"/>
    </row>
    <row r="1265" spans="1:83">
      <c r="A1265" s="108"/>
      <c r="B1265" s="108"/>
      <c r="E1265" s="108"/>
      <c r="F1265" s="108"/>
      <c r="I1265" s="108"/>
      <c r="J1265" s="108"/>
      <c r="K1265" s="108"/>
      <c r="L1265" s="108"/>
      <c r="M1265" s="108"/>
      <c r="N1265" s="108"/>
      <c r="O1265" s="108"/>
      <c r="P1265" s="108"/>
      <c r="Q1265" s="108"/>
      <c r="R1265" s="108"/>
      <c r="S1265" s="108"/>
      <c r="T1265" s="108"/>
      <c r="U1265" s="108"/>
      <c r="V1265" s="108"/>
      <c r="W1265" s="108"/>
      <c r="X1265" s="108"/>
      <c r="Y1265" s="108"/>
      <c r="Z1265" s="108"/>
      <c r="AA1265" s="108"/>
      <c r="AB1265" s="108"/>
      <c r="AC1265" s="108"/>
      <c r="AD1265" s="108"/>
      <c r="AE1265" s="108"/>
      <c r="AF1265" s="108"/>
      <c r="AG1265" s="108"/>
      <c r="AH1265" s="108"/>
      <c r="AI1265" s="108"/>
      <c r="AJ1265" s="108"/>
      <c r="AK1265" s="108"/>
      <c r="AL1265" s="108"/>
      <c r="AM1265" s="108"/>
      <c r="AN1265" s="108"/>
      <c r="AO1265" s="108"/>
      <c r="AP1265" s="108"/>
      <c r="AQ1265" s="108"/>
      <c r="AR1265" s="108"/>
      <c r="AS1265" s="108"/>
      <c r="AT1265" s="108"/>
      <c r="AU1265" s="108"/>
      <c r="AV1265" s="108"/>
      <c r="AW1265" s="108"/>
      <c r="AX1265" s="108"/>
      <c r="AY1265" s="108"/>
      <c r="AZ1265" s="108"/>
      <c r="BE1265" s="108"/>
      <c r="BG1265" s="108"/>
      <c r="BI1265" s="108"/>
      <c r="BK1265" s="108"/>
      <c r="BL1265" s="108"/>
      <c r="BM1265" s="108"/>
      <c r="CB1265" s="108"/>
      <c r="CC1265" s="108"/>
      <c r="CD1265" s="108"/>
      <c r="CE1265" s="108"/>
    </row>
    <row r="1266" spans="1:83">
      <c r="A1266" s="108"/>
      <c r="B1266" s="108"/>
      <c r="E1266" s="108"/>
      <c r="F1266" s="108"/>
      <c r="I1266" s="108"/>
      <c r="J1266" s="108"/>
      <c r="K1266" s="108"/>
      <c r="L1266" s="108"/>
      <c r="M1266" s="108"/>
      <c r="N1266" s="108"/>
      <c r="O1266" s="108"/>
      <c r="P1266" s="108"/>
      <c r="Q1266" s="108"/>
      <c r="R1266" s="108"/>
      <c r="S1266" s="108"/>
      <c r="T1266" s="108"/>
      <c r="U1266" s="108"/>
      <c r="V1266" s="108"/>
      <c r="W1266" s="108"/>
      <c r="X1266" s="108"/>
      <c r="Y1266" s="108"/>
      <c r="Z1266" s="108"/>
      <c r="AA1266" s="108"/>
      <c r="AB1266" s="108"/>
      <c r="AC1266" s="108"/>
      <c r="AD1266" s="108"/>
      <c r="AE1266" s="108"/>
      <c r="AF1266" s="108"/>
      <c r="AG1266" s="108"/>
      <c r="AH1266" s="108"/>
      <c r="AI1266" s="108"/>
      <c r="AJ1266" s="108"/>
      <c r="AK1266" s="108"/>
      <c r="AL1266" s="108"/>
      <c r="AM1266" s="108"/>
      <c r="AN1266" s="108"/>
      <c r="AO1266" s="108"/>
      <c r="AP1266" s="108"/>
      <c r="AQ1266" s="108"/>
      <c r="AR1266" s="108"/>
      <c r="AS1266" s="108"/>
      <c r="AT1266" s="108"/>
      <c r="AU1266" s="108"/>
      <c r="AV1266" s="108"/>
      <c r="AW1266" s="108"/>
      <c r="AX1266" s="108"/>
      <c r="AY1266" s="108"/>
      <c r="AZ1266" s="108"/>
      <c r="BE1266" s="108"/>
      <c r="BG1266" s="108"/>
      <c r="BI1266" s="108"/>
      <c r="BK1266" s="108"/>
      <c r="BL1266" s="108"/>
      <c r="BM1266" s="108"/>
      <c r="CB1266" s="108"/>
      <c r="CC1266" s="108"/>
      <c r="CD1266" s="108"/>
      <c r="CE1266" s="108"/>
    </row>
    <row r="1267" spans="1:83">
      <c r="A1267" s="108"/>
      <c r="B1267" s="108"/>
      <c r="E1267" s="108"/>
      <c r="F1267" s="108"/>
      <c r="I1267" s="108"/>
      <c r="J1267" s="108"/>
      <c r="K1267" s="108"/>
      <c r="L1267" s="108"/>
      <c r="M1267" s="108"/>
      <c r="N1267" s="108"/>
      <c r="O1267" s="108"/>
      <c r="P1267" s="108"/>
      <c r="Q1267" s="108"/>
      <c r="R1267" s="108"/>
      <c r="S1267" s="108"/>
      <c r="T1267" s="108"/>
      <c r="U1267" s="108"/>
      <c r="V1267" s="108"/>
      <c r="W1267" s="108"/>
      <c r="X1267" s="108"/>
      <c r="Y1267" s="108"/>
      <c r="Z1267" s="108"/>
      <c r="AA1267" s="108"/>
      <c r="AB1267" s="108"/>
      <c r="AC1267" s="108"/>
      <c r="AD1267" s="108"/>
      <c r="AE1267" s="108"/>
      <c r="AF1267" s="108"/>
      <c r="AG1267" s="108"/>
      <c r="AH1267" s="108"/>
      <c r="AI1267" s="108"/>
      <c r="AJ1267" s="108"/>
      <c r="AK1267" s="108"/>
      <c r="AL1267" s="108"/>
      <c r="AM1267" s="108"/>
      <c r="AN1267" s="108"/>
      <c r="AO1267" s="108"/>
      <c r="AP1267" s="108"/>
      <c r="AQ1267" s="108"/>
      <c r="AR1267" s="108"/>
      <c r="AS1267" s="108"/>
      <c r="AT1267" s="108"/>
      <c r="AU1267" s="108"/>
      <c r="AV1267" s="108"/>
      <c r="AW1267" s="108"/>
      <c r="AX1267" s="108"/>
      <c r="AY1267" s="108"/>
      <c r="AZ1267" s="108"/>
      <c r="BE1267" s="108"/>
      <c r="BG1267" s="108"/>
      <c r="BI1267" s="108"/>
      <c r="BK1267" s="108"/>
      <c r="BL1267" s="108"/>
      <c r="BM1267" s="108"/>
      <c r="CB1267" s="108"/>
      <c r="CC1267" s="108"/>
      <c r="CD1267" s="108"/>
      <c r="CE1267" s="108"/>
    </row>
    <row r="1268" spans="1:83">
      <c r="A1268" s="108"/>
      <c r="B1268" s="108"/>
      <c r="E1268" s="108"/>
      <c r="F1268" s="108"/>
      <c r="I1268" s="108"/>
      <c r="J1268" s="108"/>
      <c r="K1268" s="108"/>
      <c r="L1268" s="108"/>
      <c r="M1268" s="108"/>
      <c r="N1268" s="108"/>
      <c r="O1268" s="108"/>
      <c r="P1268" s="108"/>
      <c r="Q1268" s="108"/>
      <c r="R1268" s="108"/>
      <c r="S1268" s="108"/>
      <c r="T1268" s="108"/>
      <c r="U1268" s="108"/>
      <c r="V1268" s="108"/>
      <c r="W1268" s="108"/>
      <c r="X1268" s="108"/>
      <c r="Y1268" s="108"/>
      <c r="Z1268" s="108"/>
      <c r="AA1268" s="108"/>
      <c r="AB1268" s="108"/>
      <c r="AC1268" s="108"/>
      <c r="AD1268" s="108"/>
      <c r="AE1268" s="108"/>
      <c r="AF1268" s="108"/>
      <c r="AG1268" s="108"/>
      <c r="AH1268" s="108"/>
      <c r="AI1268" s="108"/>
      <c r="AJ1268" s="108"/>
      <c r="AK1268" s="108"/>
      <c r="AL1268" s="108"/>
      <c r="AM1268" s="108"/>
      <c r="AN1268" s="108"/>
      <c r="AO1268" s="108"/>
      <c r="AP1268" s="108"/>
      <c r="AQ1268" s="108"/>
      <c r="AR1268" s="108"/>
      <c r="AS1268" s="108"/>
      <c r="AT1268" s="108"/>
      <c r="AU1268" s="108"/>
      <c r="AV1268" s="108"/>
      <c r="AW1268" s="108"/>
      <c r="AX1268" s="108"/>
      <c r="AY1268" s="108"/>
      <c r="AZ1268" s="108"/>
      <c r="BE1268" s="108"/>
      <c r="BG1268" s="108"/>
      <c r="BI1268" s="108"/>
      <c r="BK1268" s="108"/>
      <c r="BL1268" s="108"/>
      <c r="BM1268" s="108"/>
      <c r="CB1268" s="108"/>
      <c r="CC1268" s="108"/>
      <c r="CD1268" s="108"/>
      <c r="CE1268" s="108"/>
    </row>
    <row r="1269" spans="1:83">
      <c r="A1269" s="108"/>
      <c r="B1269" s="108"/>
      <c r="E1269" s="108"/>
      <c r="F1269" s="108"/>
      <c r="I1269" s="108"/>
      <c r="J1269" s="108"/>
      <c r="K1269" s="108"/>
      <c r="L1269" s="108"/>
      <c r="M1269" s="108"/>
      <c r="N1269" s="108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8"/>
      <c r="AA1269" s="108"/>
      <c r="AB1269" s="108"/>
      <c r="AC1269" s="108"/>
      <c r="AD1269" s="108"/>
      <c r="AE1269" s="108"/>
      <c r="AF1269" s="108"/>
      <c r="AG1269" s="108"/>
      <c r="AH1269" s="108"/>
      <c r="AI1269" s="108"/>
      <c r="AJ1269" s="108"/>
      <c r="AK1269" s="108"/>
      <c r="AL1269" s="108"/>
      <c r="AM1269" s="108"/>
      <c r="AN1269" s="108"/>
      <c r="AO1269" s="108"/>
      <c r="AP1269" s="108"/>
      <c r="AQ1269" s="108"/>
      <c r="AR1269" s="108"/>
      <c r="AS1269" s="108"/>
      <c r="AT1269" s="108"/>
      <c r="AU1269" s="108"/>
      <c r="AV1269" s="108"/>
      <c r="AW1269" s="108"/>
      <c r="AX1269" s="108"/>
      <c r="AY1269" s="108"/>
      <c r="AZ1269" s="108"/>
      <c r="BE1269" s="108"/>
      <c r="BG1269" s="108"/>
      <c r="BI1269" s="108"/>
      <c r="BK1269" s="108"/>
      <c r="BL1269" s="108"/>
      <c r="BM1269" s="108"/>
      <c r="CB1269" s="108"/>
      <c r="CC1269" s="108"/>
      <c r="CD1269" s="108"/>
      <c r="CE1269" s="108"/>
    </row>
    <row r="1270" spans="1:83">
      <c r="A1270" s="108"/>
      <c r="B1270" s="108"/>
      <c r="E1270" s="108"/>
      <c r="F1270" s="108"/>
      <c r="I1270" s="108"/>
      <c r="J1270" s="108"/>
      <c r="K1270" s="108"/>
      <c r="L1270" s="108"/>
      <c r="M1270" s="108"/>
      <c r="N1270" s="108"/>
      <c r="O1270" s="108"/>
      <c r="P1270" s="108"/>
      <c r="Q1270" s="108"/>
      <c r="R1270" s="108"/>
      <c r="S1270" s="108"/>
      <c r="T1270" s="108"/>
      <c r="U1270" s="108"/>
      <c r="V1270" s="108"/>
      <c r="W1270" s="108"/>
      <c r="X1270" s="108"/>
      <c r="Y1270" s="108"/>
      <c r="Z1270" s="108"/>
      <c r="AA1270" s="108"/>
      <c r="AB1270" s="108"/>
      <c r="AC1270" s="108"/>
      <c r="AD1270" s="108"/>
      <c r="AE1270" s="108"/>
      <c r="AF1270" s="108"/>
      <c r="AG1270" s="108"/>
      <c r="AH1270" s="108"/>
      <c r="AI1270" s="108"/>
      <c r="AJ1270" s="108"/>
      <c r="AK1270" s="108"/>
      <c r="AL1270" s="108"/>
      <c r="AM1270" s="108"/>
      <c r="AN1270" s="108"/>
      <c r="AO1270" s="108"/>
      <c r="AP1270" s="108"/>
      <c r="AQ1270" s="108"/>
      <c r="AR1270" s="108"/>
      <c r="AS1270" s="108"/>
      <c r="AT1270" s="108"/>
      <c r="AU1270" s="108"/>
      <c r="AV1270" s="108"/>
      <c r="AW1270" s="108"/>
      <c r="AX1270" s="108"/>
      <c r="AY1270" s="108"/>
      <c r="AZ1270" s="108"/>
      <c r="BE1270" s="108"/>
      <c r="BG1270" s="108"/>
      <c r="BI1270" s="108"/>
      <c r="BK1270" s="108"/>
      <c r="BL1270" s="108"/>
      <c r="BM1270" s="108"/>
      <c r="CB1270" s="108"/>
      <c r="CC1270" s="108"/>
      <c r="CD1270" s="108"/>
      <c r="CE1270" s="108"/>
    </row>
    <row r="1271" spans="1:83">
      <c r="A1271" s="108"/>
      <c r="B1271" s="108"/>
      <c r="E1271" s="108"/>
      <c r="F1271" s="108"/>
      <c r="I1271" s="108"/>
      <c r="J1271" s="108"/>
      <c r="K1271" s="108"/>
      <c r="L1271" s="108"/>
      <c r="M1271" s="108"/>
      <c r="N1271" s="108"/>
      <c r="O1271" s="108"/>
      <c r="P1271" s="108"/>
      <c r="Q1271" s="108"/>
      <c r="R1271" s="108"/>
      <c r="S1271" s="108"/>
      <c r="T1271" s="108"/>
      <c r="U1271" s="108"/>
      <c r="V1271" s="108"/>
      <c r="W1271" s="108"/>
      <c r="X1271" s="108"/>
      <c r="Y1271" s="108"/>
      <c r="Z1271" s="108"/>
      <c r="AA1271" s="108"/>
      <c r="AB1271" s="108"/>
      <c r="AC1271" s="108"/>
      <c r="AD1271" s="108"/>
      <c r="AE1271" s="108"/>
      <c r="AF1271" s="108"/>
      <c r="AG1271" s="108"/>
      <c r="AH1271" s="108"/>
      <c r="AI1271" s="108"/>
      <c r="AJ1271" s="108"/>
      <c r="AK1271" s="108"/>
      <c r="AL1271" s="108"/>
      <c r="AM1271" s="108"/>
      <c r="AN1271" s="108"/>
      <c r="AO1271" s="108"/>
      <c r="AP1271" s="108"/>
      <c r="AQ1271" s="108"/>
      <c r="AR1271" s="108"/>
      <c r="AS1271" s="108"/>
      <c r="AT1271" s="108"/>
      <c r="AU1271" s="108"/>
      <c r="AV1271" s="108"/>
      <c r="AW1271" s="108"/>
      <c r="AX1271" s="108"/>
      <c r="AY1271" s="108"/>
      <c r="AZ1271" s="108"/>
      <c r="BE1271" s="108"/>
      <c r="BG1271" s="108"/>
      <c r="BI1271" s="108"/>
      <c r="BK1271" s="108"/>
      <c r="BL1271" s="108"/>
      <c r="BM1271" s="108"/>
      <c r="CB1271" s="108"/>
      <c r="CC1271" s="108"/>
      <c r="CD1271" s="108"/>
      <c r="CE1271" s="108"/>
    </row>
    <row r="1272" spans="1:83">
      <c r="A1272" s="108"/>
      <c r="B1272" s="108"/>
      <c r="E1272" s="108"/>
      <c r="F1272" s="108"/>
      <c r="I1272" s="108"/>
      <c r="J1272" s="108"/>
      <c r="K1272" s="108"/>
      <c r="L1272" s="108"/>
      <c r="M1272" s="108"/>
      <c r="N1272" s="108"/>
      <c r="O1272" s="108"/>
      <c r="P1272" s="108"/>
      <c r="Q1272" s="108"/>
      <c r="R1272" s="108"/>
      <c r="S1272" s="108"/>
      <c r="T1272" s="108"/>
      <c r="U1272" s="108"/>
      <c r="V1272" s="108"/>
      <c r="W1272" s="108"/>
      <c r="X1272" s="108"/>
      <c r="Y1272" s="108"/>
      <c r="Z1272" s="108"/>
      <c r="AA1272" s="108"/>
      <c r="AB1272" s="108"/>
      <c r="AC1272" s="108"/>
      <c r="AD1272" s="108"/>
      <c r="AE1272" s="108"/>
      <c r="AF1272" s="108"/>
      <c r="AG1272" s="108"/>
      <c r="AH1272" s="108"/>
      <c r="AI1272" s="108"/>
      <c r="AJ1272" s="108"/>
      <c r="AK1272" s="108"/>
      <c r="AL1272" s="108"/>
      <c r="AM1272" s="108"/>
      <c r="AN1272" s="108"/>
      <c r="AO1272" s="108"/>
      <c r="AP1272" s="108"/>
      <c r="AQ1272" s="108"/>
      <c r="AR1272" s="108"/>
      <c r="AS1272" s="108"/>
      <c r="AT1272" s="108"/>
      <c r="AU1272" s="108"/>
      <c r="AV1272" s="108"/>
      <c r="AW1272" s="108"/>
      <c r="AX1272" s="108"/>
      <c r="AY1272" s="108"/>
      <c r="AZ1272" s="108"/>
      <c r="BE1272" s="108"/>
      <c r="BG1272" s="108"/>
      <c r="BI1272" s="108"/>
      <c r="BK1272" s="108"/>
      <c r="BL1272" s="108"/>
      <c r="BM1272" s="108"/>
      <c r="CB1272" s="108"/>
      <c r="CC1272" s="108"/>
      <c r="CD1272" s="108"/>
      <c r="CE1272" s="108"/>
    </row>
    <row r="1273" spans="1:83">
      <c r="A1273" s="108"/>
      <c r="B1273" s="108"/>
      <c r="E1273" s="108"/>
      <c r="F1273" s="108"/>
      <c r="I1273" s="108"/>
      <c r="J1273" s="108"/>
      <c r="K1273" s="108"/>
      <c r="L1273" s="108"/>
      <c r="M1273" s="108"/>
      <c r="N1273" s="108"/>
      <c r="O1273" s="108"/>
      <c r="P1273" s="108"/>
      <c r="Q1273" s="108"/>
      <c r="R1273" s="108"/>
      <c r="S1273" s="108"/>
      <c r="T1273" s="108"/>
      <c r="U1273" s="108"/>
      <c r="V1273" s="108"/>
      <c r="W1273" s="108"/>
      <c r="X1273" s="108"/>
      <c r="Y1273" s="108"/>
      <c r="Z1273" s="108"/>
      <c r="AA1273" s="108"/>
      <c r="AB1273" s="108"/>
      <c r="AC1273" s="108"/>
      <c r="AD1273" s="108"/>
      <c r="AE1273" s="108"/>
      <c r="AF1273" s="108"/>
      <c r="AG1273" s="108"/>
      <c r="AH1273" s="108"/>
      <c r="AI1273" s="108"/>
      <c r="AJ1273" s="108"/>
      <c r="AK1273" s="108"/>
      <c r="AL1273" s="108"/>
      <c r="AM1273" s="108"/>
      <c r="AN1273" s="108"/>
      <c r="AO1273" s="108"/>
      <c r="AP1273" s="108"/>
      <c r="AQ1273" s="108"/>
      <c r="AR1273" s="108"/>
      <c r="AS1273" s="108"/>
      <c r="AT1273" s="108"/>
      <c r="AU1273" s="108"/>
      <c r="AV1273" s="108"/>
      <c r="AW1273" s="108"/>
      <c r="AX1273" s="108"/>
      <c r="AY1273" s="108"/>
      <c r="AZ1273" s="108"/>
      <c r="BE1273" s="108"/>
      <c r="BG1273" s="108"/>
      <c r="BI1273" s="108"/>
      <c r="BK1273" s="108"/>
      <c r="BL1273" s="108"/>
      <c r="BM1273" s="108"/>
      <c r="CB1273" s="108"/>
      <c r="CC1273" s="108"/>
      <c r="CD1273" s="108"/>
      <c r="CE1273" s="108"/>
    </row>
    <row r="1274" spans="1:83">
      <c r="A1274" s="108"/>
      <c r="B1274" s="108"/>
      <c r="E1274" s="108"/>
      <c r="F1274" s="108"/>
      <c r="I1274" s="108"/>
      <c r="J1274" s="108"/>
      <c r="K1274" s="108"/>
      <c r="L1274" s="108"/>
      <c r="M1274" s="108"/>
      <c r="N1274" s="108"/>
      <c r="O1274" s="108"/>
      <c r="P1274" s="108"/>
      <c r="Q1274" s="108"/>
      <c r="R1274" s="108"/>
      <c r="S1274" s="108"/>
      <c r="T1274" s="108"/>
      <c r="U1274" s="108"/>
      <c r="V1274" s="108"/>
      <c r="W1274" s="108"/>
      <c r="X1274" s="108"/>
      <c r="Y1274" s="108"/>
      <c r="Z1274" s="108"/>
      <c r="AA1274" s="108"/>
      <c r="AB1274" s="108"/>
      <c r="AC1274" s="108"/>
      <c r="AD1274" s="108"/>
      <c r="AE1274" s="108"/>
      <c r="AF1274" s="108"/>
      <c r="AG1274" s="108"/>
      <c r="AH1274" s="108"/>
      <c r="AI1274" s="108"/>
      <c r="AJ1274" s="108"/>
      <c r="AK1274" s="108"/>
      <c r="AL1274" s="108"/>
      <c r="AM1274" s="108"/>
      <c r="AN1274" s="108"/>
      <c r="AO1274" s="108"/>
      <c r="AP1274" s="108"/>
      <c r="AQ1274" s="108"/>
      <c r="AR1274" s="108"/>
      <c r="AS1274" s="108"/>
      <c r="AT1274" s="108"/>
      <c r="AU1274" s="108"/>
      <c r="AV1274" s="108"/>
      <c r="AW1274" s="108"/>
      <c r="AX1274" s="108"/>
      <c r="AY1274" s="108"/>
      <c r="AZ1274" s="108"/>
      <c r="BE1274" s="108"/>
      <c r="BG1274" s="108"/>
      <c r="BI1274" s="108"/>
      <c r="BK1274" s="108"/>
      <c r="BL1274" s="108"/>
      <c r="BM1274" s="108"/>
      <c r="CB1274" s="108"/>
      <c r="CC1274" s="108"/>
      <c r="CD1274" s="108"/>
      <c r="CE1274" s="108"/>
    </row>
    <row r="1275" spans="1:83">
      <c r="A1275" s="108"/>
      <c r="B1275" s="108"/>
      <c r="E1275" s="108"/>
      <c r="F1275" s="108"/>
      <c r="I1275" s="108"/>
      <c r="J1275" s="108"/>
      <c r="K1275" s="108"/>
      <c r="L1275" s="108"/>
      <c r="M1275" s="108"/>
      <c r="N1275" s="108"/>
      <c r="O1275" s="108"/>
      <c r="P1275" s="108"/>
      <c r="Q1275" s="108"/>
      <c r="R1275" s="108"/>
      <c r="S1275" s="108"/>
      <c r="T1275" s="108"/>
      <c r="U1275" s="108"/>
      <c r="V1275" s="108"/>
      <c r="W1275" s="108"/>
      <c r="X1275" s="108"/>
      <c r="Y1275" s="108"/>
      <c r="Z1275" s="108"/>
      <c r="AA1275" s="108"/>
      <c r="AB1275" s="108"/>
      <c r="AC1275" s="108"/>
      <c r="AD1275" s="108"/>
      <c r="AE1275" s="108"/>
      <c r="AF1275" s="108"/>
      <c r="AG1275" s="108"/>
      <c r="AH1275" s="108"/>
      <c r="AI1275" s="108"/>
      <c r="AJ1275" s="108"/>
      <c r="AK1275" s="108"/>
      <c r="AL1275" s="108"/>
      <c r="AM1275" s="108"/>
      <c r="AN1275" s="108"/>
      <c r="AO1275" s="108"/>
      <c r="AP1275" s="108"/>
      <c r="AQ1275" s="108"/>
      <c r="AR1275" s="108"/>
      <c r="AS1275" s="108"/>
      <c r="AT1275" s="108"/>
      <c r="AU1275" s="108"/>
      <c r="AV1275" s="108"/>
      <c r="AW1275" s="108"/>
      <c r="AX1275" s="108"/>
      <c r="AY1275" s="108"/>
      <c r="AZ1275" s="108"/>
      <c r="BE1275" s="108"/>
      <c r="BG1275" s="108"/>
      <c r="BI1275" s="108"/>
      <c r="BK1275" s="108"/>
      <c r="BL1275" s="108"/>
      <c r="BM1275" s="108"/>
      <c r="CB1275" s="108"/>
      <c r="CC1275" s="108"/>
      <c r="CD1275" s="108"/>
      <c r="CE1275" s="108"/>
    </row>
    <row r="1276" spans="1:83">
      <c r="A1276" s="108"/>
      <c r="B1276" s="108"/>
      <c r="E1276" s="108"/>
      <c r="F1276" s="108"/>
      <c r="I1276" s="108"/>
      <c r="J1276" s="108"/>
      <c r="K1276" s="108"/>
      <c r="L1276" s="108"/>
      <c r="M1276" s="108"/>
      <c r="N1276" s="108"/>
      <c r="O1276" s="108"/>
      <c r="P1276" s="108"/>
      <c r="Q1276" s="108"/>
      <c r="R1276" s="108"/>
      <c r="S1276" s="108"/>
      <c r="T1276" s="108"/>
      <c r="U1276" s="108"/>
      <c r="V1276" s="108"/>
      <c r="W1276" s="108"/>
      <c r="X1276" s="108"/>
      <c r="Y1276" s="108"/>
      <c r="Z1276" s="108"/>
      <c r="AA1276" s="108"/>
      <c r="AB1276" s="108"/>
      <c r="AC1276" s="108"/>
      <c r="AD1276" s="108"/>
      <c r="AE1276" s="108"/>
      <c r="AF1276" s="108"/>
      <c r="AG1276" s="108"/>
      <c r="AH1276" s="108"/>
      <c r="AI1276" s="108"/>
      <c r="AJ1276" s="108"/>
      <c r="AK1276" s="108"/>
      <c r="AL1276" s="108"/>
      <c r="AM1276" s="108"/>
      <c r="AN1276" s="108"/>
      <c r="AO1276" s="108"/>
      <c r="AP1276" s="108"/>
      <c r="AQ1276" s="108"/>
      <c r="AR1276" s="108"/>
      <c r="AS1276" s="108"/>
      <c r="AT1276" s="108"/>
      <c r="AU1276" s="108"/>
      <c r="AV1276" s="108"/>
      <c r="AW1276" s="108"/>
      <c r="AX1276" s="108"/>
      <c r="AY1276" s="108"/>
      <c r="AZ1276" s="108"/>
      <c r="BE1276" s="108"/>
      <c r="BG1276" s="108"/>
      <c r="BI1276" s="108"/>
      <c r="BK1276" s="108"/>
      <c r="BL1276" s="108"/>
      <c r="BM1276" s="108"/>
      <c r="CB1276" s="108"/>
      <c r="CC1276" s="108"/>
      <c r="CD1276" s="108"/>
      <c r="CE1276" s="108"/>
    </row>
    <row r="1277" spans="1:83">
      <c r="A1277" s="108"/>
      <c r="B1277" s="108"/>
      <c r="E1277" s="108"/>
      <c r="F1277" s="108"/>
      <c r="I1277" s="108"/>
      <c r="J1277" s="108"/>
      <c r="K1277" s="108"/>
      <c r="L1277" s="108"/>
      <c r="M1277" s="108"/>
      <c r="N1277" s="108"/>
      <c r="O1277" s="108"/>
      <c r="P1277" s="108"/>
      <c r="Q1277" s="108"/>
      <c r="R1277" s="108"/>
      <c r="S1277" s="108"/>
      <c r="T1277" s="108"/>
      <c r="U1277" s="108"/>
      <c r="V1277" s="108"/>
      <c r="W1277" s="108"/>
      <c r="X1277" s="108"/>
      <c r="Y1277" s="108"/>
      <c r="Z1277" s="108"/>
      <c r="AA1277" s="108"/>
      <c r="AB1277" s="108"/>
      <c r="AC1277" s="108"/>
      <c r="AD1277" s="108"/>
      <c r="AE1277" s="108"/>
      <c r="AF1277" s="108"/>
      <c r="AG1277" s="108"/>
      <c r="AH1277" s="108"/>
      <c r="AI1277" s="108"/>
      <c r="AJ1277" s="108"/>
      <c r="AK1277" s="108"/>
      <c r="AL1277" s="108"/>
      <c r="AM1277" s="108"/>
      <c r="AN1277" s="108"/>
      <c r="AO1277" s="108"/>
      <c r="AP1277" s="108"/>
      <c r="AQ1277" s="108"/>
      <c r="AR1277" s="108"/>
      <c r="AS1277" s="108"/>
      <c r="AT1277" s="108"/>
      <c r="AU1277" s="108"/>
      <c r="AV1277" s="108"/>
      <c r="AW1277" s="108"/>
      <c r="AX1277" s="108"/>
      <c r="AY1277" s="108"/>
      <c r="AZ1277" s="108"/>
      <c r="BE1277" s="108"/>
      <c r="BG1277" s="108"/>
      <c r="BI1277" s="108"/>
      <c r="BK1277" s="108"/>
      <c r="BL1277" s="108"/>
      <c r="BM1277" s="108"/>
      <c r="CB1277" s="108"/>
      <c r="CC1277" s="108"/>
      <c r="CD1277" s="108"/>
      <c r="CE1277" s="108"/>
    </row>
    <row r="1278" spans="1:83">
      <c r="A1278" s="108"/>
      <c r="B1278" s="108"/>
      <c r="E1278" s="108"/>
      <c r="F1278" s="108"/>
      <c r="I1278" s="108"/>
      <c r="J1278" s="108"/>
      <c r="K1278" s="108"/>
      <c r="L1278" s="108"/>
      <c r="M1278" s="108"/>
      <c r="N1278" s="108"/>
      <c r="O1278" s="108"/>
      <c r="P1278" s="108"/>
      <c r="Q1278" s="108"/>
      <c r="R1278" s="108"/>
      <c r="S1278" s="108"/>
      <c r="T1278" s="108"/>
      <c r="U1278" s="108"/>
      <c r="V1278" s="108"/>
      <c r="W1278" s="108"/>
      <c r="X1278" s="108"/>
      <c r="Y1278" s="108"/>
      <c r="Z1278" s="108"/>
      <c r="AA1278" s="108"/>
      <c r="AB1278" s="108"/>
      <c r="AC1278" s="108"/>
      <c r="AD1278" s="108"/>
      <c r="AE1278" s="108"/>
      <c r="AF1278" s="108"/>
      <c r="AG1278" s="108"/>
      <c r="AH1278" s="108"/>
      <c r="AI1278" s="108"/>
      <c r="AJ1278" s="108"/>
      <c r="AK1278" s="108"/>
      <c r="AL1278" s="108"/>
      <c r="AM1278" s="108"/>
      <c r="AN1278" s="108"/>
      <c r="AO1278" s="108"/>
      <c r="AP1278" s="108"/>
      <c r="AQ1278" s="108"/>
      <c r="AR1278" s="108"/>
      <c r="AS1278" s="108"/>
      <c r="AT1278" s="108"/>
      <c r="AU1278" s="108"/>
      <c r="AV1278" s="108"/>
      <c r="AW1278" s="108"/>
      <c r="AX1278" s="108"/>
      <c r="AY1278" s="108"/>
      <c r="AZ1278" s="108"/>
      <c r="BE1278" s="108"/>
      <c r="BG1278" s="108"/>
      <c r="BI1278" s="108"/>
      <c r="BK1278" s="108"/>
      <c r="BL1278" s="108"/>
      <c r="BM1278" s="108"/>
      <c r="CB1278" s="108"/>
      <c r="CC1278" s="108"/>
      <c r="CD1278" s="108"/>
      <c r="CE1278" s="108"/>
    </row>
    <row r="1279" spans="1:83">
      <c r="A1279" s="108"/>
      <c r="B1279" s="108"/>
      <c r="E1279" s="108"/>
      <c r="F1279" s="108"/>
      <c r="I1279" s="108"/>
      <c r="J1279" s="108"/>
      <c r="K1279" s="108"/>
      <c r="L1279" s="108"/>
      <c r="M1279" s="108"/>
      <c r="N1279" s="108"/>
      <c r="O1279" s="108"/>
      <c r="P1279" s="108"/>
      <c r="Q1279" s="108"/>
      <c r="R1279" s="108"/>
      <c r="S1279" s="108"/>
      <c r="T1279" s="108"/>
      <c r="U1279" s="108"/>
      <c r="V1279" s="108"/>
      <c r="W1279" s="108"/>
      <c r="X1279" s="108"/>
      <c r="Y1279" s="108"/>
      <c r="Z1279" s="108"/>
      <c r="AA1279" s="108"/>
      <c r="AB1279" s="108"/>
      <c r="AC1279" s="108"/>
      <c r="AD1279" s="108"/>
      <c r="AE1279" s="108"/>
      <c r="AF1279" s="108"/>
      <c r="AG1279" s="108"/>
      <c r="AH1279" s="108"/>
      <c r="AI1279" s="108"/>
      <c r="AJ1279" s="108"/>
      <c r="AK1279" s="108"/>
      <c r="AL1279" s="108"/>
      <c r="AM1279" s="108"/>
      <c r="AN1279" s="108"/>
      <c r="AO1279" s="108"/>
      <c r="AP1279" s="108"/>
      <c r="AQ1279" s="108"/>
      <c r="AR1279" s="108"/>
      <c r="AS1279" s="108"/>
      <c r="AT1279" s="108"/>
      <c r="AU1279" s="108"/>
      <c r="AV1279" s="108"/>
      <c r="AW1279" s="108"/>
      <c r="AX1279" s="108"/>
      <c r="AY1279" s="108"/>
      <c r="AZ1279" s="108"/>
      <c r="BE1279" s="108"/>
      <c r="BG1279" s="108"/>
      <c r="BI1279" s="108"/>
      <c r="BK1279" s="108"/>
      <c r="BL1279" s="108"/>
      <c r="BM1279" s="108"/>
      <c r="CB1279" s="108"/>
      <c r="CC1279" s="108"/>
      <c r="CD1279" s="108"/>
      <c r="CE1279" s="108"/>
    </row>
    <row r="1280" spans="1:83">
      <c r="A1280" s="108"/>
      <c r="B1280" s="108"/>
      <c r="E1280" s="108"/>
      <c r="F1280" s="108"/>
      <c r="I1280" s="108"/>
      <c r="J1280" s="108"/>
      <c r="K1280" s="108"/>
      <c r="L1280" s="108"/>
      <c r="M1280" s="108"/>
      <c r="N1280" s="108"/>
      <c r="O1280" s="108"/>
      <c r="P1280" s="108"/>
      <c r="Q1280" s="108"/>
      <c r="R1280" s="108"/>
      <c r="S1280" s="108"/>
      <c r="T1280" s="108"/>
      <c r="U1280" s="108"/>
      <c r="V1280" s="108"/>
      <c r="W1280" s="108"/>
      <c r="X1280" s="108"/>
      <c r="Y1280" s="108"/>
      <c r="Z1280" s="108"/>
      <c r="AA1280" s="108"/>
      <c r="AB1280" s="108"/>
      <c r="AC1280" s="108"/>
      <c r="AD1280" s="108"/>
      <c r="AE1280" s="108"/>
      <c r="AF1280" s="108"/>
      <c r="AG1280" s="108"/>
      <c r="AH1280" s="108"/>
      <c r="AI1280" s="108"/>
      <c r="AJ1280" s="108"/>
      <c r="AK1280" s="108"/>
      <c r="AL1280" s="108"/>
      <c r="AM1280" s="108"/>
      <c r="AN1280" s="108"/>
      <c r="AO1280" s="108"/>
      <c r="AP1280" s="108"/>
      <c r="AQ1280" s="108"/>
      <c r="AR1280" s="108"/>
      <c r="AS1280" s="108"/>
      <c r="AT1280" s="108"/>
      <c r="AU1280" s="108"/>
      <c r="AV1280" s="108"/>
      <c r="AW1280" s="108"/>
      <c r="AX1280" s="108"/>
      <c r="AY1280" s="108"/>
      <c r="AZ1280" s="108"/>
      <c r="BE1280" s="108"/>
      <c r="BG1280" s="108"/>
      <c r="BI1280" s="108"/>
      <c r="BK1280" s="108"/>
      <c r="BL1280" s="108"/>
      <c r="BM1280" s="108"/>
      <c r="CB1280" s="108"/>
      <c r="CC1280" s="108"/>
      <c r="CD1280" s="108"/>
      <c r="CE1280" s="108"/>
    </row>
    <row r="1281" spans="1:83">
      <c r="A1281" s="108"/>
      <c r="B1281" s="108"/>
      <c r="E1281" s="108"/>
      <c r="F1281" s="108"/>
      <c r="I1281" s="108"/>
      <c r="J1281" s="108"/>
      <c r="K1281" s="108"/>
      <c r="L1281" s="108"/>
      <c r="M1281" s="108"/>
      <c r="N1281" s="108"/>
      <c r="O1281" s="108"/>
      <c r="P1281" s="108"/>
      <c r="Q1281" s="108"/>
      <c r="R1281" s="108"/>
      <c r="S1281" s="108"/>
      <c r="T1281" s="108"/>
      <c r="U1281" s="108"/>
      <c r="V1281" s="108"/>
      <c r="W1281" s="108"/>
      <c r="X1281" s="108"/>
      <c r="Y1281" s="108"/>
      <c r="Z1281" s="108"/>
      <c r="AA1281" s="108"/>
      <c r="AB1281" s="108"/>
      <c r="AC1281" s="108"/>
      <c r="AD1281" s="108"/>
      <c r="AE1281" s="108"/>
      <c r="AF1281" s="108"/>
      <c r="AG1281" s="108"/>
      <c r="AH1281" s="108"/>
      <c r="AI1281" s="108"/>
      <c r="AJ1281" s="108"/>
      <c r="AK1281" s="108"/>
      <c r="AL1281" s="108"/>
      <c r="AM1281" s="108"/>
      <c r="AN1281" s="108"/>
      <c r="AO1281" s="108"/>
      <c r="AP1281" s="108"/>
      <c r="AQ1281" s="108"/>
      <c r="AR1281" s="108"/>
      <c r="AS1281" s="108"/>
      <c r="AT1281" s="108"/>
      <c r="AU1281" s="108"/>
      <c r="AV1281" s="108"/>
      <c r="AW1281" s="108"/>
      <c r="AX1281" s="108"/>
      <c r="AY1281" s="108"/>
      <c r="AZ1281" s="108"/>
      <c r="BE1281" s="108"/>
      <c r="BG1281" s="108"/>
      <c r="BI1281" s="108"/>
      <c r="BK1281" s="108"/>
      <c r="BL1281" s="108"/>
      <c r="BM1281" s="108"/>
      <c r="CB1281" s="108"/>
      <c r="CC1281" s="108"/>
      <c r="CD1281" s="108"/>
      <c r="CE1281" s="108"/>
    </row>
    <row r="1282" spans="1:83">
      <c r="A1282" s="108"/>
      <c r="B1282" s="108"/>
      <c r="E1282" s="108"/>
      <c r="F1282" s="108"/>
      <c r="I1282" s="108"/>
      <c r="J1282" s="108"/>
      <c r="K1282" s="108"/>
      <c r="L1282" s="108"/>
      <c r="M1282" s="108"/>
      <c r="N1282" s="108"/>
      <c r="O1282" s="108"/>
      <c r="P1282" s="108"/>
      <c r="Q1282" s="108"/>
      <c r="R1282" s="108"/>
      <c r="S1282" s="108"/>
      <c r="T1282" s="108"/>
      <c r="U1282" s="108"/>
      <c r="V1282" s="108"/>
      <c r="W1282" s="108"/>
      <c r="X1282" s="108"/>
      <c r="Y1282" s="108"/>
      <c r="Z1282" s="108"/>
      <c r="AA1282" s="108"/>
      <c r="AB1282" s="108"/>
      <c r="AC1282" s="108"/>
      <c r="AD1282" s="108"/>
      <c r="AE1282" s="108"/>
      <c r="AF1282" s="108"/>
      <c r="AG1282" s="108"/>
      <c r="AH1282" s="108"/>
      <c r="AI1282" s="108"/>
      <c r="AJ1282" s="108"/>
      <c r="AK1282" s="108"/>
      <c r="AL1282" s="108"/>
      <c r="AM1282" s="108"/>
      <c r="AN1282" s="108"/>
      <c r="AO1282" s="108"/>
      <c r="AP1282" s="108"/>
      <c r="AQ1282" s="108"/>
      <c r="AR1282" s="108"/>
      <c r="AS1282" s="108"/>
      <c r="AT1282" s="108"/>
      <c r="AU1282" s="108"/>
      <c r="AV1282" s="108"/>
      <c r="AW1282" s="108"/>
      <c r="AX1282" s="108"/>
      <c r="AY1282" s="108"/>
      <c r="AZ1282" s="108"/>
      <c r="BE1282" s="108"/>
      <c r="BG1282" s="108"/>
      <c r="BI1282" s="108"/>
      <c r="BK1282" s="108"/>
      <c r="BL1282" s="108"/>
      <c r="BM1282" s="108"/>
      <c r="CB1282" s="108"/>
      <c r="CC1282" s="108"/>
      <c r="CD1282" s="108"/>
      <c r="CE1282" s="108"/>
    </row>
    <row r="1283" spans="1:83">
      <c r="A1283" s="108"/>
      <c r="B1283" s="108"/>
      <c r="E1283" s="108"/>
      <c r="F1283" s="108"/>
      <c r="I1283" s="108"/>
      <c r="J1283" s="108"/>
      <c r="K1283" s="108"/>
      <c r="L1283" s="108"/>
      <c r="M1283" s="108"/>
      <c r="N1283" s="108"/>
      <c r="O1283" s="108"/>
      <c r="P1283" s="108"/>
      <c r="Q1283" s="108"/>
      <c r="R1283" s="108"/>
      <c r="S1283" s="108"/>
      <c r="T1283" s="108"/>
      <c r="U1283" s="108"/>
      <c r="V1283" s="108"/>
      <c r="W1283" s="108"/>
      <c r="X1283" s="108"/>
      <c r="Y1283" s="108"/>
      <c r="Z1283" s="108"/>
      <c r="AA1283" s="108"/>
      <c r="AB1283" s="108"/>
      <c r="AC1283" s="108"/>
      <c r="AD1283" s="108"/>
      <c r="AE1283" s="108"/>
      <c r="AF1283" s="108"/>
      <c r="AG1283" s="108"/>
      <c r="AH1283" s="108"/>
      <c r="AI1283" s="108"/>
      <c r="AJ1283" s="108"/>
      <c r="AK1283" s="108"/>
      <c r="AL1283" s="108"/>
      <c r="AM1283" s="108"/>
      <c r="AN1283" s="108"/>
      <c r="AO1283" s="108"/>
      <c r="AP1283" s="108"/>
      <c r="AQ1283" s="108"/>
      <c r="AR1283" s="108"/>
      <c r="AS1283" s="108"/>
      <c r="AT1283" s="108"/>
      <c r="AU1283" s="108"/>
      <c r="AV1283" s="108"/>
      <c r="AW1283" s="108"/>
      <c r="AX1283" s="108"/>
      <c r="AY1283" s="108"/>
      <c r="AZ1283" s="108"/>
      <c r="BE1283" s="108"/>
      <c r="BG1283" s="108"/>
      <c r="BI1283" s="108"/>
      <c r="BK1283" s="108"/>
      <c r="BL1283" s="108"/>
      <c r="BM1283" s="108"/>
      <c r="CB1283" s="108"/>
      <c r="CC1283" s="108"/>
      <c r="CD1283" s="108"/>
      <c r="CE1283" s="108"/>
    </row>
    <row r="1284" spans="1:83">
      <c r="A1284" s="108"/>
      <c r="B1284" s="108"/>
      <c r="E1284" s="108"/>
      <c r="F1284" s="108"/>
      <c r="I1284" s="108"/>
      <c r="J1284" s="108"/>
      <c r="K1284" s="108"/>
      <c r="L1284" s="108"/>
      <c r="M1284" s="108"/>
      <c r="N1284" s="108"/>
      <c r="O1284" s="108"/>
      <c r="P1284" s="108"/>
      <c r="Q1284" s="108"/>
      <c r="R1284" s="108"/>
      <c r="S1284" s="108"/>
      <c r="T1284" s="108"/>
      <c r="U1284" s="108"/>
      <c r="V1284" s="108"/>
      <c r="W1284" s="108"/>
      <c r="X1284" s="108"/>
      <c r="Y1284" s="108"/>
      <c r="Z1284" s="108"/>
      <c r="AA1284" s="108"/>
      <c r="AB1284" s="108"/>
      <c r="AC1284" s="108"/>
      <c r="AD1284" s="108"/>
      <c r="AE1284" s="108"/>
      <c r="AF1284" s="108"/>
      <c r="AG1284" s="108"/>
      <c r="AH1284" s="108"/>
      <c r="AI1284" s="108"/>
      <c r="AJ1284" s="108"/>
      <c r="AK1284" s="108"/>
      <c r="AL1284" s="108"/>
      <c r="AM1284" s="108"/>
      <c r="AN1284" s="108"/>
      <c r="AO1284" s="108"/>
      <c r="AP1284" s="108"/>
      <c r="AQ1284" s="108"/>
      <c r="AR1284" s="108"/>
      <c r="AS1284" s="108"/>
      <c r="AT1284" s="108"/>
      <c r="AU1284" s="108"/>
      <c r="AV1284" s="108"/>
      <c r="AW1284" s="108"/>
      <c r="AX1284" s="108"/>
      <c r="AY1284" s="108"/>
      <c r="AZ1284" s="108"/>
      <c r="BE1284" s="108"/>
      <c r="BG1284" s="108"/>
      <c r="BI1284" s="108"/>
      <c r="BK1284" s="108"/>
      <c r="BL1284" s="108"/>
      <c r="BM1284" s="108"/>
      <c r="CB1284" s="108"/>
      <c r="CC1284" s="108"/>
      <c r="CD1284" s="108"/>
      <c r="CE1284" s="108"/>
    </row>
    <row r="1285" spans="1:83">
      <c r="A1285" s="108"/>
      <c r="B1285" s="108"/>
      <c r="E1285" s="108"/>
      <c r="F1285" s="108"/>
      <c r="I1285" s="108"/>
      <c r="J1285" s="108"/>
      <c r="K1285" s="108"/>
      <c r="L1285" s="108"/>
      <c r="M1285" s="108"/>
      <c r="N1285" s="108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8"/>
      <c r="AA1285" s="108"/>
      <c r="AB1285" s="108"/>
      <c r="AC1285" s="108"/>
      <c r="AD1285" s="108"/>
      <c r="AE1285" s="108"/>
      <c r="AF1285" s="108"/>
      <c r="AG1285" s="108"/>
      <c r="AH1285" s="108"/>
      <c r="AI1285" s="108"/>
      <c r="AJ1285" s="108"/>
      <c r="AK1285" s="108"/>
      <c r="AL1285" s="108"/>
      <c r="AM1285" s="108"/>
      <c r="AN1285" s="108"/>
      <c r="AO1285" s="108"/>
      <c r="AP1285" s="108"/>
      <c r="AQ1285" s="108"/>
      <c r="AR1285" s="108"/>
      <c r="AS1285" s="108"/>
      <c r="AT1285" s="108"/>
      <c r="AU1285" s="108"/>
      <c r="AV1285" s="108"/>
      <c r="AW1285" s="108"/>
      <c r="AX1285" s="108"/>
      <c r="AY1285" s="108"/>
      <c r="AZ1285" s="108"/>
      <c r="BE1285" s="108"/>
      <c r="BG1285" s="108"/>
      <c r="BI1285" s="108"/>
      <c r="BK1285" s="108"/>
      <c r="BL1285" s="108"/>
      <c r="BM1285" s="108"/>
      <c r="CB1285" s="108"/>
      <c r="CC1285" s="108"/>
      <c r="CD1285" s="108"/>
      <c r="CE1285" s="108"/>
    </row>
    <row r="1286" spans="1:83">
      <c r="A1286" s="108"/>
      <c r="B1286" s="108"/>
      <c r="E1286" s="108"/>
      <c r="F1286" s="108"/>
      <c r="I1286" s="108"/>
      <c r="J1286" s="108"/>
      <c r="K1286" s="108"/>
      <c r="L1286" s="108"/>
      <c r="M1286" s="108"/>
      <c r="N1286" s="108"/>
      <c r="O1286" s="108"/>
      <c r="P1286" s="108"/>
      <c r="Q1286" s="108"/>
      <c r="R1286" s="108"/>
      <c r="S1286" s="108"/>
      <c r="T1286" s="108"/>
      <c r="U1286" s="108"/>
      <c r="V1286" s="108"/>
      <c r="W1286" s="108"/>
      <c r="X1286" s="108"/>
      <c r="Y1286" s="108"/>
      <c r="Z1286" s="108"/>
      <c r="AA1286" s="108"/>
      <c r="AB1286" s="108"/>
      <c r="AC1286" s="108"/>
      <c r="AD1286" s="108"/>
      <c r="AE1286" s="108"/>
      <c r="AF1286" s="108"/>
      <c r="AG1286" s="108"/>
      <c r="AH1286" s="108"/>
      <c r="AI1286" s="108"/>
      <c r="AJ1286" s="108"/>
      <c r="AK1286" s="108"/>
      <c r="AL1286" s="108"/>
      <c r="AM1286" s="108"/>
      <c r="AN1286" s="108"/>
      <c r="AO1286" s="108"/>
      <c r="AP1286" s="108"/>
      <c r="AQ1286" s="108"/>
      <c r="AR1286" s="108"/>
      <c r="AS1286" s="108"/>
      <c r="AT1286" s="108"/>
      <c r="AU1286" s="108"/>
      <c r="AV1286" s="108"/>
      <c r="AW1286" s="108"/>
      <c r="AX1286" s="108"/>
      <c r="AY1286" s="108"/>
      <c r="AZ1286" s="108"/>
      <c r="BE1286" s="108"/>
      <c r="BG1286" s="108"/>
      <c r="BI1286" s="108"/>
      <c r="BK1286" s="108"/>
      <c r="BL1286" s="108"/>
      <c r="BM1286" s="108"/>
      <c r="CB1286" s="108"/>
      <c r="CC1286" s="108"/>
      <c r="CD1286" s="108"/>
      <c r="CE1286" s="108"/>
    </row>
    <row r="1287" spans="1:83">
      <c r="A1287" s="108"/>
      <c r="B1287" s="108"/>
      <c r="E1287" s="108"/>
      <c r="F1287" s="108"/>
      <c r="I1287" s="108"/>
      <c r="J1287" s="108"/>
      <c r="K1287" s="108"/>
      <c r="L1287" s="108"/>
      <c r="M1287" s="108"/>
      <c r="N1287" s="108"/>
      <c r="O1287" s="108"/>
      <c r="P1287" s="108"/>
      <c r="Q1287" s="108"/>
      <c r="R1287" s="108"/>
      <c r="S1287" s="108"/>
      <c r="T1287" s="108"/>
      <c r="U1287" s="108"/>
      <c r="V1287" s="108"/>
      <c r="W1287" s="108"/>
      <c r="X1287" s="108"/>
      <c r="Y1287" s="108"/>
      <c r="Z1287" s="108"/>
      <c r="AA1287" s="108"/>
      <c r="AB1287" s="108"/>
      <c r="AC1287" s="108"/>
      <c r="AD1287" s="108"/>
      <c r="AE1287" s="108"/>
      <c r="AF1287" s="108"/>
      <c r="AG1287" s="108"/>
      <c r="AH1287" s="108"/>
      <c r="AI1287" s="108"/>
      <c r="AJ1287" s="108"/>
      <c r="AK1287" s="108"/>
      <c r="AL1287" s="108"/>
      <c r="AM1287" s="108"/>
      <c r="AN1287" s="108"/>
      <c r="AO1287" s="108"/>
      <c r="AP1287" s="108"/>
      <c r="AQ1287" s="108"/>
      <c r="AR1287" s="108"/>
      <c r="AS1287" s="108"/>
      <c r="AT1287" s="108"/>
      <c r="AU1287" s="108"/>
      <c r="AV1287" s="108"/>
      <c r="AW1287" s="108"/>
      <c r="AX1287" s="108"/>
      <c r="AY1287" s="108"/>
      <c r="AZ1287" s="108"/>
      <c r="BE1287" s="108"/>
      <c r="BG1287" s="108"/>
      <c r="BI1287" s="108"/>
      <c r="BK1287" s="108"/>
      <c r="BL1287" s="108"/>
      <c r="BM1287" s="108"/>
      <c r="CB1287" s="108"/>
      <c r="CC1287" s="108"/>
      <c r="CD1287" s="108"/>
      <c r="CE1287" s="108"/>
    </row>
    <row r="1288" spans="1:83">
      <c r="A1288" s="108"/>
      <c r="B1288" s="108"/>
      <c r="E1288" s="108"/>
      <c r="F1288" s="108"/>
      <c r="I1288" s="108"/>
      <c r="J1288" s="108"/>
      <c r="K1288" s="108"/>
      <c r="L1288" s="108"/>
      <c r="M1288" s="108"/>
      <c r="N1288" s="108"/>
      <c r="O1288" s="108"/>
      <c r="P1288" s="108"/>
      <c r="Q1288" s="108"/>
      <c r="R1288" s="108"/>
      <c r="S1288" s="108"/>
      <c r="T1288" s="108"/>
      <c r="U1288" s="108"/>
      <c r="V1288" s="108"/>
      <c r="W1288" s="108"/>
      <c r="X1288" s="108"/>
      <c r="Y1288" s="108"/>
      <c r="Z1288" s="108"/>
      <c r="AA1288" s="108"/>
      <c r="AB1288" s="108"/>
      <c r="AC1288" s="108"/>
      <c r="AD1288" s="108"/>
      <c r="AE1288" s="108"/>
      <c r="AF1288" s="108"/>
      <c r="AG1288" s="108"/>
      <c r="AH1288" s="108"/>
      <c r="AI1288" s="108"/>
      <c r="AJ1288" s="108"/>
      <c r="AK1288" s="108"/>
      <c r="AL1288" s="108"/>
      <c r="AM1288" s="108"/>
      <c r="AN1288" s="108"/>
      <c r="AO1288" s="108"/>
      <c r="AP1288" s="108"/>
      <c r="AQ1288" s="108"/>
      <c r="AR1288" s="108"/>
      <c r="AS1288" s="108"/>
      <c r="AT1288" s="108"/>
      <c r="AU1288" s="108"/>
      <c r="AV1288" s="108"/>
      <c r="AW1288" s="108"/>
      <c r="AX1288" s="108"/>
      <c r="AY1288" s="108"/>
      <c r="AZ1288" s="108"/>
      <c r="BE1288" s="108"/>
      <c r="BG1288" s="108"/>
      <c r="BI1288" s="108"/>
      <c r="BK1288" s="108"/>
      <c r="BL1288" s="108"/>
      <c r="BM1288" s="108"/>
      <c r="CB1288" s="108"/>
      <c r="CC1288" s="108"/>
      <c r="CD1288" s="108"/>
      <c r="CE1288" s="108"/>
    </row>
    <row r="1289" spans="1:83">
      <c r="A1289" s="108"/>
      <c r="B1289" s="108"/>
      <c r="E1289" s="108"/>
      <c r="F1289" s="108"/>
      <c r="I1289" s="108"/>
      <c r="J1289" s="108"/>
      <c r="K1289" s="108"/>
      <c r="L1289" s="108"/>
      <c r="M1289" s="108"/>
      <c r="N1289" s="108"/>
      <c r="O1289" s="108"/>
      <c r="P1289" s="108"/>
      <c r="Q1289" s="108"/>
      <c r="R1289" s="108"/>
      <c r="S1289" s="108"/>
      <c r="T1289" s="108"/>
      <c r="U1289" s="108"/>
      <c r="V1289" s="108"/>
      <c r="W1289" s="108"/>
      <c r="X1289" s="108"/>
      <c r="Y1289" s="108"/>
      <c r="Z1289" s="108"/>
      <c r="AA1289" s="108"/>
      <c r="AB1289" s="108"/>
      <c r="AC1289" s="108"/>
      <c r="AD1289" s="108"/>
      <c r="AE1289" s="108"/>
      <c r="AF1289" s="108"/>
      <c r="AG1289" s="108"/>
      <c r="AH1289" s="108"/>
      <c r="AI1289" s="108"/>
      <c r="AJ1289" s="108"/>
      <c r="AK1289" s="108"/>
      <c r="AL1289" s="108"/>
      <c r="AM1289" s="108"/>
      <c r="AN1289" s="108"/>
      <c r="AO1289" s="108"/>
      <c r="AP1289" s="108"/>
      <c r="AQ1289" s="108"/>
      <c r="AR1289" s="108"/>
      <c r="AS1289" s="108"/>
      <c r="AT1289" s="108"/>
      <c r="AU1289" s="108"/>
      <c r="AV1289" s="108"/>
      <c r="AW1289" s="108"/>
      <c r="AX1289" s="108"/>
      <c r="AY1289" s="108"/>
      <c r="AZ1289" s="108"/>
      <c r="BE1289" s="108"/>
      <c r="BG1289" s="108"/>
      <c r="BI1289" s="108"/>
      <c r="BK1289" s="108"/>
      <c r="BL1289" s="108"/>
      <c r="BM1289" s="108"/>
      <c r="CB1289" s="108"/>
      <c r="CC1289" s="108"/>
      <c r="CD1289" s="108"/>
      <c r="CE1289" s="108"/>
    </row>
    <row r="1290" spans="1:83">
      <c r="A1290" s="108"/>
      <c r="B1290" s="108"/>
      <c r="E1290" s="108"/>
      <c r="F1290" s="108"/>
      <c r="I1290" s="108"/>
      <c r="J1290" s="108"/>
      <c r="K1290" s="108"/>
      <c r="L1290" s="108"/>
      <c r="M1290" s="108"/>
      <c r="N1290" s="108"/>
      <c r="O1290" s="108"/>
      <c r="P1290" s="108"/>
      <c r="Q1290" s="108"/>
      <c r="R1290" s="108"/>
      <c r="S1290" s="108"/>
      <c r="T1290" s="108"/>
      <c r="U1290" s="108"/>
      <c r="V1290" s="108"/>
      <c r="W1290" s="108"/>
      <c r="X1290" s="108"/>
      <c r="Y1290" s="108"/>
      <c r="Z1290" s="108"/>
      <c r="AA1290" s="108"/>
      <c r="AB1290" s="108"/>
      <c r="AC1290" s="108"/>
      <c r="AD1290" s="108"/>
      <c r="AE1290" s="108"/>
      <c r="AF1290" s="108"/>
      <c r="AG1290" s="108"/>
      <c r="AH1290" s="108"/>
      <c r="AI1290" s="108"/>
      <c r="AJ1290" s="108"/>
      <c r="AK1290" s="108"/>
      <c r="AL1290" s="108"/>
      <c r="AM1290" s="108"/>
      <c r="AN1290" s="108"/>
      <c r="AO1290" s="108"/>
      <c r="AP1290" s="108"/>
      <c r="AQ1290" s="108"/>
      <c r="AR1290" s="108"/>
      <c r="AS1290" s="108"/>
      <c r="AT1290" s="108"/>
      <c r="AU1290" s="108"/>
      <c r="AV1290" s="108"/>
      <c r="AW1290" s="108"/>
      <c r="AX1290" s="108"/>
      <c r="AY1290" s="108"/>
      <c r="AZ1290" s="108"/>
      <c r="BE1290" s="108"/>
      <c r="BG1290" s="108"/>
      <c r="BI1290" s="108"/>
      <c r="BK1290" s="108"/>
      <c r="BL1290" s="108"/>
      <c r="BM1290" s="108"/>
      <c r="CB1290" s="108"/>
      <c r="CC1290" s="108"/>
      <c r="CD1290" s="108"/>
      <c r="CE1290" s="108"/>
    </row>
    <row r="1291" spans="1:83">
      <c r="A1291" s="108"/>
      <c r="B1291" s="108"/>
      <c r="E1291" s="108"/>
      <c r="F1291" s="108"/>
      <c r="I1291" s="108"/>
      <c r="J1291" s="108"/>
      <c r="K1291" s="108"/>
      <c r="L1291" s="108"/>
      <c r="M1291" s="108"/>
      <c r="N1291" s="108"/>
      <c r="O1291" s="108"/>
      <c r="P1291" s="108"/>
      <c r="Q1291" s="108"/>
      <c r="R1291" s="108"/>
      <c r="S1291" s="108"/>
      <c r="T1291" s="108"/>
      <c r="U1291" s="108"/>
      <c r="V1291" s="108"/>
      <c r="W1291" s="108"/>
      <c r="X1291" s="108"/>
      <c r="Y1291" s="108"/>
      <c r="Z1291" s="108"/>
      <c r="AA1291" s="108"/>
      <c r="AB1291" s="108"/>
      <c r="AC1291" s="108"/>
      <c r="AD1291" s="108"/>
      <c r="AE1291" s="108"/>
      <c r="AF1291" s="108"/>
      <c r="AG1291" s="108"/>
      <c r="AH1291" s="108"/>
      <c r="AI1291" s="108"/>
      <c r="AJ1291" s="108"/>
      <c r="AK1291" s="108"/>
      <c r="AL1291" s="108"/>
      <c r="AM1291" s="108"/>
      <c r="AN1291" s="108"/>
      <c r="AO1291" s="108"/>
      <c r="AP1291" s="108"/>
      <c r="AQ1291" s="108"/>
      <c r="AR1291" s="108"/>
      <c r="AS1291" s="108"/>
      <c r="AT1291" s="108"/>
      <c r="AU1291" s="108"/>
      <c r="AV1291" s="108"/>
      <c r="AW1291" s="108"/>
      <c r="AX1291" s="108"/>
      <c r="AY1291" s="108"/>
      <c r="AZ1291" s="108"/>
      <c r="BE1291" s="108"/>
      <c r="BG1291" s="108"/>
      <c r="BI1291" s="108"/>
      <c r="BK1291" s="108"/>
      <c r="BL1291" s="108"/>
      <c r="BM1291" s="108"/>
      <c r="CB1291" s="108"/>
      <c r="CC1291" s="108"/>
      <c r="CD1291" s="108"/>
      <c r="CE1291" s="108"/>
    </row>
    <row r="1292" spans="1:83">
      <c r="A1292" s="108"/>
      <c r="B1292" s="108"/>
      <c r="E1292" s="108"/>
      <c r="F1292" s="108"/>
      <c r="I1292" s="108"/>
      <c r="J1292" s="108"/>
      <c r="K1292" s="108"/>
      <c r="L1292" s="108"/>
      <c r="M1292" s="108"/>
      <c r="N1292" s="108"/>
      <c r="O1292" s="108"/>
      <c r="P1292" s="108"/>
      <c r="Q1292" s="108"/>
      <c r="R1292" s="108"/>
      <c r="S1292" s="108"/>
      <c r="T1292" s="108"/>
      <c r="U1292" s="108"/>
      <c r="V1292" s="108"/>
      <c r="W1292" s="108"/>
      <c r="X1292" s="108"/>
      <c r="Y1292" s="108"/>
      <c r="Z1292" s="108"/>
      <c r="AA1292" s="108"/>
      <c r="AB1292" s="108"/>
      <c r="AC1292" s="108"/>
      <c r="AD1292" s="108"/>
      <c r="AE1292" s="108"/>
      <c r="AF1292" s="108"/>
      <c r="AG1292" s="108"/>
      <c r="AH1292" s="108"/>
      <c r="AI1292" s="108"/>
      <c r="AJ1292" s="108"/>
      <c r="AK1292" s="108"/>
      <c r="AL1292" s="108"/>
      <c r="AM1292" s="108"/>
      <c r="AN1292" s="108"/>
      <c r="AO1292" s="108"/>
      <c r="AP1292" s="108"/>
      <c r="AQ1292" s="108"/>
      <c r="AR1292" s="108"/>
      <c r="AS1292" s="108"/>
      <c r="AT1292" s="108"/>
      <c r="AU1292" s="108"/>
      <c r="AV1292" s="108"/>
      <c r="AW1292" s="108"/>
      <c r="AX1292" s="108"/>
      <c r="AY1292" s="108"/>
      <c r="AZ1292" s="108"/>
      <c r="BE1292" s="108"/>
      <c r="BG1292" s="108"/>
      <c r="BI1292" s="108"/>
      <c r="BK1292" s="108"/>
      <c r="BL1292" s="108"/>
      <c r="BM1292" s="108"/>
      <c r="CB1292" s="108"/>
      <c r="CC1292" s="108"/>
      <c r="CD1292" s="108"/>
      <c r="CE1292" s="108"/>
    </row>
    <row r="1293" spans="1:83">
      <c r="A1293" s="108"/>
      <c r="B1293" s="108"/>
      <c r="E1293" s="108"/>
      <c r="F1293" s="108"/>
      <c r="I1293" s="108"/>
      <c r="J1293" s="108"/>
      <c r="K1293" s="108"/>
      <c r="L1293" s="108"/>
      <c r="M1293" s="108"/>
      <c r="N1293" s="108"/>
      <c r="O1293" s="108"/>
      <c r="P1293" s="108"/>
      <c r="Q1293" s="108"/>
      <c r="R1293" s="108"/>
      <c r="S1293" s="108"/>
      <c r="T1293" s="108"/>
      <c r="U1293" s="108"/>
      <c r="V1293" s="108"/>
      <c r="W1293" s="108"/>
      <c r="X1293" s="108"/>
      <c r="Y1293" s="108"/>
      <c r="Z1293" s="108"/>
      <c r="AA1293" s="108"/>
      <c r="AB1293" s="108"/>
      <c r="AC1293" s="108"/>
      <c r="AD1293" s="108"/>
      <c r="AE1293" s="108"/>
      <c r="AF1293" s="108"/>
      <c r="AG1293" s="108"/>
      <c r="AH1293" s="108"/>
      <c r="AI1293" s="108"/>
      <c r="AJ1293" s="108"/>
      <c r="AK1293" s="108"/>
      <c r="AL1293" s="108"/>
      <c r="AM1293" s="108"/>
      <c r="AN1293" s="108"/>
      <c r="AO1293" s="108"/>
      <c r="AP1293" s="108"/>
      <c r="AQ1293" s="108"/>
      <c r="AR1293" s="108"/>
      <c r="AS1293" s="108"/>
      <c r="AT1293" s="108"/>
      <c r="AU1293" s="108"/>
      <c r="AV1293" s="108"/>
      <c r="AW1293" s="108"/>
      <c r="AX1293" s="108"/>
      <c r="AY1293" s="108"/>
      <c r="AZ1293" s="108"/>
      <c r="BE1293" s="108"/>
      <c r="BG1293" s="108"/>
      <c r="BI1293" s="108"/>
      <c r="BK1293" s="108"/>
      <c r="BL1293" s="108"/>
      <c r="BM1293" s="108"/>
      <c r="CB1293" s="108"/>
      <c r="CC1293" s="108"/>
      <c r="CD1293" s="108"/>
      <c r="CE1293" s="108"/>
    </row>
    <row r="1294" spans="1:83">
      <c r="A1294" s="108"/>
      <c r="B1294" s="108"/>
      <c r="E1294" s="108"/>
      <c r="F1294" s="108"/>
      <c r="I1294" s="108"/>
      <c r="J1294" s="108"/>
      <c r="K1294" s="108"/>
      <c r="L1294" s="108"/>
      <c r="M1294" s="108"/>
      <c r="N1294" s="108"/>
      <c r="O1294" s="108"/>
      <c r="P1294" s="108"/>
      <c r="Q1294" s="108"/>
      <c r="R1294" s="108"/>
      <c r="S1294" s="108"/>
      <c r="T1294" s="108"/>
      <c r="U1294" s="108"/>
      <c r="V1294" s="108"/>
      <c r="W1294" s="108"/>
      <c r="X1294" s="108"/>
      <c r="Y1294" s="108"/>
      <c r="Z1294" s="108"/>
      <c r="AA1294" s="108"/>
      <c r="AB1294" s="108"/>
      <c r="AC1294" s="108"/>
      <c r="AD1294" s="108"/>
      <c r="AE1294" s="108"/>
      <c r="AF1294" s="108"/>
      <c r="AG1294" s="108"/>
      <c r="AH1294" s="108"/>
      <c r="AI1294" s="108"/>
      <c r="AJ1294" s="108"/>
      <c r="AK1294" s="108"/>
      <c r="AL1294" s="108"/>
      <c r="AM1294" s="108"/>
      <c r="AN1294" s="108"/>
      <c r="AO1294" s="108"/>
      <c r="AP1294" s="108"/>
      <c r="AQ1294" s="108"/>
      <c r="AR1294" s="108"/>
      <c r="AS1294" s="108"/>
      <c r="AT1294" s="108"/>
      <c r="AU1294" s="108"/>
      <c r="AV1294" s="108"/>
      <c r="AW1294" s="108"/>
      <c r="AX1294" s="108"/>
      <c r="AY1294" s="108"/>
      <c r="AZ1294" s="108"/>
      <c r="BE1294" s="108"/>
      <c r="BG1294" s="108"/>
      <c r="BI1294" s="108"/>
      <c r="BK1294" s="108"/>
      <c r="BL1294" s="108"/>
      <c r="BM1294" s="108"/>
      <c r="CB1294" s="108"/>
      <c r="CC1294" s="108"/>
      <c r="CD1294" s="108"/>
      <c r="CE1294" s="108"/>
    </row>
    <row r="1295" spans="1:83">
      <c r="A1295" s="108"/>
      <c r="B1295" s="108"/>
      <c r="E1295" s="108"/>
      <c r="F1295" s="108"/>
      <c r="I1295" s="108"/>
      <c r="J1295" s="108"/>
      <c r="K1295" s="108"/>
      <c r="L1295" s="108"/>
      <c r="M1295" s="108"/>
      <c r="N1295" s="108"/>
      <c r="O1295" s="108"/>
      <c r="P1295" s="108"/>
      <c r="Q1295" s="108"/>
      <c r="R1295" s="108"/>
      <c r="S1295" s="108"/>
      <c r="T1295" s="108"/>
      <c r="U1295" s="108"/>
      <c r="V1295" s="108"/>
      <c r="W1295" s="108"/>
      <c r="X1295" s="108"/>
      <c r="Y1295" s="108"/>
      <c r="Z1295" s="108"/>
      <c r="AA1295" s="108"/>
      <c r="AB1295" s="108"/>
      <c r="AC1295" s="108"/>
      <c r="AD1295" s="108"/>
      <c r="AE1295" s="108"/>
      <c r="AF1295" s="108"/>
      <c r="AG1295" s="108"/>
      <c r="AH1295" s="108"/>
      <c r="AI1295" s="108"/>
      <c r="AJ1295" s="108"/>
      <c r="AK1295" s="108"/>
      <c r="AL1295" s="108"/>
      <c r="AM1295" s="108"/>
      <c r="AN1295" s="108"/>
      <c r="AO1295" s="108"/>
      <c r="AP1295" s="108"/>
      <c r="AQ1295" s="108"/>
      <c r="AR1295" s="108"/>
      <c r="AS1295" s="108"/>
      <c r="AT1295" s="108"/>
      <c r="AU1295" s="108"/>
      <c r="AV1295" s="108"/>
      <c r="AW1295" s="108"/>
      <c r="AX1295" s="108"/>
      <c r="AY1295" s="108"/>
      <c r="AZ1295" s="108"/>
      <c r="BE1295" s="108"/>
      <c r="BG1295" s="108"/>
      <c r="BI1295" s="108"/>
      <c r="BK1295" s="108"/>
      <c r="BL1295" s="108"/>
      <c r="BM1295" s="108"/>
      <c r="CB1295" s="108"/>
      <c r="CC1295" s="108"/>
      <c r="CD1295" s="108"/>
      <c r="CE1295" s="108"/>
    </row>
    <row r="1296" spans="1:83">
      <c r="A1296" s="108"/>
      <c r="B1296" s="108"/>
      <c r="E1296" s="108"/>
      <c r="F1296" s="108"/>
      <c r="I1296" s="108"/>
      <c r="J1296" s="108"/>
      <c r="K1296" s="108"/>
      <c r="L1296" s="108"/>
      <c r="M1296" s="108"/>
      <c r="N1296" s="108"/>
      <c r="O1296" s="108"/>
      <c r="P1296" s="108"/>
      <c r="Q1296" s="108"/>
      <c r="R1296" s="108"/>
      <c r="S1296" s="108"/>
      <c r="T1296" s="108"/>
      <c r="U1296" s="108"/>
      <c r="V1296" s="108"/>
      <c r="W1296" s="108"/>
      <c r="X1296" s="108"/>
      <c r="Y1296" s="108"/>
      <c r="Z1296" s="108"/>
      <c r="AA1296" s="108"/>
      <c r="AB1296" s="108"/>
      <c r="AC1296" s="108"/>
      <c r="AD1296" s="108"/>
      <c r="AE1296" s="108"/>
      <c r="AF1296" s="108"/>
      <c r="AG1296" s="108"/>
      <c r="AH1296" s="108"/>
      <c r="AI1296" s="108"/>
      <c r="AJ1296" s="108"/>
      <c r="AK1296" s="108"/>
      <c r="AL1296" s="108"/>
      <c r="AM1296" s="108"/>
      <c r="AN1296" s="108"/>
      <c r="AO1296" s="108"/>
      <c r="AP1296" s="108"/>
      <c r="AQ1296" s="108"/>
      <c r="AR1296" s="108"/>
      <c r="AS1296" s="108"/>
      <c r="AT1296" s="108"/>
      <c r="AU1296" s="108"/>
      <c r="AV1296" s="108"/>
      <c r="AW1296" s="108"/>
      <c r="AX1296" s="108"/>
      <c r="AY1296" s="108"/>
      <c r="AZ1296" s="108"/>
      <c r="BE1296" s="108"/>
      <c r="BG1296" s="108"/>
      <c r="BI1296" s="108"/>
      <c r="BK1296" s="108"/>
      <c r="BL1296" s="108"/>
      <c r="BM1296" s="108"/>
      <c r="CB1296" s="108"/>
      <c r="CC1296" s="108"/>
      <c r="CD1296" s="108"/>
      <c r="CE1296" s="108"/>
    </row>
    <row r="1297" spans="1:83">
      <c r="A1297" s="108"/>
      <c r="B1297" s="108"/>
      <c r="E1297" s="108"/>
      <c r="F1297" s="108"/>
      <c r="I1297" s="108"/>
      <c r="J1297" s="108"/>
      <c r="K1297" s="108"/>
      <c r="L1297" s="108"/>
      <c r="M1297" s="108"/>
      <c r="N1297" s="108"/>
      <c r="O1297" s="108"/>
      <c r="P1297" s="108"/>
      <c r="Q1297" s="108"/>
      <c r="R1297" s="108"/>
      <c r="S1297" s="108"/>
      <c r="T1297" s="108"/>
      <c r="U1297" s="108"/>
      <c r="V1297" s="108"/>
      <c r="W1297" s="108"/>
      <c r="X1297" s="108"/>
      <c r="Y1297" s="108"/>
      <c r="Z1297" s="108"/>
      <c r="AA1297" s="108"/>
      <c r="AB1297" s="108"/>
      <c r="AC1297" s="108"/>
      <c r="AD1297" s="108"/>
      <c r="AE1297" s="108"/>
      <c r="AF1297" s="108"/>
      <c r="AG1297" s="108"/>
      <c r="AH1297" s="108"/>
      <c r="AI1297" s="108"/>
      <c r="AJ1297" s="108"/>
      <c r="AK1297" s="108"/>
      <c r="AL1297" s="108"/>
      <c r="AM1297" s="108"/>
      <c r="AN1297" s="108"/>
      <c r="AO1297" s="108"/>
      <c r="AP1297" s="108"/>
      <c r="AQ1297" s="108"/>
      <c r="AR1297" s="108"/>
      <c r="AS1297" s="108"/>
      <c r="AT1297" s="108"/>
      <c r="AU1297" s="108"/>
      <c r="AV1297" s="108"/>
      <c r="AW1297" s="108"/>
      <c r="AX1297" s="108"/>
      <c r="AY1297" s="108"/>
      <c r="AZ1297" s="108"/>
      <c r="BE1297" s="108"/>
      <c r="BG1297" s="108"/>
      <c r="BI1297" s="108"/>
      <c r="BK1297" s="108"/>
      <c r="BL1297" s="108"/>
      <c r="BM1297" s="108"/>
      <c r="CB1297" s="108"/>
      <c r="CC1297" s="108"/>
      <c r="CD1297" s="108"/>
      <c r="CE1297" s="108"/>
    </row>
    <row r="1298" spans="1:83">
      <c r="A1298" s="108"/>
      <c r="B1298" s="108"/>
      <c r="E1298" s="108"/>
      <c r="F1298" s="108"/>
      <c r="I1298" s="108"/>
      <c r="J1298" s="108"/>
      <c r="K1298" s="108"/>
      <c r="L1298" s="108"/>
      <c r="M1298" s="108"/>
      <c r="N1298" s="108"/>
      <c r="O1298" s="108"/>
      <c r="P1298" s="108"/>
      <c r="Q1298" s="108"/>
      <c r="R1298" s="108"/>
      <c r="S1298" s="108"/>
      <c r="T1298" s="108"/>
      <c r="U1298" s="108"/>
      <c r="V1298" s="108"/>
      <c r="W1298" s="108"/>
      <c r="X1298" s="108"/>
      <c r="Y1298" s="108"/>
      <c r="Z1298" s="108"/>
      <c r="AA1298" s="108"/>
      <c r="AB1298" s="108"/>
      <c r="AC1298" s="108"/>
      <c r="AD1298" s="108"/>
      <c r="AE1298" s="108"/>
      <c r="AF1298" s="108"/>
      <c r="AG1298" s="108"/>
      <c r="AH1298" s="108"/>
      <c r="AI1298" s="108"/>
      <c r="AJ1298" s="108"/>
      <c r="AK1298" s="108"/>
      <c r="AL1298" s="108"/>
      <c r="AM1298" s="108"/>
      <c r="AN1298" s="108"/>
      <c r="AO1298" s="108"/>
      <c r="AP1298" s="108"/>
      <c r="AQ1298" s="108"/>
      <c r="AR1298" s="108"/>
      <c r="AS1298" s="108"/>
      <c r="AT1298" s="108"/>
      <c r="AU1298" s="108"/>
      <c r="AV1298" s="108"/>
      <c r="AW1298" s="108"/>
      <c r="AX1298" s="108"/>
      <c r="AY1298" s="108"/>
      <c r="AZ1298" s="108"/>
      <c r="BE1298" s="108"/>
      <c r="BG1298" s="108"/>
      <c r="BI1298" s="108"/>
      <c r="BK1298" s="108"/>
      <c r="BL1298" s="108"/>
      <c r="BM1298" s="108"/>
      <c r="CB1298" s="108"/>
      <c r="CC1298" s="108"/>
      <c r="CD1298" s="108"/>
      <c r="CE1298" s="108"/>
    </row>
    <row r="1299" spans="1:83">
      <c r="A1299" s="108"/>
      <c r="B1299" s="108"/>
      <c r="E1299" s="108"/>
      <c r="F1299" s="108"/>
      <c r="I1299" s="108"/>
      <c r="J1299" s="108"/>
      <c r="K1299" s="108"/>
      <c r="L1299" s="108"/>
      <c r="M1299" s="108"/>
      <c r="N1299" s="108"/>
      <c r="O1299" s="108"/>
      <c r="P1299" s="108"/>
      <c r="Q1299" s="108"/>
      <c r="R1299" s="108"/>
      <c r="S1299" s="108"/>
      <c r="T1299" s="108"/>
      <c r="U1299" s="108"/>
      <c r="V1299" s="108"/>
      <c r="W1299" s="108"/>
      <c r="X1299" s="108"/>
      <c r="Y1299" s="108"/>
      <c r="Z1299" s="108"/>
      <c r="AA1299" s="108"/>
      <c r="AB1299" s="108"/>
      <c r="AC1299" s="108"/>
      <c r="AD1299" s="108"/>
      <c r="AE1299" s="108"/>
      <c r="AF1299" s="108"/>
      <c r="AG1299" s="108"/>
      <c r="AH1299" s="108"/>
      <c r="AI1299" s="108"/>
      <c r="AJ1299" s="108"/>
      <c r="AK1299" s="108"/>
      <c r="AL1299" s="108"/>
      <c r="AM1299" s="108"/>
      <c r="AN1299" s="108"/>
      <c r="AO1299" s="108"/>
      <c r="AP1299" s="108"/>
      <c r="AQ1299" s="108"/>
      <c r="AR1299" s="108"/>
      <c r="AS1299" s="108"/>
      <c r="AT1299" s="108"/>
      <c r="AU1299" s="108"/>
      <c r="AV1299" s="108"/>
      <c r="AW1299" s="108"/>
      <c r="AX1299" s="108"/>
      <c r="AY1299" s="108"/>
      <c r="AZ1299" s="108"/>
      <c r="BE1299" s="108"/>
      <c r="BG1299" s="108"/>
      <c r="BI1299" s="108"/>
      <c r="BK1299" s="108"/>
      <c r="BL1299" s="108"/>
      <c r="BM1299" s="108"/>
      <c r="CB1299" s="108"/>
      <c r="CC1299" s="108"/>
      <c r="CD1299" s="108"/>
      <c r="CE1299" s="108"/>
    </row>
    <row r="1300" spans="1:83">
      <c r="A1300" s="108"/>
      <c r="B1300" s="108"/>
      <c r="E1300" s="108"/>
      <c r="F1300" s="108"/>
      <c r="I1300" s="108"/>
      <c r="J1300" s="108"/>
      <c r="K1300" s="108"/>
      <c r="L1300" s="108"/>
      <c r="M1300" s="108"/>
      <c r="N1300" s="108"/>
      <c r="O1300" s="108"/>
      <c r="P1300" s="108"/>
      <c r="Q1300" s="108"/>
      <c r="R1300" s="108"/>
      <c r="S1300" s="108"/>
      <c r="T1300" s="108"/>
      <c r="U1300" s="108"/>
      <c r="V1300" s="108"/>
      <c r="W1300" s="108"/>
      <c r="X1300" s="108"/>
      <c r="Y1300" s="108"/>
      <c r="Z1300" s="108"/>
      <c r="AA1300" s="108"/>
      <c r="AB1300" s="108"/>
      <c r="AC1300" s="108"/>
      <c r="AD1300" s="108"/>
      <c r="AE1300" s="108"/>
      <c r="AF1300" s="108"/>
      <c r="AG1300" s="108"/>
      <c r="AH1300" s="108"/>
      <c r="AI1300" s="108"/>
      <c r="AJ1300" s="108"/>
      <c r="AK1300" s="108"/>
      <c r="AL1300" s="108"/>
      <c r="AM1300" s="108"/>
      <c r="AN1300" s="108"/>
      <c r="AO1300" s="108"/>
      <c r="AP1300" s="108"/>
      <c r="AQ1300" s="108"/>
      <c r="AR1300" s="108"/>
      <c r="AS1300" s="108"/>
      <c r="AT1300" s="108"/>
      <c r="AU1300" s="108"/>
      <c r="AV1300" s="108"/>
      <c r="AW1300" s="108"/>
      <c r="AX1300" s="108"/>
      <c r="AY1300" s="108"/>
      <c r="AZ1300" s="108"/>
      <c r="BE1300" s="108"/>
      <c r="BG1300" s="108"/>
      <c r="BI1300" s="108"/>
      <c r="BK1300" s="108"/>
      <c r="BL1300" s="108"/>
      <c r="BM1300" s="108"/>
      <c r="CB1300" s="108"/>
      <c r="CC1300" s="108"/>
      <c r="CD1300" s="108"/>
      <c r="CE1300" s="108"/>
    </row>
    <row r="1301" spans="1:83">
      <c r="A1301" s="108"/>
      <c r="B1301" s="108"/>
      <c r="E1301" s="108"/>
      <c r="F1301" s="108"/>
      <c r="I1301" s="108"/>
      <c r="J1301" s="108"/>
      <c r="K1301" s="108"/>
      <c r="L1301" s="108"/>
      <c r="M1301" s="108"/>
      <c r="N1301" s="108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8"/>
      <c r="AA1301" s="108"/>
      <c r="AB1301" s="108"/>
      <c r="AC1301" s="108"/>
      <c r="AD1301" s="108"/>
      <c r="AE1301" s="108"/>
      <c r="AF1301" s="108"/>
      <c r="AG1301" s="108"/>
      <c r="AH1301" s="108"/>
      <c r="AI1301" s="108"/>
      <c r="AJ1301" s="108"/>
      <c r="AK1301" s="108"/>
      <c r="AL1301" s="108"/>
      <c r="AM1301" s="108"/>
      <c r="AN1301" s="108"/>
      <c r="AO1301" s="108"/>
      <c r="AP1301" s="108"/>
      <c r="AQ1301" s="108"/>
      <c r="AR1301" s="108"/>
      <c r="AS1301" s="108"/>
      <c r="AT1301" s="108"/>
      <c r="AU1301" s="108"/>
      <c r="AV1301" s="108"/>
      <c r="AW1301" s="108"/>
      <c r="AX1301" s="108"/>
      <c r="AY1301" s="108"/>
      <c r="AZ1301" s="108"/>
      <c r="BE1301" s="108"/>
      <c r="BG1301" s="108"/>
      <c r="BI1301" s="108"/>
      <c r="BK1301" s="108"/>
      <c r="BL1301" s="108"/>
      <c r="BM1301" s="108"/>
      <c r="CB1301" s="108"/>
      <c r="CC1301" s="108"/>
      <c r="CD1301" s="108"/>
      <c r="CE1301" s="108"/>
    </row>
    <row r="1302" spans="1:83">
      <c r="A1302" s="108"/>
      <c r="B1302" s="108"/>
      <c r="E1302" s="108"/>
      <c r="F1302" s="108"/>
      <c r="I1302" s="108"/>
      <c r="J1302" s="108"/>
      <c r="K1302" s="108"/>
      <c r="L1302" s="108"/>
      <c r="M1302" s="108"/>
      <c r="N1302" s="108"/>
      <c r="O1302" s="108"/>
      <c r="P1302" s="108"/>
      <c r="Q1302" s="108"/>
      <c r="R1302" s="108"/>
      <c r="S1302" s="108"/>
      <c r="T1302" s="108"/>
      <c r="U1302" s="108"/>
      <c r="V1302" s="108"/>
      <c r="W1302" s="108"/>
      <c r="X1302" s="108"/>
      <c r="Y1302" s="108"/>
      <c r="Z1302" s="108"/>
      <c r="AA1302" s="108"/>
      <c r="AB1302" s="108"/>
      <c r="AC1302" s="108"/>
      <c r="AD1302" s="108"/>
      <c r="AE1302" s="108"/>
      <c r="AF1302" s="108"/>
      <c r="AG1302" s="108"/>
      <c r="AH1302" s="108"/>
      <c r="AI1302" s="108"/>
      <c r="AJ1302" s="108"/>
      <c r="AK1302" s="108"/>
      <c r="AL1302" s="108"/>
      <c r="AM1302" s="108"/>
      <c r="AN1302" s="108"/>
      <c r="AO1302" s="108"/>
      <c r="AP1302" s="108"/>
      <c r="AQ1302" s="108"/>
      <c r="AR1302" s="108"/>
      <c r="AS1302" s="108"/>
      <c r="AT1302" s="108"/>
      <c r="AU1302" s="108"/>
      <c r="AV1302" s="108"/>
      <c r="AW1302" s="108"/>
      <c r="AX1302" s="108"/>
      <c r="AY1302" s="108"/>
      <c r="AZ1302" s="108"/>
      <c r="BE1302" s="108"/>
      <c r="BG1302" s="108"/>
      <c r="BI1302" s="108"/>
      <c r="BK1302" s="108"/>
      <c r="BL1302" s="108"/>
      <c r="BM1302" s="108"/>
      <c r="CB1302" s="108"/>
      <c r="CC1302" s="108"/>
      <c r="CD1302" s="108"/>
      <c r="CE1302" s="108"/>
    </row>
    <row r="1303" spans="1:83">
      <c r="A1303" s="108"/>
      <c r="B1303" s="108"/>
      <c r="E1303" s="108"/>
      <c r="F1303" s="108"/>
      <c r="I1303" s="108"/>
      <c r="J1303" s="108"/>
      <c r="K1303" s="108"/>
      <c r="L1303" s="108"/>
      <c r="M1303" s="108"/>
      <c r="N1303" s="108"/>
      <c r="O1303" s="108"/>
      <c r="P1303" s="108"/>
      <c r="Q1303" s="108"/>
      <c r="R1303" s="108"/>
      <c r="S1303" s="108"/>
      <c r="T1303" s="108"/>
      <c r="U1303" s="108"/>
      <c r="V1303" s="108"/>
      <c r="W1303" s="108"/>
      <c r="X1303" s="108"/>
      <c r="Y1303" s="108"/>
      <c r="Z1303" s="108"/>
      <c r="AA1303" s="108"/>
      <c r="AB1303" s="108"/>
      <c r="AC1303" s="108"/>
      <c r="AD1303" s="108"/>
      <c r="AE1303" s="108"/>
      <c r="AF1303" s="108"/>
      <c r="AG1303" s="108"/>
      <c r="AH1303" s="108"/>
      <c r="AI1303" s="108"/>
      <c r="AJ1303" s="108"/>
      <c r="AK1303" s="108"/>
      <c r="AL1303" s="108"/>
      <c r="AM1303" s="108"/>
      <c r="AN1303" s="108"/>
      <c r="AO1303" s="108"/>
      <c r="AP1303" s="108"/>
      <c r="AQ1303" s="108"/>
      <c r="AR1303" s="108"/>
      <c r="AS1303" s="108"/>
      <c r="AT1303" s="108"/>
      <c r="AU1303" s="108"/>
      <c r="AV1303" s="108"/>
      <c r="AW1303" s="108"/>
      <c r="AX1303" s="108"/>
      <c r="AY1303" s="108"/>
      <c r="AZ1303" s="108"/>
      <c r="BE1303" s="108"/>
      <c r="BG1303" s="108"/>
      <c r="BI1303" s="108"/>
      <c r="BK1303" s="108"/>
      <c r="BL1303" s="108"/>
      <c r="BM1303" s="108"/>
      <c r="CB1303" s="108"/>
      <c r="CC1303" s="108"/>
      <c r="CD1303" s="108"/>
      <c r="CE1303" s="108"/>
    </row>
    <row r="1304" spans="1:83">
      <c r="A1304" s="108"/>
      <c r="B1304" s="108"/>
      <c r="E1304" s="108"/>
      <c r="F1304" s="108"/>
      <c r="I1304" s="108"/>
      <c r="J1304" s="108"/>
      <c r="K1304" s="108"/>
      <c r="L1304" s="108"/>
      <c r="M1304" s="108"/>
      <c r="N1304" s="108"/>
      <c r="O1304" s="108"/>
      <c r="P1304" s="108"/>
      <c r="Q1304" s="108"/>
      <c r="R1304" s="108"/>
      <c r="S1304" s="108"/>
      <c r="T1304" s="108"/>
      <c r="U1304" s="108"/>
      <c r="V1304" s="108"/>
      <c r="W1304" s="108"/>
      <c r="X1304" s="108"/>
      <c r="Y1304" s="108"/>
      <c r="Z1304" s="108"/>
      <c r="AA1304" s="108"/>
      <c r="AB1304" s="108"/>
      <c r="AC1304" s="108"/>
      <c r="AD1304" s="108"/>
      <c r="AE1304" s="108"/>
      <c r="AF1304" s="108"/>
      <c r="AG1304" s="108"/>
      <c r="AH1304" s="108"/>
      <c r="AI1304" s="108"/>
      <c r="AJ1304" s="108"/>
      <c r="AK1304" s="108"/>
      <c r="AL1304" s="108"/>
      <c r="AM1304" s="108"/>
      <c r="AN1304" s="108"/>
      <c r="AO1304" s="108"/>
      <c r="AP1304" s="108"/>
      <c r="AQ1304" s="108"/>
      <c r="AR1304" s="108"/>
      <c r="AS1304" s="108"/>
      <c r="AT1304" s="108"/>
      <c r="AU1304" s="108"/>
      <c r="AV1304" s="108"/>
      <c r="AW1304" s="108"/>
      <c r="AX1304" s="108"/>
      <c r="AY1304" s="108"/>
      <c r="AZ1304" s="108"/>
      <c r="BE1304" s="108"/>
      <c r="BG1304" s="108"/>
      <c r="BI1304" s="108"/>
      <c r="BK1304" s="108"/>
      <c r="BL1304" s="108"/>
      <c r="BM1304" s="108"/>
      <c r="CB1304" s="108"/>
      <c r="CC1304" s="108"/>
      <c r="CD1304" s="108"/>
      <c r="CE1304" s="108"/>
    </row>
    <row r="1305" spans="1:83">
      <c r="A1305" s="108"/>
      <c r="B1305" s="108"/>
      <c r="E1305" s="108"/>
      <c r="F1305" s="108"/>
      <c r="I1305" s="108"/>
      <c r="J1305" s="108"/>
      <c r="K1305" s="108"/>
      <c r="L1305" s="108"/>
      <c r="M1305" s="108"/>
      <c r="N1305" s="108"/>
      <c r="O1305" s="108"/>
      <c r="P1305" s="108"/>
      <c r="Q1305" s="108"/>
      <c r="R1305" s="108"/>
      <c r="S1305" s="108"/>
      <c r="T1305" s="108"/>
      <c r="U1305" s="108"/>
      <c r="V1305" s="108"/>
      <c r="W1305" s="108"/>
      <c r="X1305" s="108"/>
      <c r="Y1305" s="108"/>
      <c r="Z1305" s="108"/>
      <c r="AA1305" s="108"/>
      <c r="AB1305" s="108"/>
      <c r="AC1305" s="108"/>
      <c r="AD1305" s="108"/>
      <c r="AE1305" s="108"/>
      <c r="AF1305" s="108"/>
      <c r="AG1305" s="108"/>
      <c r="AH1305" s="108"/>
      <c r="AI1305" s="108"/>
      <c r="AJ1305" s="108"/>
      <c r="AK1305" s="108"/>
      <c r="AL1305" s="108"/>
      <c r="AM1305" s="108"/>
      <c r="AN1305" s="108"/>
      <c r="AO1305" s="108"/>
      <c r="AP1305" s="108"/>
      <c r="AQ1305" s="108"/>
      <c r="AR1305" s="108"/>
      <c r="AS1305" s="108"/>
      <c r="AT1305" s="108"/>
      <c r="AU1305" s="108"/>
      <c r="AV1305" s="108"/>
      <c r="AW1305" s="108"/>
      <c r="AX1305" s="108"/>
      <c r="AY1305" s="108"/>
      <c r="AZ1305" s="108"/>
      <c r="BE1305" s="108"/>
      <c r="BG1305" s="108"/>
      <c r="BI1305" s="108"/>
      <c r="BK1305" s="108"/>
      <c r="BL1305" s="108"/>
      <c r="BM1305" s="108"/>
      <c r="CB1305" s="108"/>
      <c r="CC1305" s="108"/>
      <c r="CD1305" s="108"/>
      <c r="CE1305" s="108"/>
    </row>
    <row r="1306" spans="1:83">
      <c r="A1306" s="108"/>
      <c r="B1306" s="108"/>
      <c r="E1306" s="108"/>
      <c r="F1306" s="108"/>
      <c r="I1306" s="108"/>
      <c r="J1306" s="108"/>
      <c r="K1306" s="108"/>
      <c r="L1306" s="108"/>
      <c r="M1306" s="108"/>
      <c r="N1306" s="108"/>
      <c r="O1306" s="108"/>
      <c r="P1306" s="108"/>
      <c r="Q1306" s="108"/>
      <c r="R1306" s="108"/>
      <c r="S1306" s="108"/>
      <c r="T1306" s="108"/>
      <c r="U1306" s="108"/>
      <c r="V1306" s="108"/>
      <c r="W1306" s="108"/>
      <c r="X1306" s="108"/>
      <c r="Y1306" s="108"/>
      <c r="Z1306" s="108"/>
      <c r="AA1306" s="108"/>
      <c r="AB1306" s="108"/>
      <c r="AC1306" s="108"/>
      <c r="AD1306" s="108"/>
      <c r="AE1306" s="108"/>
      <c r="AF1306" s="108"/>
      <c r="AG1306" s="108"/>
      <c r="AH1306" s="108"/>
      <c r="AI1306" s="108"/>
      <c r="AJ1306" s="108"/>
      <c r="AK1306" s="108"/>
      <c r="AL1306" s="108"/>
      <c r="AM1306" s="108"/>
      <c r="AN1306" s="108"/>
      <c r="AO1306" s="108"/>
      <c r="AP1306" s="108"/>
      <c r="AQ1306" s="108"/>
      <c r="AR1306" s="108"/>
      <c r="AS1306" s="108"/>
      <c r="AT1306" s="108"/>
      <c r="AU1306" s="108"/>
      <c r="AV1306" s="108"/>
      <c r="AW1306" s="108"/>
      <c r="AX1306" s="108"/>
      <c r="AY1306" s="108"/>
      <c r="AZ1306" s="108"/>
      <c r="BE1306" s="108"/>
      <c r="BG1306" s="108"/>
      <c r="BI1306" s="108"/>
      <c r="BK1306" s="108"/>
      <c r="BL1306" s="108"/>
      <c r="BM1306" s="108"/>
      <c r="CB1306" s="108"/>
      <c r="CC1306" s="108"/>
      <c r="CD1306" s="108"/>
      <c r="CE1306" s="108"/>
    </row>
    <row r="1307" spans="1:83">
      <c r="A1307" s="108"/>
      <c r="B1307" s="108"/>
      <c r="E1307" s="108"/>
      <c r="F1307" s="108"/>
      <c r="I1307" s="108"/>
      <c r="J1307" s="108"/>
      <c r="K1307" s="108"/>
      <c r="L1307" s="108"/>
      <c r="M1307" s="108"/>
      <c r="N1307" s="108"/>
      <c r="O1307" s="108"/>
      <c r="P1307" s="108"/>
      <c r="Q1307" s="108"/>
      <c r="R1307" s="108"/>
      <c r="S1307" s="108"/>
      <c r="T1307" s="108"/>
      <c r="U1307" s="108"/>
      <c r="V1307" s="108"/>
      <c r="W1307" s="108"/>
      <c r="X1307" s="108"/>
      <c r="Y1307" s="108"/>
      <c r="Z1307" s="108"/>
      <c r="AA1307" s="108"/>
      <c r="AB1307" s="108"/>
      <c r="AC1307" s="108"/>
      <c r="AD1307" s="108"/>
      <c r="AE1307" s="108"/>
      <c r="AF1307" s="108"/>
      <c r="AG1307" s="108"/>
      <c r="AH1307" s="108"/>
      <c r="AI1307" s="108"/>
      <c r="AJ1307" s="108"/>
      <c r="AK1307" s="108"/>
      <c r="AL1307" s="108"/>
      <c r="AM1307" s="108"/>
      <c r="AN1307" s="108"/>
      <c r="AO1307" s="108"/>
      <c r="AP1307" s="108"/>
      <c r="AQ1307" s="108"/>
      <c r="AR1307" s="108"/>
      <c r="AS1307" s="108"/>
      <c r="AT1307" s="108"/>
      <c r="AU1307" s="108"/>
      <c r="AV1307" s="108"/>
      <c r="AW1307" s="108"/>
      <c r="AX1307" s="108"/>
      <c r="AY1307" s="108"/>
      <c r="AZ1307" s="108"/>
      <c r="BE1307" s="108"/>
      <c r="BG1307" s="108"/>
      <c r="BI1307" s="108"/>
      <c r="BK1307" s="108"/>
      <c r="BL1307" s="108"/>
      <c r="BM1307" s="108"/>
      <c r="CB1307" s="108"/>
      <c r="CC1307" s="108"/>
      <c r="CD1307" s="108"/>
      <c r="CE1307" s="108"/>
    </row>
    <row r="1308" spans="1:83">
      <c r="A1308" s="108"/>
      <c r="B1308" s="108"/>
      <c r="E1308" s="108"/>
      <c r="F1308" s="108"/>
      <c r="I1308" s="108"/>
      <c r="J1308" s="108"/>
      <c r="K1308" s="108"/>
      <c r="L1308" s="108"/>
      <c r="M1308" s="108"/>
      <c r="N1308" s="108"/>
      <c r="O1308" s="108"/>
      <c r="P1308" s="108"/>
      <c r="Q1308" s="108"/>
      <c r="R1308" s="108"/>
      <c r="S1308" s="108"/>
      <c r="T1308" s="108"/>
      <c r="U1308" s="108"/>
      <c r="V1308" s="108"/>
      <c r="W1308" s="108"/>
      <c r="X1308" s="108"/>
      <c r="Y1308" s="108"/>
      <c r="Z1308" s="108"/>
      <c r="AA1308" s="108"/>
      <c r="AB1308" s="108"/>
      <c r="AC1308" s="108"/>
      <c r="AD1308" s="108"/>
      <c r="AE1308" s="108"/>
      <c r="AF1308" s="108"/>
      <c r="AG1308" s="108"/>
      <c r="AH1308" s="108"/>
      <c r="AI1308" s="108"/>
      <c r="AJ1308" s="108"/>
      <c r="AK1308" s="108"/>
      <c r="AL1308" s="108"/>
      <c r="AM1308" s="108"/>
      <c r="AN1308" s="108"/>
      <c r="AO1308" s="108"/>
      <c r="AP1308" s="108"/>
      <c r="AQ1308" s="108"/>
      <c r="AR1308" s="108"/>
      <c r="AS1308" s="108"/>
      <c r="AT1308" s="108"/>
      <c r="AU1308" s="108"/>
      <c r="AV1308" s="108"/>
      <c r="AW1308" s="108"/>
      <c r="AX1308" s="108"/>
      <c r="AY1308" s="108"/>
      <c r="AZ1308" s="108"/>
      <c r="BE1308" s="108"/>
      <c r="BG1308" s="108"/>
      <c r="BI1308" s="108"/>
      <c r="BK1308" s="108"/>
      <c r="BL1308" s="108"/>
      <c r="BM1308" s="108"/>
      <c r="CB1308" s="108"/>
      <c r="CC1308" s="108"/>
      <c r="CD1308" s="108"/>
      <c r="CE1308" s="108"/>
    </row>
    <row r="1309" spans="1:83">
      <c r="A1309" s="108"/>
      <c r="B1309" s="108"/>
      <c r="E1309" s="108"/>
      <c r="F1309" s="108"/>
      <c r="I1309" s="108"/>
      <c r="J1309" s="108"/>
      <c r="K1309" s="108"/>
      <c r="L1309" s="108"/>
      <c r="M1309" s="108"/>
      <c r="N1309" s="108"/>
      <c r="O1309" s="108"/>
      <c r="P1309" s="108"/>
      <c r="Q1309" s="108"/>
      <c r="R1309" s="108"/>
      <c r="S1309" s="108"/>
      <c r="T1309" s="108"/>
      <c r="U1309" s="108"/>
      <c r="V1309" s="108"/>
      <c r="W1309" s="108"/>
      <c r="X1309" s="108"/>
      <c r="Y1309" s="108"/>
      <c r="Z1309" s="108"/>
      <c r="AA1309" s="108"/>
      <c r="AB1309" s="108"/>
      <c r="AC1309" s="108"/>
      <c r="AD1309" s="108"/>
      <c r="AE1309" s="108"/>
      <c r="AF1309" s="108"/>
      <c r="AG1309" s="108"/>
      <c r="AH1309" s="108"/>
      <c r="AI1309" s="108"/>
      <c r="AJ1309" s="108"/>
      <c r="AK1309" s="108"/>
      <c r="AL1309" s="108"/>
      <c r="AM1309" s="108"/>
      <c r="AN1309" s="108"/>
      <c r="AO1309" s="108"/>
      <c r="AP1309" s="108"/>
      <c r="AQ1309" s="108"/>
      <c r="AR1309" s="108"/>
      <c r="AS1309" s="108"/>
      <c r="AT1309" s="108"/>
      <c r="AU1309" s="108"/>
      <c r="AV1309" s="108"/>
      <c r="AW1309" s="108"/>
      <c r="AX1309" s="108"/>
      <c r="AY1309" s="108"/>
      <c r="AZ1309" s="108"/>
      <c r="BE1309" s="108"/>
      <c r="BG1309" s="108"/>
      <c r="BI1309" s="108"/>
      <c r="BK1309" s="108"/>
      <c r="BL1309" s="108"/>
      <c r="BM1309" s="108"/>
      <c r="CB1309" s="108"/>
      <c r="CC1309" s="108"/>
      <c r="CD1309" s="108"/>
      <c r="CE1309" s="108"/>
    </row>
    <row r="1310" spans="1:83">
      <c r="A1310" s="108"/>
      <c r="B1310" s="108"/>
      <c r="E1310" s="108"/>
      <c r="F1310" s="108"/>
      <c r="I1310" s="108"/>
      <c r="J1310" s="108"/>
      <c r="K1310" s="108"/>
      <c r="L1310" s="108"/>
      <c r="M1310" s="108"/>
      <c r="N1310" s="108"/>
      <c r="O1310" s="108"/>
      <c r="P1310" s="108"/>
      <c r="Q1310" s="108"/>
      <c r="R1310" s="108"/>
      <c r="S1310" s="108"/>
      <c r="T1310" s="108"/>
      <c r="U1310" s="108"/>
      <c r="V1310" s="108"/>
      <c r="W1310" s="108"/>
      <c r="X1310" s="108"/>
      <c r="Y1310" s="108"/>
      <c r="Z1310" s="108"/>
      <c r="AA1310" s="108"/>
      <c r="AB1310" s="108"/>
      <c r="AC1310" s="108"/>
      <c r="AD1310" s="108"/>
      <c r="AE1310" s="108"/>
      <c r="AF1310" s="108"/>
      <c r="AG1310" s="108"/>
      <c r="AH1310" s="108"/>
      <c r="AI1310" s="108"/>
      <c r="AJ1310" s="108"/>
      <c r="AK1310" s="108"/>
      <c r="AL1310" s="108"/>
      <c r="AM1310" s="108"/>
      <c r="AN1310" s="108"/>
      <c r="AO1310" s="108"/>
      <c r="AP1310" s="108"/>
      <c r="AQ1310" s="108"/>
      <c r="AR1310" s="108"/>
      <c r="AS1310" s="108"/>
      <c r="AT1310" s="108"/>
      <c r="AU1310" s="108"/>
      <c r="AV1310" s="108"/>
      <c r="AW1310" s="108"/>
      <c r="AX1310" s="108"/>
      <c r="AY1310" s="108"/>
      <c r="AZ1310" s="108"/>
      <c r="BE1310" s="108"/>
      <c r="BG1310" s="108"/>
      <c r="BI1310" s="108"/>
      <c r="BK1310" s="108"/>
      <c r="BL1310" s="108"/>
      <c r="BM1310" s="108"/>
      <c r="CB1310" s="108"/>
      <c r="CC1310" s="108"/>
      <c r="CD1310" s="108"/>
      <c r="CE1310" s="108"/>
    </row>
    <row r="1311" spans="1:83">
      <c r="A1311" s="108"/>
      <c r="B1311" s="108"/>
      <c r="E1311" s="108"/>
      <c r="F1311" s="108"/>
      <c r="I1311" s="108"/>
      <c r="J1311" s="108"/>
      <c r="K1311" s="108"/>
      <c r="L1311" s="108"/>
      <c r="M1311" s="108"/>
      <c r="N1311" s="108"/>
      <c r="O1311" s="108"/>
      <c r="P1311" s="108"/>
      <c r="Q1311" s="108"/>
      <c r="R1311" s="108"/>
      <c r="S1311" s="108"/>
      <c r="T1311" s="108"/>
      <c r="U1311" s="108"/>
      <c r="V1311" s="108"/>
      <c r="W1311" s="108"/>
      <c r="X1311" s="108"/>
      <c r="Y1311" s="108"/>
      <c r="Z1311" s="108"/>
      <c r="AA1311" s="108"/>
      <c r="AB1311" s="108"/>
      <c r="AC1311" s="108"/>
      <c r="AD1311" s="108"/>
      <c r="AE1311" s="108"/>
      <c r="AF1311" s="108"/>
      <c r="AG1311" s="108"/>
      <c r="AH1311" s="108"/>
      <c r="AI1311" s="108"/>
      <c r="AJ1311" s="108"/>
      <c r="AK1311" s="108"/>
      <c r="AL1311" s="108"/>
      <c r="AM1311" s="108"/>
      <c r="AN1311" s="108"/>
      <c r="AO1311" s="108"/>
      <c r="AP1311" s="108"/>
      <c r="AQ1311" s="108"/>
      <c r="AR1311" s="108"/>
      <c r="AS1311" s="108"/>
      <c r="AT1311" s="108"/>
      <c r="AU1311" s="108"/>
      <c r="AV1311" s="108"/>
      <c r="AW1311" s="108"/>
      <c r="AX1311" s="108"/>
      <c r="AY1311" s="108"/>
      <c r="AZ1311" s="108"/>
      <c r="BE1311" s="108"/>
      <c r="BG1311" s="108"/>
      <c r="BI1311" s="108"/>
      <c r="BK1311" s="108"/>
      <c r="BL1311" s="108"/>
      <c r="BM1311" s="108"/>
      <c r="CB1311" s="108"/>
      <c r="CC1311" s="108"/>
      <c r="CD1311" s="108"/>
      <c r="CE1311" s="108"/>
    </row>
    <row r="1312" spans="1:83">
      <c r="A1312" s="108"/>
      <c r="B1312" s="108"/>
      <c r="E1312" s="108"/>
      <c r="F1312" s="108"/>
      <c r="I1312" s="108"/>
      <c r="J1312" s="108"/>
      <c r="K1312" s="108"/>
      <c r="L1312" s="108"/>
      <c r="M1312" s="108"/>
      <c r="N1312" s="108"/>
      <c r="O1312" s="108"/>
      <c r="P1312" s="108"/>
      <c r="Q1312" s="108"/>
      <c r="R1312" s="108"/>
      <c r="S1312" s="108"/>
      <c r="T1312" s="108"/>
      <c r="U1312" s="108"/>
      <c r="V1312" s="108"/>
      <c r="W1312" s="108"/>
      <c r="X1312" s="108"/>
      <c r="Y1312" s="108"/>
      <c r="Z1312" s="108"/>
      <c r="AA1312" s="108"/>
      <c r="AB1312" s="108"/>
      <c r="AC1312" s="108"/>
      <c r="AD1312" s="108"/>
      <c r="AE1312" s="108"/>
      <c r="AF1312" s="108"/>
      <c r="AG1312" s="108"/>
      <c r="AH1312" s="108"/>
      <c r="AI1312" s="108"/>
      <c r="AJ1312" s="108"/>
      <c r="AK1312" s="108"/>
      <c r="AL1312" s="108"/>
      <c r="AM1312" s="108"/>
      <c r="AN1312" s="108"/>
      <c r="AO1312" s="108"/>
      <c r="AP1312" s="108"/>
      <c r="AQ1312" s="108"/>
      <c r="AR1312" s="108"/>
      <c r="AS1312" s="108"/>
      <c r="AT1312" s="108"/>
      <c r="AU1312" s="108"/>
      <c r="AV1312" s="108"/>
      <c r="AW1312" s="108"/>
      <c r="AX1312" s="108"/>
      <c r="AY1312" s="108"/>
      <c r="AZ1312" s="108"/>
      <c r="BE1312" s="108"/>
      <c r="BG1312" s="108"/>
      <c r="BI1312" s="108"/>
      <c r="BK1312" s="108"/>
      <c r="BL1312" s="108"/>
      <c r="BM1312" s="108"/>
      <c r="CB1312" s="108"/>
      <c r="CC1312" s="108"/>
      <c r="CD1312" s="108"/>
      <c r="CE1312" s="108"/>
    </row>
    <row r="1313" spans="1:83">
      <c r="A1313" s="108"/>
      <c r="B1313" s="108"/>
      <c r="E1313" s="108"/>
      <c r="F1313" s="108"/>
      <c r="I1313" s="108"/>
      <c r="J1313" s="108"/>
      <c r="K1313" s="108"/>
      <c r="L1313" s="108"/>
      <c r="M1313" s="108"/>
      <c r="N1313" s="108"/>
      <c r="O1313" s="108"/>
      <c r="P1313" s="108"/>
      <c r="Q1313" s="108"/>
      <c r="R1313" s="108"/>
      <c r="S1313" s="108"/>
      <c r="T1313" s="108"/>
      <c r="U1313" s="108"/>
      <c r="V1313" s="108"/>
      <c r="W1313" s="108"/>
      <c r="X1313" s="108"/>
      <c r="Y1313" s="108"/>
      <c r="Z1313" s="108"/>
      <c r="AA1313" s="108"/>
      <c r="AB1313" s="108"/>
      <c r="AC1313" s="108"/>
      <c r="AD1313" s="108"/>
      <c r="AE1313" s="108"/>
      <c r="AF1313" s="108"/>
      <c r="AG1313" s="108"/>
      <c r="AH1313" s="108"/>
      <c r="AI1313" s="108"/>
      <c r="AJ1313" s="108"/>
      <c r="AK1313" s="108"/>
      <c r="AL1313" s="108"/>
      <c r="AM1313" s="108"/>
      <c r="AN1313" s="108"/>
      <c r="AO1313" s="108"/>
      <c r="AP1313" s="108"/>
      <c r="AQ1313" s="108"/>
      <c r="AR1313" s="108"/>
      <c r="AS1313" s="108"/>
      <c r="AT1313" s="108"/>
      <c r="AU1313" s="108"/>
      <c r="AV1313" s="108"/>
      <c r="AW1313" s="108"/>
      <c r="AX1313" s="108"/>
      <c r="AY1313" s="108"/>
      <c r="AZ1313" s="108"/>
      <c r="BE1313" s="108"/>
      <c r="BG1313" s="108"/>
      <c r="BI1313" s="108"/>
      <c r="BK1313" s="108"/>
      <c r="BL1313" s="108"/>
      <c r="BM1313" s="108"/>
      <c r="CB1313" s="108"/>
      <c r="CC1313" s="108"/>
      <c r="CD1313" s="108"/>
      <c r="CE1313" s="108"/>
    </row>
    <row r="1314" spans="1:83">
      <c r="A1314" s="108"/>
      <c r="B1314" s="108"/>
      <c r="E1314" s="108"/>
      <c r="F1314" s="108"/>
      <c r="I1314" s="108"/>
      <c r="J1314" s="108"/>
      <c r="K1314" s="108"/>
      <c r="L1314" s="108"/>
      <c r="M1314" s="108"/>
      <c r="N1314" s="108"/>
      <c r="O1314" s="108"/>
      <c r="P1314" s="108"/>
      <c r="Q1314" s="108"/>
      <c r="R1314" s="108"/>
      <c r="S1314" s="108"/>
      <c r="T1314" s="108"/>
      <c r="U1314" s="108"/>
      <c r="V1314" s="108"/>
      <c r="W1314" s="108"/>
      <c r="X1314" s="108"/>
      <c r="Y1314" s="108"/>
      <c r="Z1314" s="108"/>
      <c r="AA1314" s="108"/>
      <c r="AB1314" s="108"/>
      <c r="AC1314" s="108"/>
      <c r="AD1314" s="108"/>
      <c r="AE1314" s="108"/>
      <c r="AF1314" s="108"/>
      <c r="AG1314" s="108"/>
      <c r="AH1314" s="108"/>
      <c r="AI1314" s="108"/>
      <c r="AJ1314" s="108"/>
      <c r="AK1314" s="108"/>
      <c r="AL1314" s="108"/>
      <c r="AM1314" s="108"/>
      <c r="AN1314" s="108"/>
      <c r="AO1314" s="108"/>
      <c r="AP1314" s="108"/>
      <c r="AQ1314" s="108"/>
      <c r="AR1314" s="108"/>
      <c r="AS1314" s="108"/>
      <c r="AT1314" s="108"/>
      <c r="AU1314" s="108"/>
      <c r="AV1314" s="108"/>
      <c r="AW1314" s="108"/>
      <c r="AX1314" s="108"/>
      <c r="AY1314" s="108"/>
      <c r="AZ1314" s="108"/>
      <c r="BE1314" s="108"/>
      <c r="BG1314" s="108"/>
      <c r="BI1314" s="108"/>
      <c r="BK1314" s="108"/>
      <c r="BL1314" s="108"/>
      <c r="BM1314" s="108"/>
      <c r="CB1314" s="108"/>
      <c r="CC1314" s="108"/>
      <c r="CD1314" s="108"/>
      <c r="CE1314" s="108"/>
    </row>
    <row r="1315" spans="1:83">
      <c r="A1315" s="108"/>
      <c r="B1315" s="108"/>
      <c r="E1315" s="108"/>
      <c r="F1315" s="108"/>
      <c r="I1315" s="108"/>
      <c r="J1315" s="108"/>
      <c r="K1315" s="108"/>
      <c r="L1315" s="108"/>
      <c r="M1315" s="108"/>
      <c r="N1315" s="108"/>
      <c r="O1315" s="108"/>
      <c r="P1315" s="108"/>
      <c r="Q1315" s="108"/>
      <c r="R1315" s="108"/>
      <c r="S1315" s="108"/>
      <c r="T1315" s="108"/>
      <c r="U1315" s="108"/>
      <c r="V1315" s="108"/>
      <c r="W1315" s="108"/>
      <c r="X1315" s="108"/>
      <c r="Y1315" s="108"/>
      <c r="Z1315" s="108"/>
      <c r="AA1315" s="108"/>
      <c r="AB1315" s="108"/>
      <c r="AC1315" s="108"/>
      <c r="AD1315" s="108"/>
      <c r="AE1315" s="108"/>
      <c r="AF1315" s="108"/>
      <c r="AG1315" s="108"/>
      <c r="AH1315" s="108"/>
      <c r="AI1315" s="108"/>
      <c r="AJ1315" s="108"/>
      <c r="AK1315" s="108"/>
      <c r="AL1315" s="108"/>
      <c r="AM1315" s="108"/>
      <c r="AN1315" s="108"/>
      <c r="AO1315" s="108"/>
      <c r="AP1315" s="108"/>
      <c r="AQ1315" s="108"/>
      <c r="AR1315" s="108"/>
      <c r="AS1315" s="108"/>
      <c r="AT1315" s="108"/>
      <c r="AU1315" s="108"/>
      <c r="AV1315" s="108"/>
      <c r="AW1315" s="108"/>
      <c r="AX1315" s="108"/>
      <c r="AY1315" s="108"/>
      <c r="AZ1315" s="108"/>
      <c r="BE1315" s="108"/>
      <c r="BG1315" s="108"/>
      <c r="BI1315" s="108"/>
      <c r="BK1315" s="108"/>
      <c r="BL1315" s="108"/>
      <c r="BM1315" s="108"/>
      <c r="CB1315" s="108"/>
      <c r="CC1315" s="108"/>
      <c r="CD1315" s="108"/>
      <c r="CE1315" s="108"/>
    </row>
    <row r="1316" spans="1:83">
      <c r="A1316" s="108"/>
      <c r="B1316" s="108"/>
      <c r="E1316" s="108"/>
      <c r="F1316" s="108"/>
      <c r="I1316" s="108"/>
      <c r="J1316" s="108"/>
      <c r="K1316" s="108"/>
      <c r="L1316" s="108"/>
      <c r="M1316" s="108"/>
      <c r="N1316" s="108"/>
      <c r="O1316" s="108"/>
      <c r="P1316" s="108"/>
      <c r="Q1316" s="108"/>
      <c r="R1316" s="108"/>
      <c r="S1316" s="108"/>
      <c r="T1316" s="108"/>
      <c r="U1316" s="108"/>
      <c r="V1316" s="108"/>
      <c r="W1316" s="108"/>
      <c r="X1316" s="108"/>
      <c r="Y1316" s="108"/>
      <c r="Z1316" s="108"/>
      <c r="AA1316" s="108"/>
      <c r="AB1316" s="108"/>
      <c r="AC1316" s="108"/>
      <c r="AD1316" s="108"/>
      <c r="AE1316" s="108"/>
      <c r="AF1316" s="108"/>
      <c r="AG1316" s="108"/>
      <c r="AH1316" s="108"/>
      <c r="AI1316" s="108"/>
      <c r="AJ1316" s="108"/>
      <c r="AK1316" s="108"/>
      <c r="AL1316" s="108"/>
      <c r="AM1316" s="108"/>
      <c r="AN1316" s="108"/>
      <c r="AO1316" s="108"/>
      <c r="AP1316" s="108"/>
      <c r="AQ1316" s="108"/>
      <c r="AR1316" s="108"/>
      <c r="AS1316" s="108"/>
      <c r="AT1316" s="108"/>
      <c r="AU1316" s="108"/>
      <c r="AV1316" s="108"/>
      <c r="AW1316" s="108"/>
      <c r="AX1316" s="108"/>
      <c r="AY1316" s="108"/>
      <c r="AZ1316" s="108"/>
      <c r="BE1316" s="108"/>
      <c r="BG1316" s="108"/>
      <c r="BI1316" s="108"/>
      <c r="BK1316" s="108"/>
      <c r="BL1316" s="108"/>
      <c r="BM1316" s="108"/>
      <c r="CB1316" s="108"/>
      <c r="CC1316" s="108"/>
      <c r="CD1316" s="108"/>
      <c r="CE1316" s="108"/>
    </row>
    <row r="1317" spans="1:83">
      <c r="A1317" s="108"/>
      <c r="B1317" s="108"/>
      <c r="E1317" s="108"/>
      <c r="F1317" s="108"/>
      <c r="I1317" s="108"/>
      <c r="J1317" s="108"/>
      <c r="K1317" s="108"/>
      <c r="L1317" s="108"/>
      <c r="M1317" s="108"/>
      <c r="N1317" s="108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8"/>
      <c r="AA1317" s="108"/>
      <c r="AB1317" s="108"/>
      <c r="AC1317" s="108"/>
      <c r="AD1317" s="108"/>
      <c r="AE1317" s="108"/>
      <c r="AF1317" s="108"/>
      <c r="AG1317" s="108"/>
      <c r="AH1317" s="108"/>
      <c r="AI1317" s="108"/>
      <c r="AJ1317" s="108"/>
      <c r="AK1317" s="108"/>
      <c r="AL1317" s="108"/>
      <c r="AM1317" s="108"/>
      <c r="AN1317" s="108"/>
      <c r="AO1317" s="108"/>
      <c r="AP1317" s="108"/>
      <c r="AQ1317" s="108"/>
      <c r="AR1317" s="108"/>
      <c r="AS1317" s="108"/>
      <c r="AT1317" s="108"/>
      <c r="AU1317" s="108"/>
      <c r="AV1317" s="108"/>
      <c r="AW1317" s="108"/>
      <c r="AX1317" s="108"/>
      <c r="AY1317" s="108"/>
      <c r="AZ1317" s="108"/>
      <c r="BE1317" s="108"/>
      <c r="BG1317" s="108"/>
      <c r="BI1317" s="108"/>
      <c r="BK1317" s="108"/>
      <c r="BL1317" s="108"/>
      <c r="BM1317" s="108"/>
      <c r="CB1317" s="108"/>
      <c r="CC1317" s="108"/>
      <c r="CD1317" s="108"/>
      <c r="CE1317" s="108"/>
    </row>
    <row r="1318" spans="1:83">
      <c r="A1318" s="108"/>
      <c r="B1318" s="108"/>
      <c r="E1318" s="108"/>
      <c r="F1318" s="108"/>
      <c r="I1318" s="108"/>
      <c r="J1318" s="108"/>
      <c r="K1318" s="108"/>
      <c r="L1318" s="108"/>
      <c r="M1318" s="108"/>
      <c r="N1318" s="108"/>
      <c r="O1318" s="108"/>
      <c r="P1318" s="108"/>
      <c r="Q1318" s="108"/>
      <c r="R1318" s="108"/>
      <c r="S1318" s="108"/>
      <c r="T1318" s="108"/>
      <c r="U1318" s="108"/>
      <c r="V1318" s="108"/>
      <c r="W1318" s="108"/>
      <c r="X1318" s="108"/>
      <c r="Y1318" s="108"/>
      <c r="Z1318" s="108"/>
      <c r="AA1318" s="108"/>
      <c r="AB1318" s="108"/>
      <c r="AC1318" s="108"/>
      <c r="AD1318" s="108"/>
      <c r="AE1318" s="108"/>
      <c r="AF1318" s="108"/>
      <c r="AG1318" s="108"/>
      <c r="AH1318" s="108"/>
      <c r="AI1318" s="108"/>
      <c r="AJ1318" s="108"/>
      <c r="AK1318" s="108"/>
      <c r="AL1318" s="108"/>
      <c r="AM1318" s="108"/>
      <c r="AN1318" s="108"/>
      <c r="AO1318" s="108"/>
      <c r="AP1318" s="108"/>
      <c r="AQ1318" s="108"/>
      <c r="AR1318" s="108"/>
      <c r="AS1318" s="108"/>
      <c r="AT1318" s="108"/>
      <c r="AU1318" s="108"/>
      <c r="AV1318" s="108"/>
      <c r="AW1318" s="108"/>
      <c r="AX1318" s="108"/>
      <c r="AY1318" s="108"/>
      <c r="AZ1318" s="108"/>
      <c r="BE1318" s="108"/>
      <c r="BG1318" s="108"/>
      <c r="BI1318" s="108"/>
      <c r="BK1318" s="108"/>
      <c r="BL1318" s="108"/>
      <c r="BM1318" s="108"/>
      <c r="CB1318" s="108"/>
      <c r="CC1318" s="108"/>
      <c r="CD1318" s="108"/>
      <c r="CE1318" s="108"/>
    </row>
    <row r="1319" spans="1:83">
      <c r="A1319" s="108"/>
      <c r="B1319" s="108"/>
      <c r="E1319" s="108"/>
      <c r="F1319" s="108"/>
      <c r="I1319" s="108"/>
      <c r="J1319" s="108"/>
      <c r="K1319" s="108"/>
      <c r="L1319" s="108"/>
      <c r="M1319" s="108"/>
      <c r="N1319" s="108"/>
      <c r="O1319" s="108"/>
      <c r="P1319" s="108"/>
      <c r="Q1319" s="108"/>
      <c r="R1319" s="108"/>
      <c r="S1319" s="108"/>
      <c r="T1319" s="108"/>
      <c r="U1319" s="108"/>
      <c r="V1319" s="108"/>
      <c r="W1319" s="108"/>
      <c r="X1319" s="108"/>
      <c r="Y1319" s="108"/>
      <c r="Z1319" s="108"/>
      <c r="AA1319" s="108"/>
      <c r="AB1319" s="108"/>
      <c r="AC1319" s="108"/>
      <c r="AD1319" s="108"/>
      <c r="AE1319" s="108"/>
      <c r="AF1319" s="108"/>
      <c r="AG1319" s="108"/>
      <c r="AH1319" s="108"/>
      <c r="AI1319" s="108"/>
      <c r="AJ1319" s="108"/>
      <c r="AK1319" s="108"/>
      <c r="AL1319" s="108"/>
      <c r="AM1319" s="108"/>
      <c r="AN1319" s="108"/>
      <c r="AO1319" s="108"/>
      <c r="AP1319" s="108"/>
      <c r="AQ1319" s="108"/>
      <c r="AR1319" s="108"/>
      <c r="AS1319" s="108"/>
      <c r="AT1319" s="108"/>
      <c r="AU1319" s="108"/>
      <c r="AV1319" s="108"/>
      <c r="AW1319" s="108"/>
      <c r="AX1319" s="108"/>
      <c r="AY1319" s="108"/>
      <c r="AZ1319" s="108"/>
      <c r="BE1319" s="108"/>
      <c r="BG1319" s="108"/>
      <c r="BI1319" s="108"/>
      <c r="BK1319" s="108"/>
      <c r="BL1319" s="108"/>
      <c r="BM1319" s="108"/>
      <c r="CB1319" s="108"/>
      <c r="CC1319" s="108"/>
      <c r="CD1319" s="108"/>
      <c r="CE1319" s="108"/>
    </row>
    <row r="1320" spans="1:83">
      <c r="A1320" s="108"/>
      <c r="B1320" s="108"/>
      <c r="E1320" s="108"/>
      <c r="F1320" s="108"/>
      <c r="I1320" s="108"/>
      <c r="J1320" s="108"/>
      <c r="K1320" s="108"/>
      <c r="L1320" s="108"/>
      <c r="M1320" s="108"/>
      <c r="N1320" s="108"/>
      <c r="O1320" s="108"/>
      <c r="P1320" s="108"/>
      <c r="Q1320" s="108"/>
      <c r="R1320" s="108"/>
      <c r="S1320" s="108"/>
      <c r="T1320" s="108"/>
      <c r="U1320" s="108"/>
      <c r="V1320" s="108"/>
      <c r="W1320" s="108"/>
      <c r="X1320" s="108"/>
      <c r="Y1320" s="108"/>
      <c r="Z1320" s="108"/>
      <c r="AA1320" s="108"/>
      <c r="AB1320" s="108"/>
      <c r="AC1320" s="108"/>
      <c r="AD1320" s="108"/>
      <c r="AE1320" s="108"/>
      <c r="AF1320" s="108"/>
      <c r="AG1320" s="108"/>
      <c r="AH1320" s="108"/>
      <c r="AI1320" s="108"/>
      <c r="AJ1320" s="108"/>
      <c r="AK1320" s="108"/>
      <c r="AL1320" s="108"/>
      <c r="AM1320" s="108"/>
      <c r="AN1320" s="108"/>
      <c r="AO1320" s="108"/>
      <c r="AP1320" s="108"/>
      <c r="AQ1320" s="108"/>
      <c r="AR1320" s="108"/>
      <c r="AS1320" s="108"/>
      <c r="AT1320" s="108"/>
      <c r="AU1320" s="108"/>
      <c r="AV1320" s="108"/>
      <c r="AW1320" s="108"/>
      <c r="AX1320" s="108"/>
      <c r="AY1320" s="108"/>
      <c r="AZ1320" s="108"/>
      <c r="BE1320" s="108"/>
      <c r="BG1320" s="108"/>
      <c r="BI1320" s="108"/>
      <c r="BK1320" s="108"/>
      <c r="BL1320" s="108"/>
      <c r="BM1320" s="108"/>
      <c r="CB1320" s="108"/>
      <c r="CC1320" s="108"/>
      <c r="CD1320" s="108"/>
      <c r="CE1320" s="108"/>
    </row>
    <row r="1321" spans="1:83">
      <c r="A1321" s="108"/>
      <c r="B1321" s="108"/>
      <c r="E1321" s="108"/>
      <c r="F1321" s="108"/>
      <c r="I1321" s="108"/>
      <c r="J1321" s="108"/>
      <c r="K1321" s="108"/>
      <c r="L1321" s="108"/>
      <c r="M1321" s="108"/>
      <c r="N1321" s="108"/>
      <c r="O1321" s="108"/>
      <c r="P1321" s="108"/>
      <c r="Q1321" s="108"/>
      <c r="R1321" s="108"/>
      <c r="S1321" s="108"/>
      <c r="T1321" s="108"/>
      <c r="U1321" s="108"/>
      <c r="V1321" s="108"/>
      <c r="W1321" s="108"/>
      <c r="X1321" s="108"/>
      <c r="Y1321" s="108"/>
      <c r="Z1321" s="108"/>
      <c r="AA1321" s="108"/>
      <c r="AB1321" s="108"/>
      <c r="AC1321" s="108"/>
      <c r="AD1321" s="108"/>
      <c r="AE1321" s="108"/>
      <c r="AF1321" s="108"/>
      <c r="AG1321" s="108"/>
      <c r="AH1321" s="108"/>
      <c r="AI1321" s="108"/>
      <c r="AJ1321" s="108"/>
      <c r="AK1321" s="108"/>
      <c r="AL1321" s="108"/>
      <c r="AM1321" s="108"/>
      <c r="AN1321" s="108"/>
      <c r="AO1321" s="108"/>
      <c r="AP1321" s="108"/>
      <c r="AQ1321" s="108"/>
      <c r="AR1321" s="108"/>
      <c r="AS1321" s="108"/>
      <c r="AT1321" s="108"/>
      <c r="AU1321" s="108"/>
      <c r="AV1321" s="108"/>
      <c r="AW1321" s="108"/>
      <c r="AX1321" s="108"/>
      <c r="AY1321" s="108"/>
      <c r="AZ1321" s="108"/>
      <c r="BE1321" s="108"/>
      <c r="BG1321" s="108"/>
      <c r="BI1321" s="108"/>
      <c r="BK1321" s="108"/>
      <c r="BL1321" s="108"/>
      <c r="BM1321" s="108"/>
      <c r="CB1321" s="108"/>
      <c r="CC1321" s="108"/>
      <c r="CD1321" s="108"/>
      <c r="CE1321" s="108"/>
    </row>
    <row r="1322" spans="1:83">
      <c r="A1322" s="108"/>
      <c r="B1322" s="108"/>
      <c r="E1322" s="108"/>
      <c r="F1322" s="108"/>
      <c r="I1322" s="108"/>
      <c r="J1322" s="108"/>
      <c r="K1322" s="108"/>
      <c r="L1322" s="108"/>
      <c r="M1322" s="108"/>
      <c r="N1322" s="108"/>
      <c r="O1322" s="108"/>
      <c r="P1322" s="108"/>
      <c r="Q1322" s="108"/>
      <c r="R1322" s="108"/>
      <c r="S1322" s="108"/>
      <c r="T1322" s="108"/>
      <c r="U1322" s="108"/>
      <c r="V1322" s="108"/>
      <c r="W1322" s="108"/>
      <c r="X1322" s="108"/>
      <c r="Y1322" s="108"/>
      <c r="Z1322" s="108"/>
      <c r="AA1322" s="108"/>
      <c r="AB1322" s="108"/>
      <c r="AC1322" s="108"/>
      <c r="AD1322" s="108"/>
      <c r="AE1322" s="108"/>
      <c r="AF1322" s="108"/>
      <c r="AG1322" s="108"/>
      <c r="AH1322" s="108"/>
      <c r="AI1322" s="108"/>
      <c r="AJ1322" s="108"/>
      <c r="AK1322" s="108"/>
      <c r="AL1322" s="108"/>
      <c r="AM1322" s="108"/>
      <c r="AN1322" s="108"/>
      <c r="AO1322" s="108"/>
      <c r="AP1322" s="108"/>
      <c r="AQ1322" s="108"/>
      <c r="AR1322" s="108"/>
      <c r="AS1322" s="108"/>
      <c r="AT1322" s="108"/>
      <c r="AU1322" s="108"/>
      <c r="AV1322" s="108"/>
      <c r="AW1322" s="108"/>
      <c r="AX1322" s="108"/>
      <c r="AY1322" s="108"/>
      <c r="AZ1322" s="108"/>
      <c r="BE1322" s="108"/>
      <c r="BG1322" s="108"/>
      <c r="BI1322" s="108"/>
      <c r="BK1322" s="108"/>
      <c r="BL1322" s="108"/>
      <c r="BM1322" s="108"/>
      <c r="CB1322" s="108"/>
      <c r="CC1322" s="108"/>
      <c r="CD1322" s="108"/>
      <c r="CE1322" s="108"/>
    </row>
    <row r="1323" spans="1:83">
      <c r="A1323" s="108"/>
      <c r="B1323" s="108"/>
      <c r="E1323" s="108"/>
      <c r="F1323" s="108"/>
      <c r="I1323" s="108"/>
      <c r="J1323" s="108"/>
      <c r="K1323" s="108"/>
      <c r="L1323" s="108"/>
      <c r="M1323" s="108"/>
      <c r="N1323" s="108"/>
      <c r="O1323" s="108"/>
      <c r="P1323" s="108"/>
      <c r="Q1323" s="108"/>
      <c r="R1323" s="108"/>
      <c r="S1323" s="108"/>
      <c r="T1323" s="108"/>
      <c r="U1323" s="108"/>
      <c r="V1323" s="108"/>
      <c r="W1323" s="108"/>
      <c r="X1323" s="108"/>
      <c r="Y1323" s="108"/>
      <c r="Z1323" s="108"/>
      <c r="AA1323" s="108"/>
      <c r="AB1323" s="108"/>
      <c r="AC1323" s="108"/>
      <c r="AD1323" s="108"/>
      <c r="AE1323" s="108"/>
      <c r="AF1323" s="108"/>
      <c r="AG1323" s="108"/>
      <c r="AH1323" s="108"/>
      <c r="AI1323" s="108"/>
      <c r="AJ1323" s="108"/>
      <c r="AK1323" s="108"/>
      <c r="AL1323" s="108"/>
      <c r="AM1323" s="108"/>
      <c r="AN1323" s="108"/>
      <c r="AO1323" s="108"/>
      <c r="AP1323" s="108"/>
      <c r="AQ1323" s="108"/>
      <c r="AR1323" s="108"/>
      <c r="AS1323" s="108"/>
      <c r="AT1323" s="108"/>
      <c r="AU1323" s="108"/>
      <c r="AV1323" s="108"/>
      <c r="AW1323" s="108"/>
      <c r="AX1323" s="108"/>
      <c r="AY1323" s="108"/>
      <c r="AZ1323" s="108"/>
      <c r="BE1323" s="108"/>
      <c r="BG1323" s="108"/>
      <c r="BI1323" s="108"/>
      <c r="BK1323" s="108"/>
      <c r="BL1323" s="108"/>
      <c r="BM1323" s="108"/>
      <c r="CB1323" s="108"/>
      <c r="CC1323" s="108"/>
      <c r="CD1323" s="108"/>
      <c r="CE1323" s="108"/>
    </row>
    <row r="1324" spans="1:83">
      <c r="A1324" s="108"/>
      <c r="B1324" s="108"/>
      <c r="E1324" s="108"/>
      <c r="F1324" s="108"/>
      <c r="I1324" s="108"/>
      <c r="J1324" s="108"/>
      <c r="K1324" s="108"/>
      <c r="L1324" s="108"/>
      <c r="M1324" s="108"/>
      <c r="N1324" s="108"/>
      <c r="O1324" s="108"/>
      <c r="P1324" s="108"/>
      <c r="Q1324" s="108"/>
      <c r="R1324" s="108"/>
      <c r="S1324" s="108"/>
      <c r="T1324" s="108"/>
      <c r="U1324" s="108"/>
      <c r="V1324" s="108"/>
      <c r="W1324" s="108"/>
      <c r="X1324" s="108"/>
      <c r="Y1324" s="108"/>
      <c r="Z1324" s="108"/>
      <c r="AA1324" s="108"/>
      <c r="AB1324" s="108"/>
      <c r="AC1324" s="108"/>
      <c r="AD1324" s="108"/>
      <c r="AE1324" s="108"/>
      <c r="AF1324" s="108"/>
      <c r="AG1324" s="108"/>
      <c r="AH1324" s="108"/>
      <c r="AI1324" s="108"/>
      <c r="AJ1324" s="108"/>
      <c r="AK1324" s="108"/>
      <c r="AL1324" s="108"/>
      <c r="AM1324" s="108"/>
      <c r="AN1324" s="108"/>
      <c r="AO1324" s="108"/>
      <c r="AP1324" s="108"/>
      <c r="AQ1324" s="108"/>
      <c r="AR1324" s="108"/>
      <c r="AS1324" s="108"/>
      <c r="AT1324" s="108"/>
      <c r="AU1324" s="108"/>
      <c r="AV1324" s="108"/>
      <c r="AW1324" s="108"/>
      <c r="AX1324" s="108"/>
      <c r="AY1324" s="108"/>
      <c r="AZ1324" s="108"/>
      <c r="BE1324" s="108"/>
      <c r="BG1324" s="108"/>
      <c r="BI1324" s="108"/>
      <c r="BK1324" s="108"/>
      <c r="BL1324" s="108"/>
      <c r="BM1324" s="108"/>
      <c r="CB1324" s="108"/>
      <c r="CC1324" s="108"/>
      <c r="CD1324" s="108"/>
      <c r="CE1324" s="108"/>
    </row>
    <row r="1325" spans="1:83">
      <c r="A1325" s="108"/>
      <c r="B1325" s="108"/>
      <c r="E1325" s="108"/>
      <c r="F1325" s="108"/>
      <c r="I1325" s="108"/>
      <c r="J1325" s="108"/>
      <c r="K1325" s="108"/>
      <c r="L1325" s="108"/>
      <c r="M1325" s="108"/>
      <c r="N1325" s="108"/>
      <c r="O1325" s="108"/>
      <c r="P1325" s="108"/>
      <c r="Q1325" s="108"/>
      <c r="R1325" s="108"/>
      <c r="S1325" s="108"/>
      <c r="T1325" s="108"/>
      <c r="U1325" s="108"/>
      <c r="V1325" s="108"/>
      <c r="W1325" s="108"/>
      <c r="X1325" s="108"/>
      <c r="Y1325" s="108"/>
      <c r="Z1325" s="108"/>
      <c r="AA1325" s="108"/>
      <c r="AB1325" s="108"/>
      <c r="AC1325" s="108"/>
      <c r="AD1325" s="108"/>
      <c r="AE1325" s="108"/>
      <c r="AF1325" s="108"/>
      <c r="AG1325" s="108"/>
      <c r="AH1325" s="108"/>
      <c r="AI1325" s="108"/>
      <c r="AJ1325" s="108"/>
      <c r="AK1325" s="108"/>
      <c r="AL1325" s="108"/>
      <c r="AM1325" s="108"/>
      <c r="AN1325" s="108"/>
      <c r="AO1325" s="108"/>
      <c r="AP1325" s="108"/>
      <c r="AQ1325" s="108"/>
      <c r="AR1325" s="108"/>
      <c r="AS1325" s="108"/>
      <c r="AT1325" s="108"/>
      <c r="AU1325" s="108"/>
      <c r="AV1325" s="108"/>
      <c r="AW1325" s="108"/>
      <c r="AX1325" s="108"/>
      <c r="AY1325" s="108"/>
      <c r="AZ1325" s="108"/>
      <c r="BE1325" s="108"/>
      <c r="BG1325" s="108"/>
      <c r="BI1325" s="108"/>
      <c r="BK1325" s="108"/>
      <c r="BL1325" s="108"/>
      <c r="BM1325" s="108"/>
      <c r="CB1325" s="108"/>
      <c r="CC1325" s="108"/>
      <c r="CD1325" s="108"/>
      <c r="CE1325" s="108"/>
    </row>
    <row r="1326" spans="1:83">
      <c r="A1326" s="108"/>
      <c r="B1326" s="108"/>
      <c r="E1326" s="108"/>
      <c r="F1326" s="108"/>
      <c r="I1326" s="108"/>
      <c r="J1326" s="108"/>
      <c r="K1326" s="108"/>
      <c r="L1326" s="108"/>
      <c r="M1326" s="108"/>
      <c r="N1326" s="108"/>
      <c r="O1326" s="108"/>
      <c r="P1326" s="108"/>
      <c r="Q1326" s="108"/>
      <c r="R1326" s="108"/>
      <c r="S1326" s="108"/>
      <c r="T1326" s="108"/>
      <c r="U1326" s="108"/>
      <c r="V1326" s="108"/>
      <c r="W1326" s="108"/>
      <c r="X1326" s="108"/>
      <c r="Y1326" s="108"/>
      <c r="Z1326" s="108"/>
      <c r="AA1326" s="108"/>
      <c r="AB1326" s="108"/>
      <c r="AC1326" s="108"/>
      <c r="AD1326" s="108"/>
      <c r="AE1326" s="108"/>
      <c r="AF1326" s="108"/>
      <c r="AG1326" s="108"/>
      <c r="AH1326" s="108"/>
      <c r="AI1326" s="108"/>
      <c r="AJ1326" s="108"/>
      <c r="AK1326" s="108"/>
      <c r="AL1326" s="108"/>
      <c r="AM1326" s="108"/>
      <c r="AN1326" s="108"/>
      <c r="AO1326" s="108"/>
      <c r="AP1326" s="108"/>
      <c r="AQ1326" s="108"/>
      <c r="AR1326" s="108"/>
      <c r="AS1326" s="108"/>
      <c r="AT1326" s="108"/>
      <c r="AU1326" s="108"/>
      <c r="AV1326" s="108"/>
      <c r="AW1326" s="108"/>
      <c r="AX1326" s="108"/>
      <c r="AY1326" s="108"/>
      <c r="AZ1326" s="108"/>
      <c r="BE1326" s="108"/>
      <c r="BG1326" s="108"/>
      <c r="BI1326" s="108"/>
      <c r="BK1326" s="108"/>
      <c r="BL1326" s="108"/>
      <c r="BM1326" s="108"/>
      <c r="CB1326" s="108"/>
      <c r="CC1326" s="108"/>
      <c r="CD1326" s="108"/>
      <c r="CE1326" s="108"/>
    </row>
    <row r="1327" spans="1:83">
      <c r="A1327" s="108"/>
      <c r="B1327" s="108"/>
      <c r="E1327" s="108"/>
      <c r="F1327" s="108"/>
      <c r="I1327" s="108"/>
      <c r="J1327" s="108"/>
      <c r="K1327" s="108"/>
      <c r="L1327" s="108"/>
      <c r="M1327" s="108"/>
      <c r="N1327" s="108"/>
      <c r="O1327" s="108"/>
      <c r="P1327" s="108"/>
      <c r="Q1327" s="108"/>
      <c r="R1327" s="108"/>
      <c r="S1327" s="108"/>
      <c r="T1327" s="108"/>
      <c r="U1327" s="108"/>
      <c r="V1327" s="108"/>
      <c r="W1327" s="108"/>
      <c r="X1327" s="108"/>
      <c r="Y1327" s="108"/>
      <c r="Z1327" s="108"/>
      <c r="AA1327" s="108"/>
      <c r="AB1327" s="108"/>
      <c r="AC1327" s="108"/>
      <c r="AD1327" s="108"/>
      <c r="AE1327" s="108"/>
      <c r="AF1327" s="108"/>
      <c r="AG1327" s="108"/>
      <c r="AH1327" s="108"/>
      <c r="AI1327" s="108"/>
      <c r="AJ1327" s="108"/>
      <c r="AK1327" s="108"/>
      <c r="AL1327" s="108"/>
      <c r="AM1327" s="108"/>
      <c r="AN1327" s="108"/>
      <c r="AO1327" s="108"/>
      <c r="AP1327" s="108"/>
      <c r="AQ1327" s="108"/>
      <c r="AR1327" s="108"/>
      <c r="AS1327" s="108"/>
      <c r="AT1327" s="108"/>
      <c r="AU1327" s="108"/>
      <c r="AV1327" s="108"/>
      <c r="AW1327" s="108"/>
      <c r="AX1327" s="108"/>
      <c r="AY1327" s="108"/>
      <c r="AZ1327" s="108"/>
      <c r="BE1327" s="108"/>
      <c r="BG1327" s="108"/>
      <c r="BI1327" s="108"/>
      <c r="BK1327" s="108"/>
      <c r="BL1327" s="108"/>
      <c r="BM1327" s="108"/>
      <c r="CB1327" s="108"/>
      <c r="CC1327" s="108"/>
      <c r="CD1327" s="108"/>
      <c r="CE1327" s="108"/>
    </row>
    <row r="1328" spans="1:83">
      <c r="A1328" s="108"/>
      <c r="B1328" s="108"/>
      <c r="E1328" s="108"/>
      <c r="F1328" s="108"/>
      <c r="I1328" s="108"/>
      <c r="J1328" s="108"/>
      <c r="K1328" s="108"/>
      <c r="L1328" s="108"/>
      <c r="M1328" s="108"/>
      <c r="N1328" s="108"/>
      <c r="O1328" s="108"/>
      <c r="P1328" s="108"/>
      <c r="Q1328" s="108"/>
      <c r="R1328" s="108"/>
      <c r="S1328" s="108"/>
      <c r="T1328" s="108"/>
      <c r="U1328" s="108"/>
      <c r="V1328" s="108"/>
      <c r="W1328" s="108"/>
      <c r="X1328" s="108"/>
      <c r="Y1328" s="108"/>
      <c r="Z1328" s="108"/>
      <c r="AA1328" s="108"/>
      <c r="AB1328" s="108"/>
      <c r="AC1328" s="108"/>
      <c r="AD1328" s="108"/>
      <c r="AE1328" s="108"/>
      <c r="AF1328" s="108"/>
      <c r="AG1328" s="108"/>
      <c r="AH1328" s="108"/>
      <c r="AI1328" s="108"/>
      <c r="AJ1328" s="108"/>
      <c r="AK1328" s="108"/>
      <c r="AL1328" s="108"/>
      <c r="AM1328" s="108"/>
      <c r="AN1328" s="108"/>
      <c r="AO1328" s="108"/>
      <c r="AP1328" s="108"/>
      <c r="AQ1328" s="108"/>
      <c r="AR1328" s="108"/>
      <c r="AS1328" s="108"/>
      <c r="AT1328" s="108"/>
      <c r="AU1328" s="108"/>
      <c r="AV1328" s="108"/>
      <c r="AW1328" s="108"/>
      <c r="AX1328" s="108"/>
      <c r="AY1328" s="108"/>
      <c r="AZ1328" s="108"/>
      <c r="BE1328" s="108"/>
      <c r="BG1328" s="108"/>
      <c r="BI1328" s="108"/>
      <c r="BK1328" s="108"/>
      <c r="BL1328" s="108"/>
      <c r="BM1328" s="108"/>
      <c r="CB1328" s="108"/>
      <c r="CC1328" s="108"/>
      <c r="CD1328" s="108"/>
      <c r="CE1328" s="108"/>
    </row>
    <row r="1329" spans="1:83">
      <c r="A1329" s="108"/>
      <c r="B1329" s="108"/>
      <c r="E1329" s="108"/>
      <c r="F1329" s="108"/>
      <c r="I1329" s="108"/>
      <c r="J1329" s="108"/>
      <c r="K1329" s="108"/>
      <c r="L1329" s="108"/>
      <c r="M1329" s="108"/>
      <c r="N1329" s="108"/>
      <c r="O1329" s="108"/>
      <c r="P1329" s="108"/>
      <c r="Q1329" s="108"/>
      <c r="R1329" s="108"/>
      <c r="S1329" s="108"/>
      <c r="T1329" s="108"/>
      <c r="U1329" s="108"/>
      <c r="V1329" s="108"/>
      <c r="W1329" s="108"/>
      <c r="X1329" s="108"/>
      <c r="Y1329" s="108"/>
      <c r="Z1329" s="108"/>
      <c r="AA1329" s="108"/>
      <c r="AB1329" s="108"/>
      <c r="AC1329" s="108"/>
      <c r="AD1329" s="108"/>
      <c r="AE1329" s="108"/>
      <c r="AF1329" s="108"/>
      <c r="AG1329" s="108"/>
      <c r="AH1329" s="108"/>
      <c r="AI1329" s="108"/>
      <c r="AJ1329" s="108"/>
      <c r="AK1329" s="108"/>
      <c r="AL1329" s="108"/>
      <c r="AM1329" s="108"/>
      <c r="AN1329" s="108"/>
      <c r="AO1329" s="108"/>
      <c r="AP1329" s="108"/>
      <c r="AQ1329" s="108"/>
      <c r="AR1329" s="108"/>
      <c r="AS1329" s="108"/>
      <c r="AT1329" s="108"/>
      <c r="AU1329" s="108"/>
      <c r="AV1329" s="108"/>
      <c r="AW1329" s="108"/>
      <c r="AX1329" s="108"/>
      <c r="AY1329" s="108"/>
      <c r="AZ1329" s="108"/>
      <c r="BE1329" s="108"/>
      <c r="BG1329" s="108"/>
      <c r="BI1329" s="108"/>
      <c r="BK1329" s="108"/>
      <c r="BL1329" s="108"/>
      <c r="BM1329" s="108"/>
      <c r="CB1329" s="108"/>
      <c r="CC1329" s="108"/>
      <c r="CD1329" s="108"/>
      <c r="CE1329" s="108"/>
    </row>
    <row r="1330" spans="1:83">
      <c r="A1330" s="108"/>
      <c r="B1330" s="108"/>
      <c r="E1330" s="108"/>
      <c r="F1330" s="108"/>
      <c r="I1330" s="108"/>
      <c r="J1330" s="108"/>
      <c r="K1330" s="108"/>
      <c r="L1330" s="108"/>
      <c r="M1330" s="108"/>
      <c r="N1330" s="108"/>
      <c r="O1330" s="108"/>
      <c r="P1330" s="108"/>
      <c r="Q1330" s="108"/>
      <c r="R1330" s="108"/>
      <c r="S1330" s="108"/>
      <c r="T1330" s="108"/>
      <c r="U1330" s="108"/>
      <c r="V1330" s="108"/>
      <c r="W1330" s="108"/>
      <c r="X1330" s="108"/>
      <c r="Y1330" s="108"/>
      <c r="Z1330" s="108"/>
      <c r="AA1330" s="108"/>
      <c r="AB1330" s="108"/>
      <c r="AC1330" s="108"/>
      <c r="AD1330" s="108"/>
      <c r="AE1330" s="108"/>
      <c r="AF1330" s="108"/>
      <c r="AG1330" s="108"/>
      <c r="AH1330" s="108"/>
      <c r="AI1330" s="108"/>
      <c r="AJ1330" s="108"/>
      <c r="AK1330" s="108"/>
      <c r="AL1330" s="108"/>
      <c r="AM1330" s="108"/>
      <c r="AN1330" s="108"/>
      <c r="AO1330" s="108"/>
      <c r="AP1330" s="108"/>
      <c r="AQ1330" s="108"/>
      <c r="AR1330" s="108"/>
      <c r="AS1330" s="108"/>
      <c r="AT1330" s="108"/>
      <c r="AU1330" s="108"/>
      <c r="AV1330" s="108"/>
      <c r="AW1330" s="108"/>
      <c r="AX1330" s="108"/>
      <c r="AY1330" s="108"/>
      <c r="AZ1330" s="108"/>
      <c r="BE1330" s="108"/>
      <c r="BG1330" s="108"/>
      <c r="BI1330" s="108"/>
      <c r="BK1330" s="108"/>
      <c r="BL1330" s="108"/>
      <c r="BM1330" s="108"/>
      <c r="CB1330" s="108"/>
      <c r="CC1330" s="108"/>
      <c r="CD1330" s="108"/>
      <c r="CE1330" s="108"/>
    </row>
    <row r="1331" spans="1:83">
      <c r="A1331" s="108"/>
      <c r="B1331" s="108"/>
      <c r="E1331" s="108"/>
      <c r="F1331" s="108"/>
      <c r="I1331" s="108"/>
      <c r="J1331" s="108"/>
      <c r="K1331" s="108"/>
      <c r="L1331" s="108"/>
      <c r="M1331" s="108"/>
      <c r="N1331" s="108"/>
      <c r="O1331" s="108"/>
      <c r="P1331" s="108"/>
      <c r="Q1331" s="108"/>
      <c r="R1331" s="108"/>
      <c r="S1331" s="108"/>
      <c r="T1331" s="108"/>
      <c r="U1331" s="108"/>
      <c r="V1331" s="108"/>
      <c r="W1331" s="108"/>
      <c r="X1331" s="108"/>
      <c r="Y1331" s="108"/>
      <c r="Z1331" s="108"/>
      <c r="AA1331" s="108"/>
      <c r="AB1331" s="108"/>
      <c r="AC1331" s="108"/>
      <c r="AD1331" s="108"/>
      <c r="AE1331" s="108"/>
      <c r="AF1331" s="108"/>
      <c r="AG1331" s="108"/>
      <c r="AH1331" s="108"/>
      <c r="AI1331" s="108"/>
      <c r="AJ1331" s="108"/>
      <c r="AK1331" s="108"/>
      <c r="AL1331" s="108"/>
      <c r="AM1331" s="108"/>
      <c r="AN1331" s="108"/>
      <c r="AO1331" s="108"/>
      <c r="AP1331" s="108"/>
      <c r="AQ1331" s="108"/>
      <c r="AR1331" s="108"/>
      <c r="AS1331" s="108"/>
      <c r="AT1331" s="108"/>
      <c r="AU1331" s="108"/>
      <c r="AV1331" s="108"/>
      <c r="AW1331" s="108"/>
      <c r="AX1331" s="108"/>
      <c r="AY1331" s="108"/>
      <c r="AZ1331" s="108"/>
      <c r="BE1331" s="108"/>
      <c r="BG1331" s="108"/>
      <c r="BI1331" s="108"/>
      <c r="BK1331" s="108"/>
      <c r="BL1331" s="108"/>
      <c r="BM1331" s="108"/>
      <c r="CB1331" s="108"/>
      <c r="CC1331" s="108"/>
      <c r="CD1331" s="108"/>
      <c r="CE1331" s="108"/>
    </row>
    <row r="1332" spans="1:83">
      <c r="A1332" s="108"/>
      <c r="B1332" s="108"/>
      <c r="E1332" s="108"/>
      <c r="F1332" s="108"/>
      <c r="I1332" s="108"/>
      <c r="J1332" s="108"/>
      <c r="K1332" s="108"/>
      <c r="L1332" s="108"/>
      <c r="M1332" s="108"/>
      <c r="N1332" s="108"/>
      <c r="O1332" s="108"/>
      <c r="P1332" s="108"/>
      <c r="Q1332" s="108"/>
      <c r="R1332" s="108"/>
      <c r="S1332" s="108"/>
      <c r="T1332" s="108"/>
      <c r="U1332" s="108"/>
      <c r="V1332" s="108"/>
      <c r="W1332" s="108"/>
      <c r="X1332" s="108"/>
      <c r="Y1332" s="108"/>
      <c r="Z1332" s="108"/>
      <c r="AA1332" s="108"/>
      <c r="AB1332" s="108"/>
      <c r="AC1332" s="108"/>
      <c r="AD1332" s="108"/>
      <c r="AE1332" s="108"/>
      <c r="AF1332" s="108"/>
      <c r="AG1332" s="108"/>
      <c r="AH1332" s="108"/>
      <c r="AI1332" s="108"/>
      <c r="AJ1332" s="108"/>
      <c r="AK1332" s="108"/>
      <c r="AL1332" s="108"/>
      <c r="AM1332" s="108"/>
      <c r="AN1332" s="108"/>
      <c r="AO1332" s="108"/>
      <c r="AP1332" s="108"/>
      <c r="AQ1332" s="108"/>
      <c r="AR1332" s="108"/>
      <c r="AS1332" s="108"/>
      <c r="AT1332" s="108"/>
      <c r="AU1332" s="108"/>
      <c r="AV1332" s="108"/>
      <c r="AW1332" s="108"/>
      <c r="AX1332" s="108"/>
      <c r="AY1332" s="108"/>
      <c r="AZ1332" s="108"/>
      <c r="BE1332" s="108"/>
      <c r="BG1332" s="108"/>
      <c r="BI1332" s="108"/>
      <c r="BK1332" s="108"/>
      <c r="BL1332" s="108"/>
      <c r="BM1332" s="108"/>
      <c r="CB1332" s="108"/>
      <c r="CC1332" s="108"/>
      <c r="CD1332" s="108"/>
      <c r="CE1332" s="108"/>
    </row>
    <row r="1333" spans="1:83">
      <c r="A1333" s="108"/>
      <c r="B1333" s="108"/>
      <c r="E1333" s="108"/>
      <c r="F1333" s="108"/>
      <c r="I1333" s="108"/>
      <c r="J1333" s="108"/>
      <c r="K1333" s="108"/>
      <c r="L1333" s="108"/>
      <c r="M1333" s="108"/>
      <c r="N1333" s="108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8"/>
      <c r="AA1333" s="108"/>
      <c r="AB1333" s="108"/>
      <c r="AC1333" s="108"/>
      <c r="AD1333" s="108"/>
      <c r="AE1333" s="108"/>
      <c r="AF1333" s="108"/>
      <c r="AG1333" s="108"/>
      <c r="AH1333" s="108"/>
      <c r="AI1333" s="108"/>
      <c r="AJ1333" s="108"/>
      <c r="AK1333" s="108"/>
      <c r="AL1333" s="108"/>
      <c r="AM1333" s="108"/>
      <c r="AN1333" s="108"/>
      <c r="AO1333" s="108"/>
      <c r="AP1333" s="108"/>
      <c r="AQ1333" s="108"/>
      <c r="AR1333" s="108"/>
      <c r="AS1333" s="108"/>
      <c r="AT1333" s="108"/>
      <c r="AU1333" s="108"/>
      <c r="AV1333" s="108"/>
      <c r="AW1333" s="108"/>
      <c r="AX1333" s="108"/>
      <c r="AY1333" s="108"/>
      <c r="AZ1333" s="108"/>
      <c r="BE1333" s="108"/>
      <c r="BG1333" s="108"/>
      <c r="BI1333" s="108"/>
      <c r="BK1333" s="108"/>
      <c r="BL1333" s="108"/>
      <c r="BM1333" s="108"/>
      <c r="CB1333" s="108"/>
      <c r="CC1333" s="108"/>
      <c r="CD1333" s="108"/>
      <c r="CE1333" s="108"/>
    </row>
    <row r="1334" spans="1:83">
      <c r="A1334" s="108"/>
      <c r="B1334" s="108"/>
      <c r="E1334" s="108"/>
      <c r="F1334" s="108"/>
      <c r="I1334" s="108"/>
      <c r="J1334" s="108"/>
      <c r="K1334" s="108"/>
      <c r="L1334" s="108"/>
      <c r="M1334" s="108"/>
      <c r="N1334" s="108"/>
      <c r="O1334" s="108"/>
      <c r="P1334" s="108"/>
      <c r="Q1334" s="108"/>
      <c r="R1334" s="108"/>
      <c r="S1334" s="108"/>
      <c r="T1334" s="108"/>
      <c r="U1334" s="108"/>
      <c r="V1334" s="108"/>
      <c r="W1334" s="108"/>
      <c r="X1334" s="108"/>
      <c r="Y1334" s="108"/>
      <c r="Z1334" s="108"/>
      <c r="AA1334" s="108"/>
      <c r="AB1334" s="108"/>
      <c r="AC1334" s="108"/>
      <c r="AD1334" s="108"/>
      <c r="AE1334" s="108"/>
      <c r="AF1334" s="108"/>
      <c r="AG1334" s="108"/>
      <c r="AH1334" s="108"/>
      <c r="AI1334" s="108"/>
      <c r="AJ1334" s="108"/>
      <c r="AK1334" s="108"/>
      <c r="AL1334" s="108"/>
      <c r="AM1334" s="108"/>
      <c r="AN1334" s="108"/>
      <c r="AO1334" s="108"/>
      <c r="AP1334" s="108"/>
      <c r="AQ1334" s="108"/>
      <c r="AR1334" s="108"/>
      <c r="AS1334" s="108"/>
      <c r="AT1334" s="108"/>
      <c r="AU1334" s="108"/>
      <c r="AV1334" s="108"/>
      <c r="AW1334" s="108"/>
      <c r="AX1334" s="108"/>
      <c r="AY1334" s="108"/>
      <c r="AZ1334" s="108"/>
      <c r="BE1334" s="108"/>
      <c r="BG1334" s="108"/>
      <c r="BI1334" s="108"/>
      <c r="BK1334" s="108"/>
      <c r="BL1334" s="108"/>
      <c r="BM1334" s="108"/>
      <c r="CB1334" s="108"/>
      <c r="CC1334" s="108"/>
      <c r="CD1334" s="108"/>
      <c r="CE1334" s="108"/>
    </row>
    <row r="1335" spans="1:83">
      <c r="A1335" s="108"/>
      <c r="B1335" s="108"/>
      <c r="E1335" s="108"/>
      <c r="F1335" s="108"/>
      <c r="I1335" s="108"/>
      <c r="J1335" s="108"/>
      <c r="K1335" s="108"/>
      <c r="L1335" s="108"/>
      <c r="M1335" s="108"/>
      <c r="N1335" s="108"/>
      <c r="O1335" s="108"/>
      <c r="P1335" s="108"/>
      <c r="Q1335" s="108"/>
      <c r="R1335" s="108"/>
      <c r="S1335" s="108"/>
      <c r="T1335" s="108"/>
      <c r="U1335" s="108"/>
      <c r="V1335" s="108"/>
      <c r="W1335" s="108"/>
      <c r="X1335" s="108"/>
      <c r="Y1335" s="108"/>
      <c r="Z1335" s="108"/>
      <c r="AA1335" s="108"/>
      <c r="AB1335" s="108"/>
      <c r="AC1335" s="108"/>
      <c r="AD1335" s="108"/>
      <c r="AE1335" s="108"/>
      <c r="AF1335" s="108"/>
      <c r="AG1335" s="108"/>
      <c r="AH1335" s="108"/>
      <c r="AI1335" s="108"/>
      <c r="AJ1335" s="108"/>
      <c r="AK1335" s="108"/>
      <c r="AL1335" s="108"/>
      <c r="AM1335" s="108"/>
      <c r="AN1335" s="108"/>
      <c r="AO1335" s="108"/>
      <c r="AP1335" s="108"/>
      <c r="AQ1335" s="108"/>
      <c r="AR1335" s="108"/>
      <c r="AS1335" s="108"/>
      <c r="AT1335" s="108"/>
      <c r="AU1335" s="108"/>
      <c r="AV1335" s="108"/>
      <c r="AW1335" s="108"/>
      <c r="AX1335" s="108"/>
      <c r="AY1335" s="108"/>
      <c r="AZ1335" s="108"/>
      <c r="BE1335" s="108"/>
      <c r="BG1335" s="108"/>
      <c r="BI1335" s="108"/>
      <c r="BK1335" s="108"/>
      <c r="BL1335" s="108"/>
      <c r="BM1335" s="108"/>
      <c r="CB1335" s="108"/>
      <c r="CC1335" s="108"/>
      <c r="CD1335" s="108"/>
      <c r="CE1335" s="108"/>
    </row>
    <row r="1336" spans="1:83">
      <c r="A1336" s="108"/>
      <c r="B1336" s="108"/>
      <c r="E1336" s="108"/>
      <c r="F1336" s="108"/>
      <c r="I1336" s="108"/>
      <c r="J1336" s="108"/>
      <c r="K1336" s="108"/>
      <c r="L1336" s="108"/>
      <c r="M1336" s="108"/>
      <c r="N1336" s="108"/>
      <c r="O1336" s="108"/>
      <c r="P1336" s="108"/>
      <c r="Q1336" s="108"/>
      <c r="R1336" s="108"/>
      <c r="S1336" s="108"/>
      <c r="T1336" s="108"/>
      <c r="U1336" s="108"/>
      <c r="V1336" s="108"/>
      <c r="W1336" s="108"/>
      <c r="X1336" s="108"/>
      <c r="Y1336" s="108"/>
      <c r="Z1336" s="108"/>
      <c r="AA1336" s="108"/>
      <c r="AB1336" s="108"/>
      <c r="AC1336" s="108"/>
      <c r="AD1336" s="108"/>
      <c r="AE1336" s="108"/>
      <c r="AF1336" s="108"/>
      <c r="AG1336" s="108"/>
      <c r="AH1336" s="108"/>
      <c r="AI1336" s="108"/>
      <c r="AJ1336" s="108"/>
      <c r="AK1336" s="108"/>
      <c r="AL1336" s="108"/>
      <c r="AM1336" s="108"/>
      <c r="AN1336" s="108"/>
      <c r="AO1336" s="108"/>
      <c r="AP1336" s="108"/>
      <c r="AQ1336" s="108"/>
      <c r="AR1336" s="108"/>
      <c r="AS1336" s="108"/>
      <c r="AT1336" s="108"/>
      <c r="AU1336" s="108"/>
      <c r="AV1336" s="108"/>
      <c r="AW1336" s="108"/>
      <c r="AX1336" s="108"/>
      <c r="AY1336" s="108"/>
      <c r="AZ1336" s="108"/>
      <c r="BE1336" s="108"/>
      <c r="BG1336" s="108"/>
      <c r="BI1336" s="108"/>
      <c r="BK1336" s="108"/>
      <c r="BL1336" s="108"/>
      <c r="BM1336" s="108"/>
      <c r="CB1336" s="108"/>
      <c r="CC1336" s="108"/>
      <c r="CD1336" s="108"/>
      <c r="CE1336" s="108"/>
    </row>
    <row r="1337" spans="1:83">
      <c r="A1337" s="108"/>
      <c r="B1337" s="108"/>
      <c r="E1337" s="108"/>
      <c r="F1337" s="108"/>
      <c r="I1337" s="108"/>
      <c r="J1337" s="108"/>
      <c r="K1337" s="108"/>
      <c r="L1337" s="108"/>
      <c r="M1337" s="108"/>
      <c r="N1337" s="108"/>
      <c r="O1337" s="108"/>
      <c r="P1337" s="108"/>
      <c r="Q1337" s="108"/>
      <c r="R1337" s="108"/>
      <c r="S1337" s="108"/>
      <c r="T1337" s="108"/>
      <c r="U1337" s="108"/>
      <c r="V1337" s="108"/>
      <c r="W1337" s="108"/>
      <c r="X1337" s="108"/>
      <c r="Y1337" s="108"/>
      <c r="Z1337" s="108"/>
      <c r="AA1337" s="108"/>
      <c r="AB1337" s="108"/>
      <c r="AC1337" s="108"/>
      <c r="AD1337" s="108"/>
      <c r="AE1337" s="108"/>
      <c r="AF1337" s="108"/>
      <c r="AG1337" s="108"/>
      <c r="AH1337" s="108"/>
      <c r="AI1337" s="108"/>
      <c r="AJ1337" s="108"/>
      <c r="AK1337" s="108"/>
      <c r="AL1337" s="108"/>
      <c r="AM1337" s="108"/>
      <c r="AN1337" s="108"/>
      <c r="AO1337" s="108"/>
      <c r="AP1337" s="108"/>
      <c r="AQ1337" s="108"/>
      <c r="AR1337" s="108"/>
      <c r="AS1337" s="108"/>
      <c r="AT1337" s="108"/>
      <c r="AU1337" s="108"/>
      <c r="AV1337" s="108"/>
      <c r="AW1337" s="108"/>
      <c r="AX1337" s="108"/>
      <c r="AY1337" s="108"/>
      <c r="AZ1337" s="108"/>
      <c r="BE1337" s="108"/>
      <c r="BG1337" s="108"/>
      <c r="BI1337" s="108"/>
      <c r="BK1337" s="108"/>
      <c r="BL1337" s="108"/>
      <c r="BM1337" s="108"/>
      <c r="CB1337" s="108"/>
      <c r="CC1337" s="108"/>
      <c r="CD1337" s="108"/>
      <c r="CE1337" s="108"/>
    </row>
    <row r="1338" spans="1:83">
      <c r="A1338" s="108"/>
      <c r="B1338" s="108"/>
      <c r="E1338" s="108"/>
      <c r="F1338" s="108"/>
      <c r="I1338" s="108"/>
      <c r="J1338" s="108"/>
      <c r="K1338" s="108"/>
      <c r="L1338" s="108"/>
      <c r="M1338" s="108"/>
      <c r="N1338" s="108"/>
      <c r="O1338" s="108"/>
      <c r="P1338" s="108"/>
      <c r="Q1338" s="108"/>
      <c r="R1338" s="108"/>
      <c r="S1338" s="108"/>
      <c r="T1338" s="108"/>
      <c r="U1338" s="108"/>
      <c r="V1338" s="108"/>
      <c r="W1338" s="108"/>
      <c r="X1338" s="108"/>
      <c r="Y1338" s="108"/>
      <c r="Z1338" s="108"/>
      <c r="AA1338" s="108"/>
      <c r="AB1338" s="108"/>
      <c r="AC1338" s="108"/>
      <c r="AD1338" s="108"/>
      <c r="AE1338" s="108"/>
      <c r="AF1338" s="108"/>
      <c r="AG1338" s="108"/>
      <c r="AH1338" s="108"/>
      <c r="AI1338" s="108"/>
      <c r="AJ1338" s="108"/>
      <c r="AK1338" s="108"/>
      <c r="AL1338" s="108"/>
      <c r="AM1338" s="108"/>
      <c r="AN1338" s="108"/>
      <c r="AO1338" s="108"/>
      <c r="AP1338" s="108"/>
      <c r="AQ1338" s="108"/>
      <c r="AR1338" s="108"/>
      <c r="AS1338" s="108"/>
      <c r="AT1338" s="108"/>
      <c r="AU1338" s="108"/>
      <c r="AV1338" s="108"/>
      <c r="AW1338" s="108"/>
      <c r="AX1338" s="108"/>
      <c r="AY1338" s="108"/>
      <c r="AZ1338" s="108"/>
      <c r="BE1338" s="108"/>
      <c r="BG1338" s="108"/>
      <c r="BI1338" s="108"/>
      <c r="BK1338" s="108"/>
      <c r="BL1338" s="108"/>
      <c r="BM1338" s="108"/>
      <c r="CB1338" s="108"/>
      <c r="CC1338" s="108"/>
      <c r="CD1338" s="108"/>
      <c r="CE1338" s="108"/>
    </row>
    <row r="1339" spans="1:83">
      <c r="A1339" s="108"/>
      <c r="B1339" s="108"/>
      <c r="E1339" s="108"/>
      <c r="F1339" s="108"/>
      <c r="I1339" s="108"/>
      <c r="J1339" s="108"/>
      <c r="K1339" s="108"/>
      <c r="L1339" s="108"/>
      <c r="M1339" s="108"/>
      <c r="N1339" s="108"/>
      <c r="O1339" s="108"/>
      <c r="P1339" s="108"/>
      <c r="Q1339" s="108"/>
      <c r="R1339" s="108"/>
      <c r="S1339" s="108"/>
      <c r="T1339" s="108"/>
      <c r="U1339" s="108"/>
      <c r="V1339" s="108"/>
      <c r="W1339" s="108"/>
      <c r="X1339" s="108"/>
      <c r="Y1339" s="108"/>
      <c r="Z1339" s="108"/>
      <c r="AA1339" s="108"/>
      <c r="AB1339" s="108"/>
      <c r="AC1339" s="108"/>
      <c r="AD1339" s="108"/>
      <c r="AE1339" s="108"/>
      <c r="AF1339" s="108"/>
      <c r="AG1339" s="108"/>
      <c r="AH1339" s="108"/>
      <c r="AI1339" s="108"/>
      <c r="AJ1339" s="108"/>
      <c r="AK1339" s="108"/>
      <c r="AL1339" s="108"/>
      <c r="AM1339" s="108"/>
      <c r="AN1339" s="108"/>
      <c r="AO1339" s="108"/>
      <c r="AP1339" s="108"/>
      <c r="AQ1339" s="108"/>
      <c r="AR1339" s="108"/>
      <c r="AS1339" s="108"/>
      <c r="AT1339" s="108"/>
      <c r="AU1339" s="108"/>
      <c r="AV1339" s="108"/>
      <c r="AW1339" s="108"/>
      <c r="AX1339" s="108"/>
      <c r="AY1339" s="108"/>
      <c r="AZ1339" s="108"/>
      <c r="BE1339" s="108"/>
      <c r="BG1339" s="108"/>
      <c r="BI1339" s="108"/>
      <c r="BK1339" s="108"/>
      <c r="BL1339" s="108"/>
      <c r="BM1339" s="108"/>
      <c r="CB1339" s="108"/>
      <c r="CC1339" s="108"/>
      <c r="CD1339" s="108"/>
      <c r="CE1339" s="108"/>
    </row>
    <row r="1340" spans="1:83">
      <c r="A1340" s="108"/>
      <c r="B1340" s="108"/>
      <c r="E1340" s="108"/>
      <c r="F1340" s="108"/>
      <c r="I1340" s="108"/>
      <c r="J1340" s="108"/>
      <c r="K1340" s="108"/>
      <c r="L1340" s="108"/>
      <c r="M1340" s="108"/>
      <c r="N1340" s="108"/>
      <c r="O1340" s="108"/>
      <c r="P1340" s="108"/>
      <c r="Q1340" s="108"/>
      <c r="R1340" s="108"/>
      <c r="S1340" s="108"/>
      <c r="T1340" s="108"/>
      <c r="U1340" s="108"/>
      <c r="V1340" s="108"/>
      <c r="W1340" s="108"/>
      <c r="X1340" s="108"/>
      <c r="Y1340" s="108"/>
      <c r="Z1340" s="108"/>
      <c r="AA1340" s="108"/>
      <c r="AB1340" s="108"/>
      <c r="AC1340" s="108"/>
      <c r="AD1340" s="108"/>
      <c r="AE1340" s="108"/>
      <c r="AF1340" s="108"/>
      <c r="AG1340" s="108"/>
      <c r="AH1340" s="108"/>
      <c r="AI1340" s="108"/>
      <c r="AJ1340" s="108"/>
      <c r="AK1340" s="108"/>
      <c r="AL1340" s="108"/>
      <c r="AM1340" s="108"/>
      <c r="AN1340" s="108"/>
      <c r="AO1340" s="108"/>
      <c r="AP1340" s="108"/>
      <c r="AQ1340" s="108"/>
      <c r="AR1340" s="108"/>
      <c r="AS1340" s="108"/>
      <c r="AT1340" s="108"/>
      <c r="AU1340" s="108"/>
      <c r="AV1340" s="108"/>
      <c r="AW1340" s="108"/>
      <c r="AX1340" s="108"/>
      <c r="AY1340" s="108"/>
      <c r="AZ1340" s="108"/>
      <c r="BE1340" s="108"/>
      <c r="BG1340" s="108"/>
      <c r="BI1340" s="108"/>
      <c r="BK1340" s="108"/>
      <c r="BL1340" s="108"/>
      <c r="BM1340" s="108"/>
      <c r="CB1340" s="108"/>
      <c r="CC1340" s="108"/>
      <c r="CD1340" s="108"/>
      <c r="CE1340" s="108"/>
    </row>
    <row r="1341" spans="1:83">
      <c r="A1341" s="108"/>
      <c r="B1341" s="108"/>
      <c r="E1341" s="108"/>
      <c r="F1341" s="108"/>
      <c r="I1341" s="108"/>
      <c r="J1341" s="108"/>
      <c r="K1341" s="108"/>
      <c r="L1341" s="108"/>
      <c r="M1341" s="108"/>
      <c r="N1341" s="108"/>
      <c r="O1341" s="108"/>
      <c r="P1341" s="108"/>
      <c r="Q1341" s="108"/>
      <c r="R1341" s="108"/>
      <c r="S1341" s="108"/>
      <c r="T1341" s="108"/>
      <c r="U1341" s="108"/>
      <c r="V1341" s="108"/>
      <c r="W1341" s="108"/>
      <c r="X1341" s="108"/>
      <c r="Y1341" s="108"/>
      <c r="Z1341" s="108"/>
      <c r="AA1341" s="108"/>
      <c r="AB1341" s="108"/>
      <c r="AC1341" s="108"/>
      <c r="AD1341" s="108"/>
      <c r="AE1341" s="108"/>
      <c r="AF1341" s="108"/>
      <c r="AG1341" s="108"/>
      <c r="AH1341" s="108"/>
      <c r="AI1341" s="108"/>
      <c r="AJ1341" s="108"/>
      <c r="AK1341" s="108"/>
      <c r="AL1341" s="108"/>
      <c r="AM1341" s="108"/>
      <c r="AN1341" s="108"/>
      <c r="AO1341" s="108"/>
      <c r="AP1341" s="108"/>
      <c r="AQ1341" s="108"/>
      <c r="AR1341" s="108"/>
      <c r="AS1341" s="108"/>
      <c r="AT1341" s="108"/>
      <c r="AU1341" s="108"/>
      <c r="AV1341" s="108"/>
      <c r="AW1341" s="108"/>
      <c r="AX1341" s="108"/>
      <c r="AY1341" s="108"/>
      <c r="AZ1341" s="108"/>
      <c r="BE1341" s="108"/>
      <c r="BG1341" s="108"/>
      <c r="BI1341" s="108"/>
      <c r="BK1341" s="108"/>
      <c r="BL1341" s="108"/>
      <c r="BM1341" s="108"/>
      <c r="CB1341" s="108"/>
      <c r="CC1341" s="108"/>
      <c r="CD1341" s="108"/>
      <c r="CE1341" s="108"/>
    </row>
    <row r="1342" spans="1:83">
      <c r="A1342" s="108"/>
      <c r="B1342" s="108"/>
      <c r="E1342" s="108"/>
      <c r="F1342" s="108"/>
      <c r="I1342" s="108"/>
      <c r="J1342" s="108"/>
      <c r="K1342" s="108"/>
      <c r="L1342" s="108"/>
      <c r="M1342" s="108"/>
      <c r="N1342" s="108"/>
      <c r="O1342" s="108"/>
      <c r="P1342" s="108"/>
      <c r="Q1342" s="108"/>
      <c r="R1342" s="108"/>
      <c r="S1342" s="108"/>
      <c r="T1342" s="108"/>
      <c r="U1342" s="108"/>
      <c r="V1342" s="108"/>
      <c r="W1342" s="108"/>
      <c r="X1342" s="108"/>
      <c r="Y1342" s="108"/>
      <c r="Z1342" s="108"/>
      <c r="AA1342" s="108"/>
      <c r="AB1342" s="108"/>
      <c r="AC1342" s="108"/>
      <c r="AD1342" s="108"/>
      <c r="AE1342" s="108"/>
      <c r="AF1342" s="108"/>
      <c r="AG1342" s="108"/>
      <c r="AH1342" s="108"/>
      <c r="AI1342" s="108"/>
      <c r="AJ1342" s="108"/>
      <c r="AK1342" s="108"/>
      <c r="AL1342" s="108"/>
      <c r="AM1342" s="108"/>
      <c r="AN1342" s="108"/>
      <c r="AO1342" s="108"/>
      <c r="AP1342" s="108"/>
      <c r="AQ1342" s="108"/>
      <c r="AR1342" s="108"/>
      <c r="AS1342" s="108"/>
      <c r="AT1342" s="108"/>
      <c r="AU1342" s="108"/>
      <c r="AV1342" s="108"/>
      <c r="AW1342" s="108"/>
      <c r="AX1342" s="108"/>
      <c r="AY1342" s="108"/>
      <c r="AZ1342" s="108"/>
      <c r="BE1342" s="108"/>
      <c r="BG1342" s="108"/>
      <c r="BI1342" s="108"/>
      <c r="BK1342" s="108"/>
      <c r="BL1342" s="108"/>
      <c r="BM1342" s="108"/>
      <c r="CB1342" s="108"/>
      <c r="CC1342" s="108"/>
      <c r="CD1342" s="108"/>
      <c r="CE1342" s="108"/>
    </row>
    <row r="1343" spans="1:83">
      <c r="A1343" s="108"/>
      <c r="B1343" s="108"/>
      <c r="E1343" s="108"/>
      <c r="F1343" s="108"/>
      <c r="I1343" s="108"/>
      <c r="J1343" s="108"/>
      <c r="K1343" s="108"/>
      <c r="L1343" s="108"/>
      <c r="M1343" s="108"/>
      <c r="N1343" s="108"/>
      <c r="O1343" s="108"/>
      <c r="P1343" s="108"/>
      <c r="Q1343" s="108"/>
      <c r="R1343" s="108"/>
      <c r="S1343" s="108"/>
      <c r="T1343" s="108"/>
      <c r="U1343" s="108"/>
      <c r="V1343" s="108"/>
      <c r="W1343" s="108"/>
      <c r="X1343" s="108"/>
      <c r="Y1343" s="108"/>
      <c r="Z1343" s="108"/>
      <c r="AA1343" s="108"/>
      <c r="AB1343" s="108"/>
      <c r="AC1343" s="108"/>
      <c r="AD1343" s="108"/>
      <c r="AE1343" s="108"/>
      <c r="AF1343" s="108"/>
      <c r="AG1343" s="108"/>
      <c r="AH1343" s="108"/>
      <c r="AI1343" s="108"/>
      <c r="AJ1343" s="108"/>
      <c r="AK1343" s="108"/>
      <c r="AL1343" s="108"/>
      <c r="AM1343" s="108"/>
      <c r="AN1343" s="108"/>
      <c r="AO1343" s="108"/>
      <c r="AP1343" s="108"/>
      <c r="AQ1343" s="108"/>
      <c r="AR1343" s="108"/>
      <c r="AS1343" s="108"/>
      <c r="AT1343" s="108"/>
      <c r="AU1343" s="108"/>
      <c r="AV1343" s="108"/>
      <c r="AW1343" s="108"/>
      <c r="AX1343" s="108"/>
      <c r="AY1343" s="108"/>
      <c r="AZ1343" s="108"/>
      <c r="BE1343" s="108"/>
      <c r="BG1343" s="108"/>
      <c r="BI1343" s="108"/>
      <c r="BK1343" s="108"/>
      <c r="BL1343" s="108"/>
      <c r="BM1343" s="108"/>
      <c r="CB1343" s="108"/>
      <c r="CC1343" s="108"/>
      <c r="CD1343" s="108"/>
      <c r="CE1343" s="108"/>
    </row>
    <row r="1344" spans="1:83">
      <c r="A1344" s="108"/>
      <c r="B1344" s="108"/>
      <c r="E1344" s="108"/>
      <c r="F1344" s="108"/>
      <c r="I1344" s="108"/>
      <c r="J1344" s="108"/>
      <c r="K1344" s="108"/>
      <c r="L1344" s="108"/>
      <c r="M1344" s="108"/>
      <c r="N1344" s="108"/>
      <c r="O1344" s="108"/>
      <c r="P1344" s="108"/>
      <c r="Q1344" s="108"/>
      <c r="R1344" s="108"/>
      <c r="S1344" s="108"/>
      <c r="T1344" s="108"/>
      <c r="U1344" s="108"/>
      <c r="V1344" s="108"/>
      <c r="W1344" s="108"/>
      <c r="X1344" s="108"/>
      <c r="Y1344" s="108"/>
      <c r="Z1344" s="108"/>
      <c r="AA1344" s="108"/>
      <c r="AB1344" s="108"/>
      <c r="AC1344" s="108"/>
      <c r="AD1344" s="108"/>
      <c r="AE1344" s="108"/>
      <c r="AF1344" s="108"/>
      <c r="AG1344" s="108"/>
      <c r="AH1344" s="108"/>
      <c r="AI1344" s="108"/>
      <c r="AJ1344" s="108"/>
      <c r="AK1344" s="108"/>
      <c r="AL1344" s="108"/>
      <c r="AM1344" s="108"/>
      <c r="AN1344" s="108"/>
      <c r="AO1344" s="108"/>
      <c r="AP1344" s="108"/>
      <c r="AQ1344" s="108"/>
      <c r="AR1344" s="108"/>
      <c r="AS1344" s="108"/>
      <c r="AT1344" s="108"/>
      <c r="AU1344" s="108"/>
      <c r="AV1344" s="108"/>
      <c r="AW1344" s="108"/>
      <c r="AX1344" s="108"/>
      <c r="AY1344" s="108"/>
      <c r="AZ1344" s="108"/>
      <c r="BE1344" s="108"/>
      <c r="BG1344" s="108"/>
      <c r="BI1344" s="108"/>
      <c r="BK1344" s="108"/>
      <c r="BL1344" s="108"/>
      <c r="BM1344" s="108"/>
      <c r="CB1344" s="108"/>
      <c r="CC1344" s="108"/>
      <c r="CD1344" s="108"/>
      <c r="CE1344" s="108"/>
    </row>
    <row r="1345" spans="1:83">
      <c r="A1345" s="108"/>
      <c r="B1345" s="108"/>
      <c r="E1345" s="108"/>
      <c r="F1345" s="108"/>
      <c r="I1345" s="108"/>
      <c r="J1345" s="108"/>
      <c r="K1345" s="108"/>
      <c r="L1345" s="108"/>
      <c r="M1345" s="108"/>
      <c r="N1345" s="108"/>
      <c r="O1345" s="108"/>
      <c r="P1345" s="108"/>
      <c r="Q1345" s="108"/>
      <c r="R1345" s="108"/>
      <c r="S1345" s="108"/>
      <c r="T1345" s="108"/>
      <c r="U1345" s="108"/>
      <c r="V1345" s="108"/>
      <c r="W1345" s="108"/>
      <c r="X1345" s="108"/>
      <c r="Y1345" s="108"/>
      <c r="Z1345" s="108"/>
      <c r="AA1345" s="108"/>
      <c r="AB1345" s="108"/>
      <c r="AC1345" s="108"/>
      <c r="AD1345" s="108"/>
      <c r="AE1345" s="108"/>
      <c r="AF1345" s="108"/>
      <c r="AG1345" s="108"/>
      <c r="AH1345" s="108"/>
      <c r="AI1345" s="108"/>
      <c r="AJ1345" s="108"/>
      <c r="AK1345" s="108"/>
      <c r="AL1345" s="108"/>
      <c r="AM1345" s="108"/>
      <c r="AN1345" s="108"/>
      <c r="AO1345" s="108"/>
      <c r="AP1345" s="108"/>
      <c r="AQ1345" s="108"/>
      <c r="AR1345" s="108"/>
      <c r="AS1345" s="108"/>
      <c r="AT1345" s="108"/>
      <c r="AU1345" s="108"/>
      <c r="AV1345" s="108"/>
      <c r="AW1345" s="108"/>
      <c r="AX1345" s="108"/>
      <c r="AY1345" s="108"/>
      <c r="AZ1345" s="108"/>
      <c r="BE1345" s="108"/>
      <c r="BG1345" s="108"/>
      <c r="BI1345" s="108"/>
      <c r="BK1345" s="108"/>
      <c r="BL1345" s="108"/>
      <c r="BM1345" s="108"/>
      <c r="CB1345" s="108"/>
      <c r="CC1345" s="108"/>
      <c r="CD1345" s="108"/>
      <c r="CE1345" s="108"/>
    </row>
    <row r="1346" spans="1:83">
      <c r="A1346" s="108"/>
      <c r="B1346" s="108"/>
      <c r="E1346" s="108"/>
      <c r="F1346" s="108"/>
      <c r="I1346" s="108"/>
      <c r="J1346" s="108"/>
      <c r="K1346" s="108"/>
      <c r="L1346" s="108"/>
      <c r="M1346" s="108"/>
      <c r="N1346" s="108"/>
      <c r="O1346" s="108"/>
      <c r="P1346" s="108"/>
      <c r="Q1346" s="108"/>
      <c r="R1346" s="108"/>
      <c r="S1346" s="108"/>
      <c r="T1346" s="108"/>
      <c r="U1346" s="108"/>
      <c r="V1346" s="108"/>
      <c r="W1346" s="108"/>
      <c r="X1346" s="108"/>
      <c r="Y1346" s="108"/>
      <c r="Z1346" s="108"/>
      <c r="AA1346" s="108"/>
      <c r="AB1346" s="108"/>
      <c r="AC1346" s="108"/>
      <c r="AD1346" s="108"/>
      <c r="AE1346" s="108"/>
      <c r="AF1346" s="108"/>
      <c r="AG1346" s="108"/>
      <c r="AH1346" s="108"/>
      <c r="AI1346" s="108"/>
      <c r="AJ1346" s="108"/>
      <c r="AK1346" s="108"/>
      <c r="AL1346" s="108"/>
      <c r="AM1346" s="108"/>
      <c r="AN1346" s="108"/>
      <c r="AO1346" s="108"/>
      <c r="AP1346" s="108"/>
      <c r="AQ1346" s="108"/>
      <c r="AR1346" s="108"/>
      <c r="AS1346" s="108"/>
      <c r="AT1346" s="108"/>
      <c r="AU1346" s="108"/>
      <c r="AV1346" s="108"/>
      <c r="AW1346" s="108"/>
      <c r="AX1346" s="108"/>
      <c r="AY1346" s="108"/>
      <c r="AZ1346" s="108"/>
      <c r="BE1346" s="108"/>
      <c r="BG1346" s="108"/>
      <c r="BI1346" s="108"/>
      <c r="BK1346" s="108"/>
      <c r="BL1346" s="108"/>
      <c r="BM1346" s="108"/>
      <c r="CB1346" s="108"/>
      <c r="CC1346" s="108"/>
      <c r="CD1346" s="108"/>
      <c r="CE1346" s="108"/>
    </row>
    <row r="1347" spans="1:83">
      <c r="A1347" s="108"/>
      <c r="B1347" s="108"/>
      <c r="E1347" s="108"/>
      <c r="F1347" s="108"/>
      <c r="I1347" s="108"/>
      <c r="J1347" s="108"/>
      <c r="K1347" s="108"/>
      <c r="L1347" s="108"/>
      <c r="M1347" s="108"/>
      <c r="N1347" s="108"/>
      <c r="O1347" s="108"/>
      <c r="P1347" s="108"/>
      <c r="Q1347" s="108"/>
      <c r="R1347" s="108"/>
      <c r="S1347" s="108"/>
      <c r="T1347" s="108"/>
      <c r="U1347" s="108"/>
      <c r="V1347" s="108"/>
      <c r="W1347" s="108"/>
      <c r="X1347" s="108"/>
      <c r="Y1347" s="108"/>
      <c r="Z1347" s="108"/>
      <c r="AA1347" s="108"/>
      <c r="AB1347" s="108"/>
      <c r="AC1347" s="108"/>
      <c r="AD1347" s="108"/>
      <c r="AE1347" s="108"/>
      <c r="AF1347" s="108"/>
      <c r="AG1347" s="108"/>
      <c r="AH1347" s="108"/>
      <c r="AI1347" s="108"/>
      <c r="AJ1347" s="108"/>
      <c r="AK1347" s="108"/>
      <c r="AL1347" s="108"/>
      <c r="AM1347" s="108"/>
      <c r="AN1347" s="108"/>
      <c r="AO1347" s="108"/>
      <c r="AP1347" s="108"/>
      <c r="AQ1347" s="108"/>
      <c r="AR1347" s="108"/>
      <c r="AS1347" s="108"/>
      <c r="AT1347" s="108"/>
      <c r="AU1347" s="108"/>
      <c r="AV1347" s="108"/>
      <c r="AW1347" s="108"/>
      <c r="AX1347" s="108"/>
      <c r="AY1347" s="108"/>
      <c r="AZ1347" s="108"/>
      <c r="BE1347" s="108"/>
      <c r="BG1347" s="108"/>
      <c r="BI1347" s="108"/>
      <c r="BK1347" s="108"/>
      <c r="BL1347" s="108"/>
      <c r="BM1347" s="108"/>
      <c r="CB1347" s="108"/>
      <c r="CC1347" s="108"/>
      <c r="CD1347" s="108"/>
      <c r="CE1347" s="108"/>
    </row>
    <row r="1348" spans="1:83">
      <c r="A1348" s="108"/>
      <c r="B1348" s="108"/>
      <c r="E1348" s="108"/>
      <c r="F1348" s="108"/>
      <c r="I1348" s="108"/>
      <c r="J1348" s="108"/>
      <c r="K1348" s="108"/>
      <c r="L1348" s="108"/>
      <c r="M1348" s="108"/>
      <c r="N1348" s="108"/>
      <c r="O1348" s="108"/>
      <c r="P1348" s="108"/>
      <c r="Q1348" s="108"/>
      <c r="R1348" s="108"/>
      <c r="S1348" s="108"/>
      <c r="T1348" s="108"/>
      <c r="U1348" s="108"/>
      <c r="V1348" s="108"/>
      <c r="W1348" s="108"/>
      <c r="X1348" s="108"/>
      <c r="Y1348" s="108"/>
      <c r="Z1348" s="108"/>
      <c r="AA1348" s="108"/>
      <c r="AB1348" s="108"/>
      <c r="AC1348" s="108"/>
      <c r="AD1348" s="108"/>
      <c r="AE1348" s="108"/>
      <c r="AF1348" s="108"/>
      <c r="AG1348" s="108"/>
      <c r="AH1348" s="108"/>
      <c r="AI1348" s="108"/>
      <c r="AJ1348" s="108"/>
      <c r="AK1348" s="108"/>
      <c r="AL1348" s="108"/>
      <c r="AM1348" s="108"/>
      <c r="AN1348" s="108"/>
      <c r="AO1348" s="108"/>
      <c r="AP1348" s="108"/>
      <c r="AQ1348" s="108"/>
      <c r="AR1348" s="108"/>
      <c r="AS1348" s="108"/>
      <c r="AT1348" s="108"/>
      <c r="AU1348" s="108"/>
      <c r="AV1348" s="108"/>
      <c r="AW1348" s="108"/>
      <c r="AX1348" s="108"/>
      <c r="AY1348" s="108"/>
      <c r="AZ1348" s="108"/>
      <c r="BE1348" s="108"/>
      <c r="BG1348" s="108"/>
      <c r="BI1348" s="108"/>
      <c r="BK1348" s="108"/>
      <c r="BL1348" s="108"/>
      <c r="BM1348" s="108"/>
      <c r="CB1348" s="108"/>
      <c r="CC1348" s="108"/>
      <c r="CD1348" s="108"/>
      <c r="CE1348" s="108"/>
    </row>
    <row r="1349" spans="1:83">
      <c r="A1349" s="108"/>
      <c r="B1349" s="108"/>
      <c r="E1349" s="108"/>
      <c r="F1349" s="108"/>
      <c r="I1349" s="108"/>
      <c r="J1349" s="108"/>
      <c r="K1349" s="108"/>
      <c r="L1349" s="108"/>
      <c r="M1349" s="108"/>
      <c r="N1349" s="108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8"/>
      <c r="AA1349" s="108"/>
      <c r="AB1349" s="108"/>
      <c r="AC1349" s="108"/>
      <c r="AD1349" s="108"/>
      <c r="AE1349" s="108"/>
      <c r="AF1349" s="108"/>
      <c r="AG1349" s="108"/>
      <c r="AH1349" s="108"/>
      <c r="AI1349" s="108"/>
      <c r="AJ1349" s="108"/>
      <c r="AK1349" s="108"/>
      <c r="AL1349" s="108"/>
      <c r="AM1349" s="108"/>
      <c r="AN1349" s="108"/>
      <c r="AO1349" s="108"/>
      <c r="AP1349" s="108"/>
      <c r="AQ1349" s="108"/>
      <c r="AR1349" s="108"/>
      <c r="AS1349" s="108"/>
      <c r="AT1349" s="108"/>
      <c r="AU1349" s="108"/>
      <c r="AV1349" s="108"/>
      <c r="AW1349" s="108"/>
      <c r="AX1349" s="108"/>
      <c r="AY1349" s="108"/>
      <c r="AZ1349" s="108"/>
      <c r="BE1349" s="108"/>
      <c r="BG1349" s="108"/>
      <c r="BI1349" s="108"/>
      <c r="BK1349" s="108"/>
      <c r="BL1349" s="108"/>
      <c r="BM1349" s="108"/>
      <c r="CB1349" s="108"/>
      <c r="CC1349" s="108"/>
      <c r="CD1349" s="108"/>
      <c r="CE1349" s="108"/>
    </row>
    <row r="1350" spans="1:83">
      <c r="A1350" s="108"/>
      <c r="B1350" s="108"/>
      <c r="E1350" s="108"/>
      <c r="F1350" s="108"/>
      <c r="I1350" s="108"/>
      <c r="J1350" s="108"/>
      <c r="K1350" s="108"/>
      <c r="L1350" s="108"/>
      <c r="M1350" s="108"/>
      <c r="N1350" s="108"/>
      <c r="O1350" s="108"/>
      <c r="P1350" s="108"/>
      <c r="Q1350" s="108"/>
      <c r="R1350" s="108"/>
      <c r="S1350" s="108"/>
      <c r="T1350" s="108"/>
      <c r="U1350" s="108"/>
      <c r="V1350" s="108"/>
      <c r="W1350" s="108"/>
      <c r="X1350" s="108"/>
      <c r="Y1350" s="108"/>
      <c r="Z1350" s="108"/>
      <c r="AA1350" s="108"/>
      <c r="AB1350" s="108"/>
      <c r="AC1350" s="108"/>
      <c r="AD1350" s="108"/>
      <c r="AE1350" s="108"/>
      <c r="AF1350" s="108"/>
      <c r="AG1350" s="108"/>
      <c r="AH1350" s="108"/>
      <c r="AI1350" s="108"/>
      <c r="AJ1350" s="108"/>
      <c r="AK1350" s="108"/>
      <c r="AL1350" s="108"/>
      <c r="AM1350" s="108"/>
      <c r="AN1350" s="108"/>
      <c r="AO1350" s="108"/>
      <c r="AP1350" s="108"/>
      <c r="AQ1350" s="108"/>
      <c r="AR1350" s="108"/>
      <c r="AS1350" s="108"/>
      <c r="AT1350" s="108"/>
      <c r="AU1350" s="108"/>
      <c r="AV1350" s="108"/>
      <c r="AW1350" s="108"/>
      <c r="AX1350" s="108"/>
      <c r="AY1350" s="108"/>
      <c r="AZ1350" s="108"/>
      <c r="BE1350" s="108"/>
      <c r="BG1350" s="108"/>
      <c r="BI1350" s="108"/>
      <c r="BK1350" s="108"/>
      <c r="BL1350" s="108"/>
      <c r="BM1350" s="108"/>
      <c r="CB1350" s="108"/>
      <c r="CC1350" s="108"/>
      <c r="CD1350" s="108"/>
      <c r="CE1350" s="108"/>
    </row>
    <row r="1351" spans="1:83">
      <c r="A1351" s="108"/>
      <c r="B1351" s="108"/>
      <c r="E1351" s="108"/>
      <c r="F1351" s="108"/>
      <c r="I1351" s="108"/>
      <c r="J1351" s="108"/>
      <c r="K1351" s="108"/>
      <c r="L1351" s="108"/>
      <c r="M1351" s="108"/>
      <c r="N1351" s="108"/>
      <c r="O1351" s="108"/>
      <c r="P1351" s="108"/>
      <c r="Q1351" s="108"/>
      <c r="R1351" s="108"/>
      <c r="S1351" s="108"/>
      <c r="T1351" s="108"/>
      <c r="U1351" s="108"/>
      <c r="V1351" s="108"/>
      <c r="W1351" s="108"/>
      <c r="X1351" s="108"/>
      <c r="Y1351" s="108"/>
      <c r="Z1351" s="108"/>
      <c r="AA1351" s="108"/>
      <c r="AB1351" s="108"/>
      <c r="AC1351" s="108"/>
      <c r="AD1351" s="108"/>
      <c r="AE1351" s="108"/>
      <c r="AF1351" s="108"/>
      <c r="AG1351" s="108"/>
      <c r="AH1351" s="108"/>
      <c r="AI1351" s="108"/>
      <c r="AJ1351" s="108"/>
      <c r="AK1351" s="108"/>
      <c r="AL1351" s="108"/>
      <c r="AM1351" s="108"/>
      <c r="AN1351" s="108"/>
      <c r="AO1351" s="108"/>
      <c r="AP1351" s="108"/>
      <c r="AQ1351" s="108"/>
      <c r="AR1351" s="108"/>
      <c r="AS1351" s="108"/>
      <c r="AT1351" s="108"/>
      <c r="AU1351" s="108"/>
      <c r="AV1351" s="108"/>
      <c r="AW1351" s="108"/>
      <c r="AX1351" s="108"/>
      <c r="AY1351" s="108"/>
      <c r="AZ1351" s="108"/>
      <c r="BE1351" s="108"/>
      <c r="BG1351" s="108"/>
      <c r="BI1351" s="108"/>
      <c r="BK1351" s="108"/>
      <c r="BL1351" s="108"/>
      <c r="BM1351" s="108"/>
      <c r="CB1351" s="108"/>
      <c r="CC1351" s="108"/>
      <c r="CD1351" s="108"/>
      <c r="CE1351" s="108"/>
    </row>
    <row r="1352" spans="1:83">
      <c r="A1352" s="108"/>
      <c r="B1352" s="108"/>
      <c r="E1352" s="108"/>
      <c r="F1352" s="108"/>
      <c r="I1352" s="108"/>
      <c r="J1352" s="108"/>
      <c r="K1352" s="108"/>
      <c r="L1352" s="108"/>
      <c r="M1352" s="108"/>
      <c r="N1352" s="108"/>
      <c r="O1352" s="108"/>
      <c r="P1352" s="108"/>
      <c r="Q1352" s="108"/>
      <c r="R1352" s="108"/>
      <c r="S1352" s="108"/>
      <c r="T1352" s="108"/>
      <c r="U1352" s="108"/>
      <c r="V1352" s="108"/>
      <c r="W1352" s="108"/>
      <c r="X1352" s="108"/>
      <c r="Y1352" s="108"/>
      <c r="Z1352" s="108"/>
      <c r="AA1352" s="108"/>
      <c r="AB1352" s="108"/>
      <c r="AC1352" s="108"/>
      <c r="AD1352" s="108"/>
      <c r="AE1352" s="108"/>
      <c r="AF1352" s="108"/>
      <c r="AG1352" s="108"/>
      <c r="AH1352" s="108"/>
      <c r="AI1352" s="108"/>
      <c r="AJ1352" s="108"/>
      <c r="AK1352" s="108"/>
      <c r="AL1352" s="108"/>
      <c r="AM1352" s="108"/>
      <c r="AN1352" s="108"/>
      <c r="AO1352" s="108"/>
      <c r="AP1352" s="108"/>
      <c r="AQ1352" s="108"/>
      <c r="AR1352" s="108"/>
      <c r="AS1352" s="108"/>
      <c r="AT1352" s="108"/>
      <c r="AU1352" s="108"/>
      <c r="AV1352" s="108"/>
      <c r="AW1352" s="108"/>
      <c r="AX1352" s="108"/>
      <c r="AY1352" s="108"/>
      <c r="AZ1352" s="108"/>
      <c r="BE1352" s="108"/>
      <c r="BG1352" s="108"/>
      <c r="BI1352" s="108"/>
      <c r="BK1352" s="108"/>
      <c r="BL1352" s="108"/>
      <c r="BM1352" s="108"/>
      <c r="CB1352" s="108"/>
      <c r="CC1352" s="108"/>
      <c r="CD1352" s="108"/>
      <c r="CE1352" s="108"/>
    </row>
    <row r="1353" spans="1:83">
      <c r="A1353" s="108"/>
      <c r="B1353" s="108"/>
      <c r="E1353" s="108"/>
      <c r="F1353" s="108"/>
      <c r="I1353" s="108"/>
      <c r="J1353" s="108"/>
      <c r="K1353" s="108"/>
      <c r="L1353" s="108"/>
      <c r="M1353" s="108"/>
      <c r="N1353" s="108"/>
      <c r="O1353" s="108"/>
      <c r="P1353" s="108"/>
      <c r="Q1353" s="108"/>
      <c r="R1353" s="108"/>
      <c r="S1353" s="108"/>
      <c r="T1353" s="108"/>
      <c r="U1353" s="108"/>
      <c r="V1353" s="108"/>
      <c r="W1353" s="108"/>
      <c r="X1353" s="108"/>
      <c r="Y1353" s="108"/>
      <c r="Z1353" s="108"/>
      <c r="AA1353" s="108"/>
      <c r="AB1353" s="108"/>
      <c r="AC1353" s="108"/>
      <c r="AD1353" s="108"/>
      <c r="AE1353" s="108"/>
      <c r="AF1353" s="108"/>
      <c r="AG1353" s="108"/>
      <c r="AH1353" s="108"/>
      <c r="AI1353" s="108"/>
      <c r="AJ1353" s="108"/>
      <c r="AK1353" s="108"/>
      <c r="AL1353" s="108"/>
      <c r="AM1353" s="108"/>
      <c r="AN1353" s="108"/>
      <c r="AO1353" s="108"/>
      <c r="AP1353" s="108"/>
      <c r="AQ1353" s="108"/>
      <c r="AR1353" s="108"/>
      <c r="AS1353" s="108"/>
      <c r="AT1353" s="108"/>
      <c r="AU1353" s="108"/>
      <c r="AV1353" s="108"/>
      <c r="AW1353" s="108"/>
      <c r="AX1353" s="108"/>
      <c r="AY1353" s="108"/>
      <c r="AZ1353" s="108"/>
      <c r="BE1353" s="108"/>
      <c r="BG1353" s="108"/>
      <c r="BI1353" s="108"/>
      <c r="BK1353" s="108"/>
      <c r="BL1353" s="108"/>
      <c r="BM1353" s="108"/>
      <c r="CB1353" s="108"/>
      <c r="CC1353" s="108"/>
      <c r="CD1353" s="108"/>
      <c r="CE1353" s="108"/>
    </row>
    <row r="1354" spans="1:83">
      <c r="A1354" s="108"/>
      <c r="B1354" s="108"/>
      <c r="E1354" s="108"/>
      <c r="F1354" s="108"/>
      <c r="I1354" s="108"/>
      <c r="J1354" s="108"/>
      <c r="K1354" s="108"/>
      <c r="L1354" s="108"/>
      <c r="M1354" s="108"/>
      <c r="N1354" s="108"/>
      <c r="O1354" s="108"/>
      <c r="P1354" s="108"/>
      <c r="Q1354" s="108"/>
      <c r="R1354" s="108"/>
      <c r="S1354" s="108"/>
      <c r="T1354" s="108"/>
      <c r="U1354" s="108"/>
      <c r="V1354" s="108"/>
      <c r="W1354" s="108"/>
      <c r="X1354" s="108"/>
      <c r="Y1354" s="108"/>
      <c r="Z1354" s="108"/>
      <c r="AA1354" s="108"/>
      <c r="AB1354" s="108"/>
      <c r="AC1354" s="108"/>
      <c r="AD1354" s="108"/>
      <c r="AE1354" s="108"/>
      <c r="AF1354" s="108"/>
      <c r="AG1354" s="108"/>
      <c r="AH1354" s="108"/>
      <c r="AI1354" s="108"/>
      <c r="AJ1354" s="108"/>
      <c r="AK1354" s="108"/>
      <c r="AL1354" s="108"/>
      <c r="AM1354" s="108"/>
      <c r="AN1354" s="108"/>
      <c r="AO1354" s="108"/>
      <c r="AP1354" s="108"/>
      <c r="AQ1354" s="108"/>
      <c r="AR1354" s="108"/>
      <c r="AS1354" s="108"/>
      <c r="AT1354" s="108"/>
      <c r="AU1354" s="108"/>
      <c r="AV1354" s="108"/>
      <c r="AW1354" s="108"/>
      <c r="AX1354" s="108"/>
      <c r="AY1354" s="108"/>
      <c r="AZ1354" s="108"/>
      <c r="BE1354" s="108"/>
      <c r="BG1354" s="108"/>
      <c r="BI1354" s="108"/>
      <c r="BK1354" s="108"/>
      <c r="BL1354" s="108"/>
      <c r="BM1354" s="108"/>
      <c r="CB1354" s="108"/>
      <c r="CC1354" s="108"/>
      <c r="CD1354" s="108"/>
      <c r="CE1354" s="108"/>
    </row>
    <row r="1355" spans="1:83">
      <c r="A1355" s="108"/>
      <c r="B1355" s="108"/>
      <c r="E1355" s="108"/>
      <c r="F1355" s="108"/>
      <c r="I1355" s="108"/>
      <c r="J1355" s="108"/>
      <c r="K1355" s="108"/>
      <c r="L1355" s="108"/>
      <c r="M1355" s="108"/>
      <c r="N1355" s="108"/>
      <c r="O1355" s="108"/>
      <c r="P1355" s="108"/>
      <c r="Q1355" s="108"/>
      <c r="R1355" s="108"/>
      <c r="S1355" s="108"/>
      <c r="T1355" s="108"/>
      <c r="U1355" s="108"/>
      <c r="V1355" s="108"/>
      <c r="W1355" s="108"/>
      <c r="X1355" s="108"/>
      <c r="Y1355" s="108"/>
      <c r="Z1355" s="108"/>
      <c r="AA1355" s="108"/>
      <c r="AB1355" s="108"/>
      <c r="AC1355" s="108"/>
      <c r="AD1355" s="108"/>
      <c r="AE1355" s="108"/>
      <c r="AF1355" s="108"/>
      <c r="AG1355" s="108"/>
      <c r="AH1355" s="108"/>
      <c r="AI1355" s="108"/>
      <c r="AJ1355" s="108"/>
      <c r="AK1355" s="108"/>
      <c r="AL1355" s="108"/>
      <c r="AM1355" s="108"/>
      <c r="AN1355" s="108"/>
      <c r="AO1355" s="108"/>
      <c r="AP1355" s="108"/>
      <c r="AQ1355" s="108"/>
      <c r="AR1355" s="108"/>
      <c r="AS1355" s="108"/>
      <c r="AT1355" s="108"/>
      <c r="AU1355" s="108"/>
      <c r="AV1355" s="108"/>
      <c r="AW1355" s="108"/>
      <c r="AX1355" s="108"/>
      <c r="AY1355" s="108"/>
      <c r="AZ1355" s="108"/>
      <c r="BE1355" s="108"/>
      <c r="BG1355" s="108"/>
      <c r="BI1355" s="108"/>
      <c r="BK1355" s="108"/>
      <c r="BL1355" s="108"/>
      <c r="BM1355" s="108"/>
      <c r="CB1355" s="108"/>
      <c r="CC1355" s="108"/>
      <c r="CD1355" s="108"/>
      <c r="CE1355" s="108"/>
    </row>
    <row r="1356" spans="1:83">
      <c r="A1356" s="108"/>
      <c r="B1356" s="108"/>
      <c r="E1356" s="108"/>
      <c r="F1356" s="108"/>
      <c r="I1356" s="108"/>
      <c r="J1356" s="108"/>
      <c r="K1356" s="108"/>
      <c r="L1356" s="108"/>
      <c r="M1356" s="108"/>
      <c r="N1356" s="108"/>
      <c r="O1356" s="108"/>
      <c r="P1356" s="108"/>
      <c r="Q1356" s="108"/>
      <c r="R1356" s="108"/>
      <c r="S1356" s="108"/>
      <c r="T1356" s="108"/>
      <c r="U1356" s="108"/>
      <c r="V1356" s="108"/>
      <c r="W1356" s="108"/>
      <c r="X1356" s="108"/>
      <c r="Y1356" s="108"/>
      <c r="Z1356" s="108"/>
      <c r="AA1356" s="108"/>
      <c r="AB1356" s="108"/>
      <c r="AC1356" s="108"/>
      <c r="AD1356" s="108"/>
      <c r="AE1356" s="108"/>
      <c r="AF1356" s="108"/>
      <c r="AG1356" s="108"/>
      <c r="AH1356" s="108"/>
      <c r="AI1356" s="108"/>
      <c r="AJ1356" s="108"/>
      <c r="AK1356" s="108"/>
      <c r="AL1356" s="108"/>
      <c r="AM1356" s="108"/>
      <c r="AN1356" s="108"/>
      <c r="AO1356" s="108"/>
      <c r="AP1356" s="108"/>
      <c r="AQ1356" s="108"/>
      <c r="AR1356" s="108"/>
      <c r="AS1356" s="108"/>
      <c r="AT1356" s="108"/>
      <c r="AU1356" s="108"/>
      <c r="AV1356" s="108"/>
      <c r="AW1356" s="108"/>
      <c r="AX1356" s="108"/>
      <c r="AY1356" s="108"/>
      <c r="AZ1356" s="108"/>
      <c r="BE1356" s="108"/>
      <c r="BG1356" s="108"/>
      <c r="BI1356" s="108"/>
      <c r="BK1356" s="108"/>
      <c r="BL1356" s="108"/>
      <c r="BM1356" s="108"/>
      <c r="CB1356" s="108"/>
      <c r="CC1356" s="108"/>
      <c r="CD1356" s="108"/>
      <c r="CE1356" s="108"/>
    </row>
    <row r="1357" spans="1:83">
      <c r="A1357" s="108"/>
      <c r="B1357" s="108"/>
      <c r="E1357" s="108"/>
      <c r="F1357" s="108"/>
      <c r="I1357" s="108"/>
      <c r="J1357" s="108"/>
      <c r="K1357" s="108"/>
      <c r="L1357" s="108"/>
      <c r="M1357" s="108"/>
      <c r="N1357" s="108"/>
      <c r="O1357" s="108"/>
      <c r="P1357" s="108"/>
      <c r="Q1357" s="108"/>
      <c r="R1357" s="108"/>
      <c r="S1357" s="108"/>
      <c r="T1357" s="108"/>
      <c r="U1357" s="108"/>
      <c r="V1357" s="108"/>
      <c r="W1357" s="108"/>
      <c r="X1357" s="108"/>
      <c r="Y1357" s="108"/>
      <c r="Z1357" s="108"/>
      <c r="AA1357" s="108"/>
      <c r="AB1357" s="108"/>
      <c r="AC1357" s="108"/>
      <c r="AD1357" s="108"/>
      <c r="AE1357" s="108"/>
      <c r="AF1357" s="108"/>
      <c r="AG1357" s="108"/>
      <c r="AH1357" s="108"/>
      <c r="AI1357" s="108"/>
      <c r="AJ1357" s="108"/>
      <c r="AK1357" s="108"/>
      <c r="AL1357" s="108"/>
      <c r="AM1357" s="108"/>
      <c r="AN1357" s="108"/>
      <c r="AO1357" s="108"/>
      <c r="AP1357" s="108"/>
      <c r="AQ1357" s="108"/>
      <c r="AR1357" s="108"/>
      <c r="AS1357" s="108"/>
      <c r="AT1357" s="108"/>
      <c r="AU1357" s="108"/>
      <c r="AV1357" s="108"/>
      <c r="AW1357" s="108"/>
      <c r="AX1357" s="108"/>
      <c r="AY1357" s="108"/>
      <c r="AZ1357" s="108"/>
      <c r="BE1357" s="108"/>
      <c r="BG1357" s="108"/>
      <c r="BI1357" s="108"/>
      <c r="BK1357" s="108"/>
      <c r="BL1357" s="108"/>
      <c r="BM1357" s="108"/>
      <c r="CB1357" s="108"/>
      <c r="CC1357" s="108"/>
      <c r="CD1357" s="108"/>
      <c r="CE1357" s="108"/>
    </row>
    <row r="1358" spans="1:83">
      <c r="A1358" s="108"/>
      <c r="B1358" s="108"/>
      <c r="E1358" s="108"/>
      <c r="F1358" s="108"/>
      <c r="I1358" s="108"/>
      <c r="J1358" s="108"/>
      <c r="K1358" s="108"/>
      <c r="L1358" s="108"/>
      <c r="M1358" s="108"/>
      <c r="N1358" s="108"/>
      <c r="O1358" s="108"/>
      <c r="P1358" s="108"/>
      <c r="Q1358" s="108"/>
      <c r="R1358" s="108"/>
      <c r="S1358" s="108"/>
      <c r="T1358" s="108"/>
      <c r="U1358" s="108"/>
      <c r="V1358" s="108"/>
      <c r="W1358" s="108"/>
      <c r="X1358" s="108"/>
      <c r="Y1358" s="108"/>
      <c r="Z1358" s="108"/>
      <c r="AA1358" s="108"/>
      <c r="AB1358" s="108"/>
      <c r="AC1358" s="108"/>
      <c r="AD1358" s="108"/>
      <c r="AE1358" s="108"/>
      <c r="AF1358" s="108"/>
      <c r="AG1358" s="108"/>
      <c r="AH1358" s="108"/>
      <c r="AI1358" s="108"/>
      <c r="AJ1358" s="108"/>
      <c r="AK1358" s="108"/>
      <c r="AL1358" s="108"/>
      <c r="AM1358" s="108"/>
      <c r="AN1358" s="108"/>
      <c r="AO1358" s="108"/>
      <c r="AP1358" s="108"/>
      <c r="AQ1358" s="108"/>
      <c r="AR1358" s="108"/>
      <c r="AS1358" s="108"/>
      <c r="AT1358" s="108"/>
      <c r="AU1358" s="108"/>
      <c r="AV1358" s="108"/>
      <c r="AW1358" s="108"/>
      <c r="AX1358" s="108"/>
      <c r="AY1358" s="108"/>
      <c r="AZ1358" s="108"/>
      <c r="BE1358" s="108"/>
      <c r="BG1358" s="108"/>
      <c r="BI1358" s="108"/>
      <c r="BK1358" s="108"/>
      <c r="BL1358" s="108"/>
      <c r="BM1358" s="108"/>
      <c r="CB1358" s="108"/>
      <c r="CC1358" s="108"/>
      <c r="CD1358" s="108"/>
      <c r="CE1358" s="108"/>
    </row>
    <row r="1359" spans="1:83">
      <c r="A1359" s="108"/>
      <c r="B1359" s="108"/>
      <c r="E1359" s="108"/>
      <c r="F1359" s="108"/>
      <c r="I1359" s="108"/>
      <c r="J1359" s="108"/>
      <c r="K1359" s="108"/>
      <c r="L1359" s="108"/>
      <c r="M1359" s="108"/>
      <c r="N1359" s="108"/>
      <c r="O1359" s="108"/>
      <c r="P1359" s="108"/>
      <c r="Q1359" s="108"/>
      <c r="R1359" s="108"/>
      <c r="S1359" s="108"/>
      <c r="T1359" s="108"/>
      <c r="U1359" s="108"/>
      <c r="V1359" s="108"/>
      <c r="W1359" s="108"/>
      <c r="X1359" s="108"/>
      <c r="Y1359" s="108"/>
      <c r="Z1359" s="108"/>
      <c r="AA1359" s="108"/>
      <c r="AB1359" s="108"/>
      <c r="AC1359" s="108"/>
      <c r="AD1359" s="108"/>
      <c r="AE1359" s="108"/>
      <c r="AF1359" s="108"/>
      <c r="AG1359" s="108"/>
      <c r="AH1359" s="108"/>
      <c r="AI1359" s="108"/>
      <c r="AJ1359" s="108"/>
      <c r="AK1359" s="108"/>
      <c r="AL1359" s="108"/>
      <c r="AM1359" s="108"/>
      <c r="AN1359" s="108"/>
      <c r="AO1359" s="108"/>
      <c r="AP1359" s="108"/>
      <c r="AQ1359" s="108"/>
      <c r="AR1359" s="108"/>
      <c r="AS1359" s="108"/>
      <c r="AT1359" s="108"/>
      <c r="AU1359" s="108"/>
      <c r="AV1359" s="108"/>
      <c r="AW1359" s="108"/>
      <c r="AX1359" s="108"/>
      <c r="AY1359" s="108"/>
      <c r="AZ1359" s="108"/>
      <c r="BE1359" s="108"/>
      <c r="BG1359" s="108"/>
      <c r="BI1359" s="108"/>
      <c r="BK1359" s="108"/>
      <c r="BL1359" s="108"/>
      <c r="BM1359" s="108"/>
      <c r="CB1359" s="108"/>
      <c r="CC1359" s="108"/>
      <c r="CD1359" s="108"/>
      <c r="CE1359" s="108"/>
    </row>
    <row r="1360" spans="1:83">
      <c r="A1360" s="108"/>
      <c r="B1360" s="108"/>
      <c r="E1360" s="108"/>
      <c r="F1360" s="108"/>
      <c r="I1360" s="108"/>
      <c r="J1360" s="108"/>
      <c r="K1360" s="108"/>
      <c r="L1360" s="108"/>
      <c r="M1360" s="108"/>
      <c r="N1360" s="108"/>
      <c r="O1360" s="108"/>
      <c r="P1360" s="108"/>
      <c r="Q1360" s="108"/>
      <c r="R1360" s="108"/>
      <c r="S1360" s="108"/>
      <c r="T1360" s="108"/>
      <c r="U1360" s="108"/>
      <c r="V1360" s="108"/>
      <c r="W1360" s="108"/>
      <c r="X1360" s="108"/>
      <c r="Y1360" s="108"/>
      <c r="Z1360" s="108"/>
      <c r="AA1360" s="108"/>
      <c r="AB1360" s="108"/>
      <c r="AC1360" s="108"/>
      <c r="AD1360" s="108"/>
      <c r="AE1360" s="108"/>
      <c r="AF1360" s="108"/>
      <c r="AG1360" s="108"/>
      <c r="AH1360" s="108"/>
      <c r="AI1360" s="108"/>
      <c r="AJ1360" s="108"/>
      <c r="AK1360" s="108"/>
      <c r="AL1360" s="108"/>
      <c r="AM1360" s="108"/>
      <c r="AN1360" s="108"/>
      <c r="AO1360" s="108"/>
      <c r="AP1360" s="108"/>
      <c r="AQ1360" s="108"/>
      <c r="AR1360" s="108"/>
      <c r="AS1360" s="108"/>
      <c r="AT1360" s="108"/>
      <c r="AU1360" s="108"/>
      <c r="AV1360" s="108"/>
      <c r="AW1360" s="108"/>
      <c r="AX1360" s="108"/>
      <c r="AY1360" s="108"/>
      <c r="AZ1360" s="108"/>
      <c r="BE1360" s="108"/>
      <c r="BG1360" s="108"/>
      <c r="BI1360" s="108"/>
      <c r="BK1360" s="108"/>
      <c r="BL1360" s="108"/>
      <c r="BM1360" s="108"/>
      <c r="CB1360" s="108"/>
      <c r="CC1360" s="108"/>
      <c r="CD1360" s="108"/>
      <c r="CE1360" s="108"/>
    </row>
    <row r="1361" spans="1:83">
      <c r="A1361" s="108"/>
      <c r="B1361" s="108"/>
      <c r="E1361" s="108"/>
      <c r="F1361" s="108"/>
      <c r="I1361" s="108"/>
      <c r="J1361" s="108"/>
      <c r="K1361" s="108"/>
      <c r="L1361" s="108"/>
      <c r="M1361" s="108"/>
      <c r="N1361" s="108"/>
      <c r="O1361" s="108"/>
      <c r="P1361" s="108"/>
      <c r="Q1361" s="108"/>
      <c r="R1361" s="108"/>
      <c r="S1361" s="108"/>
      <c r="T1361" s="108"/>
      <c r="U1361" s="108"/>
      <c r="V1361" s="108"/>
      <c r="W1361" s="108"/>
      <c r="X1361" s="108"/>
      <c r="Y1361" s="108"/>
      <c r="Z1361" s="108"/>
      <c r="AA1361" s="108"/>
      <c r="AB1361" s="108"/>
      <c r="AC1361" s="108"/>
      <c r="AD1361" s="108"/>
      <c r="AE1361" s="108"/>
      <c r="AF1361" s="108"/>
      <c r="AG1361" s="108"/>
      <c r="AH1361" s="108"/>
      <c r="AI1361" s="108"/>
      <c r="AJ1361" s="108"/>
      <c r="AK1361" s="108"/>
      <c r="AL1361" s="108"/>
      <c r="AM1361" s="108"/>
      <c r="AN1361" s="108"/>
      <c r="AO1361" s="108"/>
      <c r="AP1361" s="108"/>
      <c r="AQ1361" s="108"/>
      <c r="AR1361" s="108"/>
      <c r="AS1361" s="108"/>
      <c r="AT1361" s="108"/>
      <c r="AU1361" s="108"/>
      <c r="AV1361" s="108"/>
      <c r="AW1361" s="108"/>
      <c r="AX1361" s="108"/>
      <c r="AY1361" s="108"/>
      <c r="AZ1361" s="108"/>
      <c r="BE1361" s="108"/>
      <c r="BG1361" s="108"/>
      <c r="BI1361" s="108"/>
      <c r="BK1361" s="108"/>
      <c r="BL1361" s="108"/>
      <c r="BM1361" s="108"/>
      <c r="CB1361" s="108"/>
      <c r="CC1361" s="108"/>
      <c r="CD1361" s="108"/>
      <c r="CE1361" s="108"/>
    </row>
    <row r="1362" spans="1:83">
      <c r="A1362" s="108"/>
      <c r="B1362" s="108"/>
      <c r="E1362" s="108"/>
      <c r="F1362" s="108"/>
      <c r="I1362" s="108"/>
      <c r="J1362" s="108"/>
      <c r="K1362" s="108"/>
      <c r="L1362" s="108"/>
      <c r="M1362" s="108"/>
      <c r="N1362" s="108"/>
      <c r="O1362" s="108"/>
      <c r="P1362" s="108"/>
      <c r="Q1362" s="108"/>
      <c r="R1362" s="108"/>
      <c r="S1362" s="108"/>
      <c r="T1362" s="108"/>
      <c r="U1362" s="108"/>
      <c r="V1362" s="108"/>
      <c r="W1362" s="108"/>
      <c r="X1362" s="108"/>
      <c r="Y1362" s="108"/>
      <c r="Z1362" s="108"/>
      <c r="AA1362" s="108"/>
      <c r="AB1362" s="108"/>
      <c r="AC1362" s="108"/>
      <c r="AD1362" s="108"/>
      <c r="AE1362" s="108"/>
      <c r="AF1362" s="108"/>
      <c r="AG1362" s="108"/>
      <c r="AH1362" s="108"/>
      <c r="AI1362" s="108"/>
      <c r="AJ1362" s="108"/>
      <c r="AK1362" s="108"/>
      <c r="AL1362" s="108"/>
      <c r="AM1362" s="108"/>
      <c r="AN1362" s="108"/>
      <c r="AO1362" s="108"/>
      <c r="AP1362" s="108"/>
      <c r="AQ1362" s="108"/>
      <c r="AR1362" s="108"/>
      <c r="AS1362" s="108"/>
      <c r="AT1362" s="108"/>
      <c r="AU1362" s="108"/>
      <c r="AV1362" s="108"/>
      <c r="AW1362" s="108"/>
      <c r="AX1362" s="108"/>
      <c r="AY1362" s="108"/>
      <c r="AZ1362" s="108"/>
      <c r="BE1362" s="108"/>
      <c r="BG1362" s="108"/>
      <c r="BI1362" s="108"/>
      <c r="BK1362" s="108"/>
      <c r="BL1362" s="108"/>
      <c r="BM1362" s="108"/>
      <c r="CB1362" s="108"/>
      <c r="CC1362" s="108"/>
      <c r="CD1362" s="108"/>
      <c r="CE1362" s="108"/>
    </row>
    <row r="1363" spans="1:83">
      <c r="A1363" s="108"/>
      <c r="B1363" s="108"/>
      <c r="E1363" s="108"/>
      <c r="F1363" s="108"/>
      <c r="I1363" s="108"/>
      <c r="J1363" s="108"/>
      <c r="K1363" s="108"/>
      <c r="L1363" s="108"/>
      <c r="M1363" s="108"/>
      <c r="N1363" s="108"/>
      <c r="O1363" s="108"/>
      <c r="P1363" s="108"/>
      <c r="Q1363" s="108"/>
      <c r="R1363" s="108"/>
      <c r="S1363" s="108"/>
      <c r="T1363" s="108"/>
      <c r="U1363" s="108"/>
      <c r="V1363" s="108"/>
      <c r="W1363" s="108"/>
      <c r="X1363" s="108"/>
      <c r="Y1363" s="108"/>
      <c r="Z1363" s="108"/>
      <c r="AA1363" s="108"/>
      <c r="AB1363" s="108"/>
      <c r="AC1363" s="108"/>
      <c r="AD1363" s="108"/>
      <c r="AE1363" s="108"/>
      <c r="AF1363" s="108"/>
      <c r="AG1363" s="108"/>
      <c r="AH1363" s="108"/>
      <c r="AI1363" s="108"/>
      <c r="AJ1363" s="108"/>
      <c r="AK1363" s="108"/>
      <c r="AL1363" s="108"/>
      <c r="AM1363" s="108"/>
      <c r="AN1363" s="108"/>
      <c r="AO1363" s="108"/>
      <c r="AP1363" s="108"/>
      <c r="AQ1363" s="108"/>
      <c r="AR1363" s="108"/>
      <c r="AS1363" s="108"/>
      <c r="AT1363" s="108"/>
      <c r="AU1363" s="108"/>
      <c r="AV1363" s="108"/>
      <c r="AW1363" s="108"/>
      <c r="AX1363" s="108"/>
      <c r="AY1363" s="108"/>
      <c r="AZ1363" s="108"/>
      <c r="BE1363" s="108"/>
      <c r="BG1363" s="108"/>
      <c r="BI1363" s="108"/>
      <c r="BK1363" s="108"/>
      <c r="BL1363" s="108"/>
      <c r="BM1363" s="108"/>
      <c r="CB1363" s="108"/>
      <c r="CC1363" s="108"/>
      <c r="CD1363" s="108"/>
      <c r="CE1363" s="108"/>
    </row>
    <row r="1364" spans="1:83">
      <c r="A1364" s="108"/>
      <c r="B1364" s="108"/>
      <c r="E1364" s="108"/>
      <c r="F1364" s="108"/>
      <c r="I1364" s="108"/>
      <c r="J1364" s="108"/>
      <c r="K1364" s="108"/>
      <c r="L1364" s="108"/>
      <c r="M1364" s="108"/>
      <c r="N1364" s="108"/>
      <c r="O1364" s="108"/>
      <c r="P1364" s="108"/>
      <c r="Q1364" s="108"/>
      <c r="R1364" s="108"/>
      <c r="S1364" s="108"/>
      <c r="T1364" s="108"/>
      <c r="U1364" s="108"/>
      <c r="V1364" s="108"/>
      <c r="W1364" s="108"/>
      <c r="X1364" s="108"/>
      <c r="Y1364" s="108"/>
      <c r="Z1364" s="108"/>
      <c r="AA1364" s="108"/>
      <c r="AB1364" s="108"/>
      <c r="AC1364" s="108"/>
      <c r="AD1364" s="108"/>
      <c r="AE1364" s="108"/>
      <c r="AF1364" s="108"/>
      <c r="AG1364" s="108"/>
      <c r="AH1364" s="108"/>
      <c r="AI1364" s="108"/>
      <c r="AJ1364" s="108"/>
      <c r="AK1364" s="108"/>
      <c r="AL1364" s="108"/>
      <c r="AM1364" s="108"/>
      <c r="AN1364" s="108"/>
      <c r="AO1364" s="108"/>
      <c r="AP1364" s="108"/>
      <c r="AQ1364" s="108"/>
      <c r="AR1364" s="108"/>
      <c r="AS1364" s="108"/>
      <c r="AT1364" s="108"/>
      <c r="AU1364" s="108"/>
      <c r="AV1364" s="108"/>
      <c r="AW1364" s="108"/>
      <c r="AX1364" s="108"/>
      <c r="AY1364" s="108"/>
      <c r="AZ1364" s="108"/>
      <c r="BE1364" s="108"/>
      <c r="BG1364" s="108"/>
      <c r="BI1364" s="108"/>
      <c r="BK1364" s="108"/>
      <c r="BL1364" s="108"/>
      <c r="BM1364" s="108"/>
      <c r="CB1364" s="108"/>
      <c r="CC1364" s="108"/>
      <c r="CD1364" s="108"/>
      <c r="CE1364" s="108"/>
    </row>
    <row r="1365" spans="1:83">
      <c r="A1365" s="108"/>
      <c r="B1365" s="108"/>
      <c r="E1365" s="108"/>
      <c r="F1365" s="108"/>
      <c r="I1365" s="108"/>
      <c r="J1365" s="108"/>
      <c r="K1365" s="108"/>
      <c r="L1365" s="108"/>
      <c r="M1365" s="108"/>
      <c r="N1365" s="108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8"/>
      <c r="AA1365" s="108"/>
      <c r="AB1365" s="108"/>
      <c r="AC1365" s="108"/>
      <c r="AD1365" s="108"/>
      <c r="AE1365" s="108"/>
      <c r="AF1365" s="108"/>
      <c r="AG1365" s="108"/>
      <c r="AH1365" s="108"/>
      <c r="AI1365" s="108"/>
      <c r="AJ1365" s="108"/>
      <c r="AK1365" s="108"/>
      <c r="AL1365" s="108"/>
      <c r="AM1365" s="108"/>
      <c r="AN1365" s="108"/>
      <c r="AO1365" s="108"/>
      <c r="AP1365" s="108"/>
      <c r="AQ1365" s="108"/>
      <c r="AR1365" s="108"/>
      <c r="AS1365" s="108"/>
      <c r="AT1365" s="108"/>
      <c r="AU1365" s="108"/>
      <c r="AV1365" s="108"/>
      <c r="AW1365" s="108"/>
      <c r="AX1365" s="108"/>
      <c r="AY1365" s="108"/>
      <c r="AZ1365" s="108"/>
      <c r="BE1365" s="108"/>
      <c r="BG1365" s="108"/>
      <c r="BI1365" s="108"/>
      <c r="BK1365" s="108"/>
      <c r="BL1365" s="108"/>
      <c r="BM1365" s="108"/>
      <c r="CB1365" s="108"/>
      <c r="CC1365" s="108"/>
      <c r="CD1365" s="108"/>
      <c r="CE1365" s="108"/>
    </row>
    <row r="1366" spans="1:83">
      <c r="A1366" s="108"/>
      <c r="B1366" s="108"/>
      <c r="E1366" s="108"/>
      <c r="F1366" s="108"/>
      <c r="I1366" s="108"/>
      <c r="J1366" s="108"/>
      <c r="K1366" s="108"/>
      <c r="L1366" s="108"/>
      <c r="M1366" s="108"/>
      <c r="N1366" s="108"/>
      <c r="O1366" s="108"/>
      <c r="P1366" s="108"/>
      <c r="Q1366" s="108"/>
      <c r="R1366" s="108"/>
      <c r="S1366" s="108"/>
      <c r="T1366" s="108"/>
      <c r="U1366" s="108"/>
      <c r="V1366" s="108"/>
      <c r="W1366" s="108"/>
      <c r="X1366" s="108"/>
      <c r="Y1366" s="108"/>
      <c r="Z1366" s="108"/>
      <c r="AA1366" s="108"/>
      <c r="AB1366" s="108"/>
      <c r="AC1366" s="108"/>
      <c r="AD1366" s="108"/>
      <c r="AE1366" s="108"/>
      <c r="AF1366" s="108"/>
      <c r="AG1366" s="108"/>
      <c r="AH1366" s="108"/>
      <c r="AI1366" s="108"/>
      <c r="AJ1366" s="108"/>
      <c r="AK1366" s="108"/>
      <c r="AL1366" s="108"/>
      <c r="AM1366" s="108"/>
      <c r="AN1366" s="108"/>
      <c r="AO1366" s="108"/>
      <c r="AP1366" s="108"/>
      <c r="AQ1366" s="108"/>
      <c r="AR1366" s="108"/>
      <c r="AS1366" s="108"/>
      <c r="AT1366" s="108"/>
      <c r="AU1366" s="108"/>
      <c r="AV1366" s="108"/>
      <c r="AW1366" s="108"/>
      <c r="AX1366" s="108"/>
      <c r="AY1366" s="108"/>
      <c r="AZ1366" s="108"/>
      <c r="BE1366" s="108"/>
      <c r="BG1366" s="108"/>
      <c r="BI1366" s="108"/>
      <c r="BK1366" s="108"/>
      <c r="BL1366" s="108"/>
      <c r="BM1366" s="108"/>
      <c r="CB1366" s="108"/>
      <c r="CC1366" s="108"/>
      <c r="CD1366" s="108"/>
      <c r="CE1366" s="108"/>
    </row>
    <row r="1367" spans="1:83">
      <c r="A1367" s="108"/>
      <c r="B1367" s="108"/>
      <c r="E1367" s="108"/>
      <c r="F1367" s="108"/>
      <c r="I1367" s="108"/>
      <c r="J1367" s="108"/>
      <c r="K1367" s="108"/>
      <c r="L1367" s="108"/>
      <c r="M1367" s="108"/>
      <c r="N1367" s="108"/>
      <c r="O1367" s="108"/>
      <c r="P1367" s="108"/>
      <c r="Q1367" s="108"/>
      <c r="R1367" s="108"/>
      <c r="S1367" s="108"/>
      <c r="T1367" s="108"/>
      <c r="U1367" s="108"/>
      <c r="V1367" s="108"/>
      <c r="W1367" s="108"/>
      <c r="X1367" s="108"/>
      <c r="Y1367" s="108"/>
      <c r="Z1367" s="108"/>
      <c r="AA1367" s="108"/>
      <c r="AB1367" s="108"/>
      <c r="AC1367" s="108"/>
      <c r="AD1367" s="108"/>
      <c r="AE1367" s="108"/>
      <c r="AF1367" s="108"/>
      <c r="AG1367" s="108"/>
      <c r="AH1367" s="108"/>
      <c r="AI1367" s="108"/>
      <c r="AJ1367" s="108"/>
      <c r="AK1367" s="108"/>
      <c r="AL1367" s="108"/>
      <c r="AM1367" s="108"/>
      <c r="AN1367" s="108"/>
      <c r="AO1367" s="108"/>
      <c r="AP1367" s="108"/>
      <c r="AQ1367" s="108"/>
      <c r="AR1367" s="108"/>
      <c r="AS1367" s="108"/>
      <c r="AT1367" s="108"/>
      <c r="AU1367" s="108"/>
      <c r="AV1367" s="108"/>
      <c r="AW1367" s="108"/>
      <c r="AX1367" s="108"/>
      <c r="AY1367" s="108"/>
      <c r="AZ1367" s="108"/>
      <c r="BE1367" s="108"/>
      <c r="BG1367" s="108"/>
      <c r="BI1367" s="108"/>
      <c r="BK1367" s="108"/>
      <c r="BL1367" s="108"/>
      <c r="BM1367" s="108"/>
      <c r="CB1367" s="108"/>
      <c r="CC1367" s="108"/>
      <c r="CD1367" s="108"/>
      <c r="CE1367" s="108"/>
    </row>
    <row r="1368" spans="1:83">
      <c r="A1368" s="108"/>
      <c r="B1368" s="108"/>
      <c r="E1368" s="108"/>
      <c r="F1368" s="108"/>
      <c r="I1368" s="108"/>
      <c r="J1368" s="108"/>
      <c r="K1368" s="108"/>
      <c r="L1368" s="108"/>
      <c r="M1368" s="108"/>
      <c r="N1368" s="108"/>
      <c r="O1368" s="108"/>
      <c r="P1368" s="108"/>
      <c r="Q1368" s="108"/>
      <c r="R1368" s="108"/>
      <c r="S1368" s="108"/>
      <c r="T1368" s="108"/>
      <c r="U1368" s="108"/>
      <c r="V1368" s="108"/>
      <c r="W1368" s="108"/>
      <c r="X1368" s="108"/>
      <c r="Y1368" s="108"/>
      <c r="Z1368" s="108"/>
      <c r="AA1368" s="108"/>
      <c r="AB1368" s="108"/>
      <c r="AC1368" s="108"/>
      <c r="AD1368" s="108"/>
      <c r="AE1368" s="108"/>
      <c r="AF1368" s="108"/>
      <c r="AG1368" s="108"/>
      <c r="AH1368" s="108"/>
      <c r="AI1368" s="108"/>
      <c r="AJ1368" s="108"/>
      <c r="AK1368" s="108"/>
      <c r="AL1368" s="108"/>
      <c r="AM1368" s="108"/>
      <c r="AN1368" s="108"/>
      <c r="AO1368" s="108"/>
      <c r="AP1368" s="108"/>
      <c r="AQ1368" s="108"/>
      <c r="AR1368" s="108"/>
      <c r="AS1368" s="108"/>
      <c r="AT1368" s="108"/>
      <c r="AU1368" s="108"/>
      <c r="AV1368" s="108"/>
      <c r="AW1368" s="108"/>
      <c r="AX1368" s="108"/>
      <c r="AY1368" s="108"/>
      <c r="AZ1368" s="108"/>
      <c r="BE1368" s="108"/>
      <c r="BG1368" s="108"/>
      <c r="BI1368" s="108"/>
      <c r="BK1368" s="108"/>
      <c r="BL1368" s="108"/>
      <c r="BM1368" s="108"/>
      <c r="CB1368" s="108"/>
      <c r="CC1368" s="108"/>
      <c r="CD1368" s="108"/>
      <c r="CE1368" s="108"/>
    </row>
    <row r="1369" spans="1:83">
      <c r="A1369" s="108"/>
      <c r="B1369" s="108"/>
      <c r="E1369" s="108"/>
      <c r="F1369" s="108"/>
      <c r="I1369" s="108"/>
      <c r="J1369" s="108"/>
      <c r="K1369" s="108"/>
      <c r="L1369" s="108"/>
      <c r="M1369" s="108"/>
      <c r="N1369" s="108"/>
      <c r="O1369" s="108"/>
      <c r="P1369" s="108"/>
      <c r="Q1369" s="108"/>
      <c r="R1369" s="108"/>
      <c r="S1369" s="108"/>
      <c r="T1369" s="108"/>
      <c r="U1369" s="108"/>
      <c r="V1369" s="108"/>
      <c r="W1369" s="108"/>
      <c r="X1369" s="108"/>
      <c r="Y1369" s="108"/>
      <c r="Z1369" s="108"/>
      <c r="AA1369" s="108"/>
      <c r="AB1369" s="108"/>
      <c r="AC1369" s="108"/>
      <c r="AD1369" s="108"/>
      <c r="AE1369" s="108"/>
      <c r="AF1369" s="108"/>
      <c r="AG1369" s="108"/>
      <c r="AH1369" s="108"/>
      <c r="AI1369" s="108"/>
      <c r="AJ1369" s="108"/>
      <c r="AK1369" s="108"/>
      <c r="AL1369" s="108"/>
      <c r="AM1369" s="108"/>
      <c r="AN1369" s="108"/>
      <c r="AO1369" s="108"/>
      <c r="AP1369" s="108"/>
      <c r="AQ1369" s="108"/>
      <c r="AR1369" s="108"/>
      <c r="AS1369" s="108"/>
      <c r="AT1369" s="108"/>
      <c r="AU1369" s="108"/>
      <c r="AV1369" s="108"/>
      <c r="AW1369" s="108"/>
      <c r="AX1369" s="108"/>
      <c r="AY1369" s="108"/>
      <c r="AZ1369" s="108"/>
      <c r="BE1369" s="108"/>
      <c r="BG1369" s="108"/>
      <c r="BI1369" s="108"/>
      <c r="BK1369" s="108"/>
      <c r="BL1369" s="108"/>
      <c r="BM1369" s="108"/>
      <c r="CB1369" s="108"/>
      <c r="CC1369" s="108"/>
      <c r="CD1369" s="108"/>
      <c r="CE1369" s="108"/>
    </row>
    <row r="1370" spans="1:83">
      <c r="A1370" s="108"/>
      <c r="B1370" s="108"/>
      <c r="E1370" s="108"/>
      <c r="F1370" s="108"/>
      <c r="I1370" s="108"/>
      <c r="J1370" s="108"/>
      <c r="K1370" s="108"/>
      <c r="L1370" s="108"/>
      <c r="M1370" s="108"/>
      <c r="N1370" s="108"/>
      <c r="O1370" s="108"/>
      <c r="P1370" s="108"/>
      <c r="Q1370" s="108"/>
      <c r="R1370" s="108"/>
      <c r="S1370" s="108"/>
      <c r="T1370" s="108"/>
      <c r="U1370" s="108"/>
      <c r="V1370" s="108"/>
      <c r="W1370" s="108"/>
      <c r="X1370" s="108"/>
      <c r="Y1370" s="108"/>
      <c r="Z1370" s="108"/>
      <c r="AA1370" s="108"/>
      <c r="AB1370" s="108"/>
      <c r="AC1370" s="108"/>
      <c r="AD1370" s="108"/>
      <c r="AE1370" s="108"/>
      <c r="AF1370" s="108"/>
      <c r="AG1370" s="108"/>
      <c r="AH1370" s="108"/>
      <c r="AI1370" s="108"/>
      <c r="AJ1370" s="108"/>
      <c r="AK1370" s="108"/>
      <c r="AL1370" s="108"/>
      <c r="AM1370" s="108"/>
      <c r="AN1370" s="108"/>
      <c r="AO1370" s="108"/>
      <c r="AP1370" s="108"/>
      <c r="AQ1370" s="108"/>
      <c r="AR1370" s="108"/>
      <c r="AS1370" s="108"/>
      <c r="AT1370" s="108"/>
      <c r="AU1370" s="108"/>
      <c r="AV1370" s="108"/>
      <c r="AW1370" s="108"/>
      <c r="AX1370" s="108"/>
      <c r="AY1370" s="108"/>
      <c r="AZ1370" s="108"/>
      <c r="BE1370" s="108"/>
      <c r="BG1370" s="108"/>
      <c r="BI1370" s="108"/>
      <c r="BK1370" s="108"/>
      <c r="BL1370" s="108"/>
      <c r="BM1370" s="108"/>
      <c r="CB1370" s="108"/>
      <c r="CC1370" s="108"/>
      <c r="CD1370" s="108"/>
      <c r="CE1370" s="108"/>
    </row>
    <row r="1371" spans="1:83">
      <c r="A1371" s="108"/>
      <c r="B1371" s="108"/>
      <c r="E1371" s="108"/>
      <c r="F1371" s="108"/>
      <c r="I1371" s="108"/>
      <c r="J1371" s="108"/>
      <c r="K1371" s="108"/>
      <c r="L1371" s="108"/>
      <c r="M1371" s="108"/>
      <c r="N1371" s="108"/>
      <c r="O1371" s="108"/>
      <c r="P1371" s="108"/>
      <c r="Q1371" s="108"/>
      <c r="R1371" s="108"/>
      <c r="S1371" s="108"/>
      <c r="T1371" s="108"/>
      <c r="U1371" s="108"/>
      <c r="V1371" s="108"/>
      <c r="W1371" s="108"/>
      <c r="X1371" s="108"/>
      <c r="Y1371" s="108"/>
      <c r="Z1371" s="108"/>
      <c r="AA1371" s="108"/>
      <c r="AB1371" s="108"/>
      <c r="AC1371" s="108"/>
      <c r="AD1371" s="108"/>
      <c r="AE1371" s="108"/>
      <c r="AF1371" s="108"/>
      <c r="AG1371" s="108"/>
      <c r="AH1371" s="108"/>
      <c r="AI1371" s="108"/>
      <c r="AJ1371" s="108"/>
      <c r="AK1371" s="108"/>
      <c r="AL1371" s="108"/>
      <c r="AM1371" s="108"/>
      <c r="AN1371" s="108"/>
      <c r="AO1371" s="108"/>
      <c r="AP1371" s="108"/>
      <c r="AQ1371" s="108"/>
      <c r="AR1371" s="108"/>
      <c r="AS1371" s="108"/>
      <c r="AT1371" s="108"/>
      <c r="AU1371" s="108"/>
      <c r="AV1371" s="108"/>
      <c r="AW1371" s="108"/>
      <c r="AX1371" s="108"/>
      <c r="AY1371" s="108"/>
      <c r="AZ1371" s="108"/>
      <c r="BE1371" s="108"/>
      <c r="BG1371" s="108"/>
      <c r="BI1371" s="108"/>
      <c r="BK1371" s="108"/>
      <c r="BL1371" s="108"/>
      <c r="BM1371" s="108"/>
      <c r="CB1371" s="108"/>
      <c r="CC1371" s="108"/>
      <c r="CD1371" s="108"/>
      <c r="CE1371" s="108"/>
    </row>
    <row r="1372" spans="1:83">
      <c r="A1372" s="108"/>
      <c r="B1372" s="108"/>
      <c r="E1372" s="108"/>
      <c r="F1372" s="108"/>
      <c r="I1372" s="108"/>
      <c r="J1372" s="108"/>
      <c r="K1372" s="108"/>
      <c r="L1372" s="108"/>
      <c r="M1372" s="108"/>
      <c r="N1372" s="108"/>
      <c r="O1372" s="108"/>
      <c r="P1372" s="108"/>
      <c r="Q1372" s="108"/>
      <c r="R1372" s="108"/>
      <c r="S1372" s="108"/>
      <c r="T1372" s="108"/>
      <c r="U1372" s="108"/>
      <c r="V1372" s="108"/>
      <c r="W1372" s="108"/>
      <c r="X1372" s="108"/>
      <c r="Y1372" s="108"/>
      <c r="Z1372" s="108"/>
      <c r="AA1372" s="108"/>
      <c r="AB1372" s="108"/>
      <c r="AC1372" s="108"/>
      <c r="AD1372" s="108"/>
      <c r="AE1372" s="108"/>
      <c r="AF1372" s="108"/>
      <c r="AG1372" s="108"/>
      <c r="AH1372" s="108"/>
      <c r="AI1372" s="108"/>
      <c r="AJ1372" s="108"/>
      <c r="AK1372" s="108"/>
      <c r="AL1372" s="108"/>
      <c r="AM1372" s="108"/>
      <c r="AN1372" s="108"/>
      <c r="AO1372" s="108"/>
      <c r="AP1372" s="108"/>
      <c r="AQ1372" s="108"/>
      <c r="AR1372" s="108"/>
      <c r="AS1372" s="108"/>
      <c r="AT1372" s="108"/>
      <c r="AU1372" s="108"/>
      <c r="AV1372" s="108"/>
      <c r="AW1372" s="108"/>
      <c r="AX1372" s="108"/>
      <c r="AY1372" s="108"/>
      <c r="AZ1372" s="108"/>
      <c r="BE1372" s="108"/>
      <c r="BG1372" s="108"/>
      <c r="BI1372" s="108"/>
      <c r="BK1372" s="108"/>
      <c r="BL1372" s="108"/>
      <c r="BM1372" s="108"/>
      <c r="CB1372" s="108"/>
      <c r="CC1372" s="108"/>
      <c r="CD1372" s="108"/>
      <c r="CE1372" s="108"/>
    </row>
    <row r="1373" spans="1:83">
      <c r="A1373" s="108"/>
      <c r="B1373" s="108"/>
      <c r="E1373" s="108"/>
      <c r="F1373" s="108"/>
      <c r="I1373" s="108"/>
      <c r="J1373" s="108"/>
      <c r="K1373" s="108"/>
      <c r="L1373" s="108"/>
      <c r="M1373" s="108"/>
      <c r="N1373" s="108"/>
      <c r="O1373" s="108"/>
      <c r="P1373" s="108"/>
      <c r="Q1373" s="108"/>
      <c r="R1373" s="108"/>
      <c r="S1373" s="108"/>
      <c r="T1373" s="108"/>
      <c r="U1373" s="108"/>
      <c r="V1373" s="108"/>
      <c r="W1373" s="108"/>
      <c r="X1373" s="108"/>
      <c r="Y1373" s="108"/>
      <c r="Z1373" s="108"/>
      <c r="AA1373" s="108"/>
      <c r="AB1373" s="108"/>
      <c r="AC1373" s="108"/>
      <c r="AD1373" s="108"/>
      <c r="AE1373" s="108"/>
      <c r="AF1373" s="108"/>
      <c r="AG1373" s="108"/>
      <c r="AH1373" s="108"/>
      <c r="AI1373" s="108"/>
      <c r="AJ1373" s="108"/>
      <c r="AK1373" s="108"/>
      <c r="AL1373" s="108"/>
      <c r="AM1373" s="108"/>
      <c r="AN1373" s="108"/>
      <c r="AO1373" s="108"/>
      <c r="AP1373" s="108"/>
      <c r="AQ1373" s="108"/>
      <c r="AR1373" s="108"/>
      <c r="AS1373" s="108"/>
      <c r="AT1373" s="108"/>
      <c r="AU1373" s="108"/>
      <c r="AV1373" s="108"/>
      <c r="AW1373" s="108"/>
      <c r="AX1373" s="108"/>
      <c r="AY1373" s="108"/>
      <c r="AZ1373" s="108"/>
      <c r="BE1373" s="108"/>
      <c r="BG1373" s="108"/>
      <c r="BI1373" s="108"/>
      <c r="BK1373" s="108"/>
      <c r="BL1373" s="108"/>
      <c r="BM1373" s="108"/>
      <c r="CB1373" s="108"/>
      <c r="CC1373" s="108"/>
      <c r="CD1373" s="108"/>
      <c r="CE1373" s="108"/>
    </row>
    <row r="1374" spans="1:83">
      <c r="A1374" s="108"/>
      <c r="B1374" s="108"/>
      <c r="E1374" s="108"/>
      <c r="F1374" s="108"/>
      <c r="I1374" s="108"/>
      <c r="J1374" s="108"/>
      <c r="K1374" s="108"/>
      <c r="L1374" s="108"/>
      <c r="M1374" s="108"/>
      <c r="N1374" s="108"/>
      <c r="O1374" s="108"/>
      <c r="P1374" s="108"/>
      <c r="Q1374" s="108"/>
      <c r="R1374" s="108"/>
      <c r="S1374" s="108"/>
      <c r="T1374" s="108"/>
      <c r="U1374" s="108"/>
      <c r="V1374" s="108"/>
      <c r="W1374" s="108"/>
      <c r="X1374" s="108"/>
      <c r="Y1374" s="108"/>
      <c r="Z1374" s="108"/>
      <c r="AA1374" s="108"/>
      <c r="AB1374" s="108"/>
      <c r="AC1374" s="108"/>
      <c r="AD1374" s="108"/>
      <c r="AE1374" s="108"/>
      <c r="AF1374" s="108"/>
      <c r="AG1374" s="108"/>
      <c r="AH1374" s="108"/>
      <c r="AI1374" s="108"/>
      <c r="AJ1374" s="108"/>
      <c r="AK1374" s="108"/>
      <c r="AL1374" s="108"/>
      <c r="AM1374" s="108"/>
      <c r="AN1374" s="108"/>
      <c r="AO1374" s="108"/>
      <c r="AP1374" s="108"/>
      <c r="AQ1374" s="108"/>
      <c r="AR1374" s="108"/>
      <c r="AS1374" s="108"/>
      <c r="AT1374" s="108"/>
      <c r="AU1374" s="108"/>
      <c r="AV1374" s="108"/>
      <c r="AW1374" s="108"/>
      <c r="AX1374" s="108"/>
      <c r="AY1374" s="108"/>
      <c r="AZ1374" s="108"/>
      <c r="BE1374" s="108"/>
      <c r="BG1374" s="108"/>
      <c r="BI1374" s="108"/>
      <c r="BK1374" s="108"/>
      <c r="BL1374" s="108"/>
      <c r="BM1374" s="108"/>
      <c r="CB1374" s="108"/>
      <c r="CC1374" s="108"/>
      <c r="CD1374" s="108"/>
      <c r="CE1374" s="108"/>
    </row>
    <row r="1375" spans="1:83">
      <c r="A1375" s="108"/>
      <c r="B1375" s="108"/>
      <c r="E1375" s="108"/>
      <c r="F1375" s="108"/>
      <c r="I1375" s="108"/>
      <c r="J1375" s="108"/>
      <c r="K1375" s="108"/>
      <c r="L1375" s="108"/>
      <c r="M1375" s="108"/>
      <c r="N1375" s="108"/>
      <c r="O1375" s="108"/>
      <c r="P1375" s="108"/>
      <c r="Q1375" s="108"/>
      <c r="R1375" s="108"/>
      <c r="S1375" s="108"/>
      <c r="T1375" s="108"/>
      <c r="U1375" s="108"/>
      <c r="V1375" s="108"/>
      <c r="W1375" s="108"/>
      <c r="X1375" s="108"/>
      <c r="Y1375" s="108"/>
      <c r="Z1375" s="108"/>
      <c r="AA1375" s="108"/>
      <c r="AB1375" s="108"/>
      <c r="AC1375" s="108"/>
      <c r="AD1375" s="108"/>
      <c r="AE1375" s="108"/>
      <c r="AF1375" s="108"/>
      <c r="AG1375" s="108"/>
      <c r="AH1375" s="108"/>
      <c r="AI1375" s="108"/>
      <c r="AJ1375" s="108"/>
      <c r="AK1375" s="108"/>
      <c r="AL1375" s="108"/>
      <c r="AM1375" s="108"/>
      <c r="AN1375" s="108"/>
      <c r="AO1375" s="108"/>
      <c r="AP1375" s="108"/>
      <c r="AQ1375" s="108"/>
      <c r="AR1375" s="108"/>
      <c r="AS1375" s="108"/>
      <c r="AT1375" s="108"/>
      <c r="AU1375" s="108"/>
      <c r="AV1375" s="108"/>
      <c r="AW1375" s="108"/>
      <c r="AX1375" s="108"/>
      <c r="AY1375" s="108"/>
      <c r="AZ1375" s="108"/>
      <c r="BE1375" s="108"/>
      <c r="BG1375" s="108"/>
      <c r="BI1375" s="108"/>
      <c r="BK1375" s="108"/>
      <c r="BL1375" s="108"/>
      <c r="BM1375" s="108"/>
      <c r="CB1375" s="108"/>
      <c r="CC1375" s="108"/>
      <c r="CD1375" s="108"/>
      <c r="CE1375" s="108"/>
    </row>
    <row r="1376" spans="1:83">
      <c r="A1376" s="108"/>
      <c r="B1376" s="108"/>
      <c r="E1376" s="108"/>
      <c r="F1376" s="108"/>
      <c r="I1376" s="108"/>
      <c r="J1376" s="108"/>
      <c r="K1376" s="108"/>
      <c r="L1376" s="108"/>
      <c r="M1376" s="108"/>
      <c r="N1376" s="108"/>
      <c r="O1376" s="108"/>
      <c r="P1376" s="108"/>
      <c r="Q1376" s="108"/>
      <c r="R1376" s="108"/>
      <c r="S1376" s="108"/>
      <c r="T1376" s="108"/>
      <c r="U1376" s="108"/>
      <c r="V1376" s="108"/>
      <c r="W1376" s="108"/>
      <c r="X1376" s="108"/>
      <c r="Y1376" s="108"/>
      <c r="Z1376" s="108"/>
      <c r="AA1376" s="108"/>
      <c r="AB1376" s="108"/>
      <c r="AC1376" s="108"/>
      <c r="AD1376" s="108"/>
      <c r="AE1376" s="108"/>
      <c r="AF1376" s="108"/>
      <c r="AG1376" s="108"/>
      <c r="AH1376" s="108"/>
      <c r="AI1376" s="108"/>
      <c r="AJ1376" s="108"/>
      <c r="AK1376" s="108"/>
      <c r="AL1376" s="108"/>
      <c r="AM1376" s="108"/>
      <c r="AN1376" s="108"/>
      <c r="AO1376" s="108"/>
      <c r="AP1376" s="108"/>
      <c r="AQ1376" s="108"/>
      <c r="AR1376" s="108"/>
      <c r="AS1376" s="108"/>
      <c r="AT1376" s="108"/>
      <c r="AU1376" s="108"/>
      <c r="AV1376" s="108"/>
      <c r="AW1376" s="108"/>
      <c r="AX1376" s="108"/>
      <c r="AY1376" s="108"/>
      <c r="AZ1376" s="108"/>
      <c r="BE1376" s="108"/>
      <c r="BG1376" s="108"/>
      <c r="BI1376" s="108"/>
      <c r="BK1376" s="108"/>
      <c r="BL1376" s="108"/>
      <c r="BM1376" s="108"/>
      <c r="CB1376" s="108"/>
      <c r="CC1376" s="108"/>
      <c r="CD1376" s="108"/>
      <c r="CE1376" s="108"/>
    </row>
    <row r="1377" spans="1:83">
      <c r="A1377" s="108"/>
      <c r="B1377" s="108"/>
      <c r="E1377" s="108"/>
      <c r="F1377" s="108"/>
      <c r="I1377" s="108"/>
      <c r="J1377" s="108"/>
      <c r="K1377" s="108"/>
      <c r="L1377" s="108"/>
      <c r="M1377" s="108"/>
      <c r="N1377" s="108"/>
      <c r="O1377" s="108"/>
      <c r="P1377" s="108"/>
      <c r="Q1377" s="108"/>
      <c r="R1377" s="108"/>
      <c r="S1377" s="108"/>
      <c r="T1377" s="108"/>
      <c r="U1377" s="108"/>
      <c r="V1377" s="108"/>
      <c r="W1377" s="108"/>
      <c r="X1377" s="108"/>
      <c r="Y1377" s="108"/>
      <c r="Z1377" s="108"/>
      <c r="AA1377" s="108"/>
      <c r="AB1377" s="108"/>
      <c r="AC1377" s="108"/>
      <c r="AD1377" s="108"/>
      <c r="AE1377" s="108"/>
      <c r="AF1377" s="108"/>
      <c r="AG1377" s="108"/>
      <c r="AH1377" s="108"/>
      <c r="AI1377" s="108"/>
      <c r="AJ1377" s="108"/>
      <c r="AK1377" s="108"/>
      <c r="AL1377" s="108"/>
      <c r="AM1377" s="108"/>
      <c r="AN1377" s="108"/>
      <c r="AO1377" s="108"/>
      <c r="AP1377" s="108"/>
      <c r="AQ1377" s="108"/>
      <c r="AR1377" s="108"/>
      <c r="AS1377" s="108"/>
      <c r="AT1377" s="108"/>
      <c r="AU1377" s="108"/>
      <c r="AV1377" s="108"/>
      <c r="AW1377" s="108"/>
      <c r="AX1377" s="108"/>
      <c r="AY1377" s="108"/>
      <c r="AZ1377" s="108"/>
      <c r="BE1377" s="108"/>
      <c r="BG1377" s="108"/>
      <c r="BI1377" s="108"/>
      <c r="BK1377" s="108"/>
      <c r="BL1377" s="108"/>
      <c r="BM1377" s="108"/>
      <c r="CB1377" s="108"/>
      <c r="CC1377" s="108"/>
      <c r="CD1377" s="108"/>
      <c r="CE1377" s="108"/>
    </row>
    <row r="1378" spans="1:83">
      <c r="A1378" s="108"/>
      <c r="B1378" s="108"/>
      <c r="E1378" s="108"/>
      <c r="F1378" s="108"/>
      <c r="I1378" s="108"/>
      <c r="J1378" s="108"/>
      <c r="K1378" s="108"/>
      <c r="L1378" s="108"/>
      <c r="M1378" s="108"/>
      <c r="N1378" s="108"/>
      <c r="O1378" s="108"/>
      <c r="P1378" s="108"/>
      <c r="Q1378" s="108"/>
      <c r="R1378" s="108"/>
      <c r="S1378" s="108"/>
      <c r="T1378" s="108"/>
      <c r="U1378" s="108"/>
      <c r="V1378" s="108"/>
      <c r="W1378" s="108"/>
      <c r="X1378" s="108"/>
      <c r="Y1378" s="108"/>
      <c r="Z1378" s="108"/>
      <c r="AA1378" s="108"/>
      <c r="AB1378" s="108"/>
      <c r="AC1378" s="108"/>
      <c r="AD1378" s="108"/>
      <c r="AE1378" s="108"/>
      <c r="AF1378" s="108"/>
      <c r="AG1378" s="108"/>
      <c r="AH1378" s="108"/>
      <c r="AI1378" s="108"/>
      <c r="AJ1378" s="108"/>
      <c r="AK1378" s="108"/>
      <c r="AL1378" s="108"/>
      <c r="AM1378" s="108"/>
      <c r="AN1378" s="108"/>
      <c r="AO1378" s="108"/>
      <c r="AP1378" s="108"/>
      <c r="AQ1378" s="108"/>
      <c r="AR1378" s="108"/>
      <c r="AS1378" s="108"/>
      <c r="AT1378" s="108"/>
      <c r="AU1378" s="108"/>
      <c r="AV1378" s="108"/>
      <c r="AW1378" s="108"/>
      <c r="AX1378" s="108"/>
      <c r="AY1378" s="108"/>
      <c r="AZ1378" s="108"/>
      <c r="BE1378" s="108"/>
      <c r="BG1378" s="108"/>
      <c r="BI1378" s="108"/>
      <c r="BK1378" s="108"/>
      <c r="BL1378" s="108"/>
      <c r="BM1378" s="108"/>
      <c r="CB1378" s="108"/>
      <c r="CC1378" s="108"/>
      <c r="CD1378" s="108"/>
      <c r="CE1378" s="108"/>
    </row>
    <row r="1379" spans="1:83">
      <c r="A1379" s="108"/>
      <c r="B1379" s="108"/>
      <c r="E1379" s="108"/>
      <c r="F1379" s="108"/>
      <c r="I1379" s="108"/>
      <c r="J1379" s="108"/>
      <c r="K1379" s="108"/>
      <c r="L1379" s="108"/>
      <c r="M1379" s="108"/>
      <c r="N1379" s="108"/>
      <c r="O1379" s="108"/>
      <c r="P1379" s="108"/>
      <c r="Q1379" s="108"/>
      <c r="R1379" s="108"/>
      <c r="S1379" s="108"/>
      <c r="T1379" s="108"/>
      <c r="U1379" s="108"/>
      <c r="V1379" s="108"/>
      <c r="W1379" s="108"/>
      <c r="X1379" s="108"/>
      <c r="Y1379" s="108"/>
      <c r="Z1379" s="108"/>
      <c r="AA1379" s="108"/>
      <c r="AB1379" s="108"/>
      <c r="AC1379" s="108"/>
      <c r="AD1379" s="108"/>
      <c r="AE1379" s="108"/>
      <c r="AF1379" s="108"/>
      <c r="AG1379" s="108"/>
      <c r="AH1379" s="108"/>
      <c r="AI1379" s="108"/>
      <c r="AJ1379" s="108"/>
      <c r="AK1379" s="108"/>
      <c r="AL1379" s="108"/>
      <c r="AM1379" s="108"/>
      <c r="AN1379" s="108"/>
      <c r="AO1379" s="108"/>
      <c r="AP1379" s="108"/>
      <c r="AQ1379" s="108"/>
      <c r="AR1379" s="108"/>
      <c r="AS1379" s="108"/>
      <c r="AT1379" s="108"/>
      <c r="AU1379" s="108"/>
      <c r="AV1379" s="108"/>
      <c r="AW1379" s="108"/>
      <c r="AX1379" s="108"/>
      <c r="AY1379" s="108"/>
      <c r="AZ1379" s="108"/>
      <c r="BE1379" s="108"/>
      <c r="BG1379" s="108"/>
      <c r="BI1379" s="108"/>
      <c r="BK1379" s="108"/>
      <c r="BL1379" s="108"/>
      <c r="BM1379" s="108"/>
      <c r="CB1379" s="108"/>
      <c r="CC1379" s="108"/>
      <c r="CD1379" s="108"/>
      <c r="CE1379" s="108"/>
    </row>
    <row r="1380" spans="1:83">
      <c r="A1380" s="108"/>
      <c r="B1380" s="108"/>
      <c r="E1380" s="108"/>
      <c r="F1380" s="108"/>
      <c r="I1380" s="108"/>
      <c r="J1380" s="108"/>
      <c r="K1380" s="108"/>
      <c r="L1380" s="108"/>
      <c r="M1380" s="108"/>
      <c r="N1380" s="108"/>
      <c r="O1380" s="108"/>
      <c r="P1380" s="108"/>
      <c r="Q1380" s="108"/>
      <c r="R1380" s="108"/>
      <c r="S1380" s="108"/>
      <c r="T1380" s="108"/>
      <c r="U1380" s="108"/>
      <c r="V1380" s="108"/>
      <c r="W1380" s="108"/>
      <c r="X1380" s="108"/>
      <c r="Y1380" s="108"/>
      <c r="Z1380" s="108"/>
      <c r="AA1380" s="108"/>
      <c r="AB1380" s="108"/>
      <c r="AC1380" s="108"/>
      <c r="AD1380" s="108"/>
      <c r="AE1380" s="108"/>
      <c r="AF1380" s="108"/>
      <c r="AG1380" s="108"/>
      <c r="AH1380" s="108"/>
      <c r="AI1380" s="108"/>
      <c r="AJ1380" s="108"/>
      <c r="AK1380" s="108"/>
      <c r="AL1380" s="108"/>
      <c r="AM1380" s="108"/>
      <c r="AN1380" s="108"/>
      <c r="AO1380" s="108"/>
      <c r="AP1380" s="108"/>
      <c r="AQ1380" s="108"/>
      <c r="AR1380" s="108"/>
      <c r="AS1380" s="108"/>
      <c r="AT1380" s="108"/>
      <c r="AU1380" s="108"/>
      <c r="AV1380" s="108"/>
      <c r="AW1380" s="108"/>
      <c r="AX1380" s="108"/>
      <c r="AY1380" s="108"/>
      <c r="AZ1380" s="108"/>
      <c r="BE1380" s="108"/>
      <c r="BG1380" s="108"/>
      <c r="BI1380" s="108"/>
      <c r="BK1380" s="108"/>
      <c r="BL1380" s="108"/>
      <c r="BM1380" s="108"/>
      <c r="CB1380" s="108"/>
      <c r="CC1380" s="108"/>
      <c r="CD1380" s="108"/>
      <c r="CE1380" s="108"/>
    </row>
    <row r="1381" spans="1:83">
      <c r="A1381" s="108"/>
      <c r="B1381" s="108"/>
      <c r="E1381" s="108"/>
      <c r="F1381" s="108"/>
      <c r="I1381" s="108"/>
      <c r="J1381" s="108"/>
      <c r="K1381" s="108"/>
      <c r="L1381" s="108"/>
      <c r="M1381" s="108"/>
      <c r="N1381" s="108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8"/>
      <c r="AA1381" s="108"/>
      <c r="AB1381" s="108"/>
      <c r="AC1381" s="108"/>
      <c r="AD1381" s="108"/>
      <c r="AE1381" s="108"/>
      <c r="AF1381" s="108"/>
      <c r="AG1381" s="108"/>
      <c r="AH1381" s="108"/>
      <c r="AI1381" s="108"/>
      <c r="AJ1381" s="108"/>
      <c r="AK1381" s="108"/>
      <c r="AL1381" s="108"/>
      <c r="AM1381" s="108"/>
      <c r="AN1381" s="108"/>
      <c r="AO1381" s="108"/>
      <c r="AP1381" s="108"/>
      <c r="AQ1381" s="108"/>
      <c r="AR1381" s="108"/>
      <c r="AS1381" s="108"/>
      <c r="AT1381" s="108"/>
      <c r="AU1381" s="108"/>
      <c r="AV1381" s="108"/>
      <c r="AW1381" s="108"/>
      <c r="AX1381" s="108"/>
      <c r="AY1381" s="108"/>
      <c r="AZ1381" s="108"/>
      <c r="BE1381" s="108"/>
      <c r="BG1381" s="108"/>
      <c r="BI1381" s="108"/>
      <c r="BK1381" s="108"/>
      <c r="BL1381" s="108"/>
      <c r="BM1381" s="108"/>
      <c r="CB1381" s="108"/>
      <c r="CC1381" s="108"/>
      <c r="CD1381" s="108"/>
      <c r="CE1381" s="108"/>
    </row>
    <row r="1382" spans="1:83">
      <c r="A1382" s="108"/>
      <c r="B1382" s="108"/>
      <c r="E1382" s="108"/>
      <c r="F1382" s="108"/>
      <c r="I1382" s="108"/>
      <c r="J1382" s="108"/>
      <c r="K1382" s="108"/>
      <c r="L1382" s="108"/>
      <c r="M1382" s="108"/>
      <c r="N1382" s="108"/>
      <c r="O1382" s="108"/>
      <c r="P1382" s="108"/>
      <c r="Q1382" s="108"/>
      <c r="R1382" s="108"/>
      <c r="S1382" s="108"/>
      <c r="T1382" s="108"/>
      <c r="U1382" s="108"/>
      <c r="V1382" s="108"/>
      <c r="W1382" s="108"/>
      <c r="X1382" s="108"/>
      <c r="Y1382" s="108"/>
      <c r="Z1382" s="108"/>
      <c r="AA1382" s="108"/>
      <c r="AB1382" s="108"/>
      <c r="AC1382" s="108"/>
      <c r="AD1382" s="108"/>
      <c r="AE1382" s="108"/>
      <c r="AF1382" s="108"/>
      <c r="AG1382" s="108"/>
      <c r="AH1382" s="108"/>
      <c r="AI1382" s="108"/>
      <c r="AJ1382" s="108"/>
      <c r="AK1382" s="108"/>
      <c r="AL1382" s="108"/>
      <c r="AM1382" s="108"/>
      <c r="AN1382" s="108"/>
      <c r="AO1382" s="108"/>
      <c r="AP1382" s="108"/>
      <c r="AQ1382" s="108"/>
      <c r="AR1382" s="108"/>
      <c r="AS1382" s="108"/>
      <c r="AT1382" s="108"/>
      <c r="AU1382" s="108"/>
      <c r="AV1382" s="108"/>
      <c r="AW1382" s="108"/>
      <c r="AX1382" s="108"/>
      <c r="AY1382" s="108"/>
      <c r="AZ1382" s="108"/>
      <c r="BE1382" s="108"/>
      <c r="BG1382" s="108"/>
      <c r="BI1382" s="108"/>
      <c r="BK1382" s="108"/>
      <c r="BL1382" s="108"/>
      <c r="BM1382" s="108"/>
      <c r="CB1382" s="108"/>
      <c r="CC1382" s="108"/>
      <c r="CD1382" s="108"/>
      <c r="CE1382" s="108"/>
    </row>
    <row r="1383" spans="1:83">
      <c r="A1383" s="108"/>
      <c r="B1383" s="108"/>
      <c r="E1383" s="108"/>
      <c r="F1383" s="108"/>
      <c r="I1383" s="108"/>
      <c r="J1383" s="108"/>
      <c r="K1383" s="108"/>
      <c r="L1383" s="108"/>
      <c r="M1383" s="108"/>
      <c r="N1383" s="108"/>
      <c r="O1383" s="108"/>
      <c r="P1383" s="108"/>
      <c r="Q1383" s="108"/>
      <c r="R1383" s="108"/>
      <c r="S1383" s="108"/>
      <c r="T1383" s="108"/>
      <c r="U1383" s="108"/>
      <c r="V1383" s="108"/>
      <c r="W1383" s="108"/>
      <c r="X1383" s="108"/>
      <c r="Y1383" s="108"/>
      <c r="Z1383" s="108"/>
      <c r="AA1383" s="108"/>
      <c r="AB1383" s="108"/>
      <c r="AC1383" s="108"/>
      <c r="AD1383" s="108"/>
      <c r="AE1383" s="108"/>
      <c r="AF1383" s="108"/>
      <c r="AG1383" s="108"/>
      <c r="AH1383" s="108"/>
      <c r="AI1383" s="108"/>
      <c r="AJ1383" s="108"/>
      <c r="AK1383" s="108"/>
      <c r="AL1383" s="108"/>
      <c r="AM1383" s="108"/>
      <c r="AN1383" s="108"/>
      <c r="AO1383" s="108"/>
      <c r="AP1383" s="108"/>
      <c r="AQ1383" s="108"/>
      <c r="AR1383" s="108"/>
      <c r="AS1383" s="108"/>
      <c r="AT1383" s="108"/>
      <c r="AU1383" s="108"/>
      <c r="AV1383" s="108"/>
      <c r="AW1383" s="108"/>
      <c r="AX1383" s="108"/>
      <c r="AY1383" s="108"/>
      <c r="AZ1383" s="108"/>
      <c r="BE1383" s="108"/>
      <c r="BG1383" s="108"/>
      <c r="BI1383" s="108"/>
      <c r="BK1383" s="108"/>
      <c r="BL1383" s="108"/>
      <c r="BM1383" s="108"/>
      <c r="CB1383" s="108"/>
      <c r="CC1383" s="108"/>
      <c r="CD1383" s="108"/>
      <c r="CE1383" s="108"/>
    </row>
    <row r="1384" spans="1:83">
      <c r="A1384" s="108"/>
      <c r="B1384" s="108"/>
      <c r="E1384" s="108"/>
      <c r="F1384" s="108"/>
      <c r="I1384" s="108"/>
      <c r="J1384" s="108"/>
      <c r="K1384" s="108"/>
      <c r="L1384" s="108"/>
      <c r="M1384" s="108"/>
      <c r="N1384" s="108"/>
      <c r="O1384" s="108"/>
      <c r="P1384" s="108"/>
      <c r="Q1384" s="108"/>
      <c r="R1384" s="108"/>
      <c r="S1384" s="108"/>
      <c r="T1384" s="108"/>
      <c r="U1384" s="108"/>
      <c r="V1384" s="108"/>
      <c r="W1384" s="108"/>
      <c r="X1384" s="108"/>
      <c r="Y1384" s="108"/>
      <c r="Z1384" s="108"/>
      <c r="AA1384" s="108"/>
      <c r="AB1384" s="108"/>
      <c r="AC1384" s="108"/>
      <c r="AD1384" s="108"/>
      <c r="AE1384" s="108"/>
      <c r="AF1384" s="108"/>
      <c r="AG1384" s="108"/>
      <c r="AH1384" s="108"/>
      <c r="AI1384" s="108"/>
      <c r="AJ1384" s="108"/>
      <c r="AK1384" s="108"/>
      <c r="AL1384" s="108"/>
      <c r="AM1384" s="108"/>
      <c r="AN1384" s="108"/>
      <c r="AO1384" s="108"/>
      <c r="AP1384" s="108"/>
      <c r="AQ1384" s="108"/>
      <c r="AR1384" s="108"/>
      <c r="AS1384" s="108"/>
      <c r="AT1384" s="108"/>
      <c r="AU1384" s="108"/>
      <c r="AV1384" s="108"/>
      <c r="AW1384" s="108"/>
      <c r="AX1384" s="108"/>
      <c r="AY1384" s="108"/>
      <c r="AZ1384" s="108"/>
      <c r="BE1384" s="108"/>
      <c r="BG1384" s="108"/>
      <c r="BI1384" s="108"/>
      <c r="BK1384" s="108"/>
      <c r="BL1384" s="108"/>
      <c r="BM1384" s="108"/>
      <c r="CB1384" s="108"/>
      <c r="CC1384" s="108"/>
      <c r="CD1384" s="108"/>
      <c r="CE1384" s="108"/>
    </row>
    <row r="1385" spans="1:83">
      <c r="A1385" s="108"/>
      <c r="B1385" s="108"/>
      <c r="E1385" s="108"/>
      <c r="F1385" s="108"/>
      <c r="I1385" s="108"/>
      <c r="J1385" s="108"/>
      <c r="K1385" s="108"/>
      <c r="L1385" s="108"/>
      <c r="M1385" s="108"/>
      <c r="N1385" s="108"/>
      <c r="O1385" s="108"/>
      <c r="P1385" s="108"/>
      <c r="Q1385" s="108"/>
      <c r="R1385" s="108"/>
      <c r="S1385" s="108"/>
      <c r="T1385" s="108"/>
      <c r="U1385" s="108"/>
      <c r="V1385" s="108"/>
      <c r="W1385" s="108"/>
      <c r="X1385" s="108"/>
      <c r="Y1385" s="108"/>
      <c r="Z1385" s="108"/>
      <c r="AA1385" s="108"/>
      <c r="AB1385" s="108"/>
      <c r="AC1385" s="108"/>
      <c r="AD1385" s="108"/>
      <c r="AE1385" s="108"/>
      <c r="AF1385" s="108"/>
      <c r="AG1385" s="108"/>
      <c r="AH1385" s="108"/>
      <c r="AI1385" s="108"/>
      <c r="AJ1385" s="108"/>
      <c r="AK1385" s="108"/>
      <c r="AL1385" s="108"/>
      <c r="AM1385" s="108"/>
      <c r="AN1385" s="108"/>
      <c r="AO1385" s="108"/>
      <c r="AP1385" s="108"/>
      <c r="AQ1385" s="108"/>
      <c r="AR1385" s="108"/>
      <c r="AS1385" s="108"/>
      <c r="AT1385" s="108"/>
      <c r="AU1385" s="108"/>
      <c r="AV1385" s="108"/>
      <c r="AW1385" s="108"/>
      <c r="AX1385" s="108"/>
      <c r="AY1385" s="108"/>
      <c r="AZ1385" s="108"/>
      <c r="BE1385" s="108"/>
      <c r="BG1385" s="108"/>
      <c r="BI1385" s="108"/>
      <c r="BK1385" s="108"/>
      <c r="BL1385" s="108"/>
      <c r="BM1385" s="108"/>
      <c r="CB1385" s="108"/>
      <c r="CC1385" s="108"/>
      <c r="CD1385" s="108"/>
      <c r="CE1385" s="108"/>
    </row>
    <row r="1386" spans="1:83">
      <c r="A1386" s="108"/>
      <c r="B1386" s="108"/>
      <c r="E1386" s="108"/>
      <c r="F1386" s="108"/>
      <c r="I1386" s="108"/>
      <c r="J1386" s="108"/>
      <c r="K1386" s="108"/>
      <c r="L1386" s="108"/>
      <c r="M1386" s="108"/>
      <c r="N1386" s="108"/>
      <c r="O1386" s="108"/>
      <c r="P1386" s="108"/>
      <c r="Q1386" s="108"/>
      <c r="R1386" s="108"/>
      <c r="S1386" s="108"/>
      <c r="T1386" s="108"/>
      <c r="U1386" s="108"/>
      <c r="V1386" s="108"/>
      <c r="W1386" s="108"/>
      <c r="X1386" s="108"/>
      <c r="Y1386" s="108"/>
      <c r="Z1386" s="108"/>
      <c r="AA1386" s="108"/>
      <c r="AB1386" s="108"/>
      <c r="AC1386" s="108"/>
      <c r="AD1386" s="108"/>
      <c r="AE1386" s="108"/>
      <c r="AF1386" s="108"/>
      <c r="AG1386" s="108"/>
      <c r="AH1386" s="108"/>
      <c r="AI1386" s="108"/>
      <c r="AJ1386" s="108"/>
      <c r="AK1386" s="108"/>
      <c r="AL1386" s="108"/>
      <c r="AM1386" s="108"/>
      <c r="AN1386" s="108"/>
      <c r="AO1386" s="108"/>
      <c r="AP1386" s="108"/>
      <c r="AQ1386" s="108"/>
      <c r="AR1386" s="108"/>
      <c r="AS1386" s="108"/>
      <c r="AT1386" s="108"/>
      <c r="AU1386" s="108"/>
      <c r="AV1386" s="108"/>
      <c r="AW1386" s="108"/>
      <c r="AX1386" s="108"/>
      <c r="AY1386" s="108"/>
      <c r="AZ1386" s="108"/>
      <c r="BE1386" s="108"/>
      <c r="BG1386" s="108"/>
      <c r="BI1386" s="108"/>
      <c r="BK1386" s="108"/>
      <c r="BL1386" s="108"/>
      <c r="BM1386" s="108"/>
      <c r="CB1386" s="108"/>
      <c r="CC1386" s="108"/>
      <c r="CD1386" s="108"/>
      <c r="CE1386" s="108"/>
    </row>
    <row r="1387" spans="1:83">
      <c r="A1387" s="108"/>
      <c r="B1387" s="108"/>
      <c r="E1387" s="108"/>
      <c r="F1387" s="108"/>
      <c r="I1387" s="108"/>
      <c r="J1387" s="108"/>
      <c r="K1387" s="108"/>
      <c r="L1387" s="108"/>
      <c r="M1387" s="108"/>
      <c r="N1387" s="108"/>
      <c r="O1387" s="108"/>
      <c r="P1387" s="108"/>
      <c r="Q1387" s="108"/>
      <c r="R1387" s="108"/>
      <c r="S1387" s="108"/>
      <c r="T1387" s="108"/>
      <c r="U1387" s="108"/>
      <c r="V1387" s="108"/>
      <c r="W1387" s="108"/>
      <c r="X1387" s="108"/>
      <c r="Y1387" s="108"/>
      <c r="Z1387" s="108"/>
      <c r="AA1387" s="108"/>
      <c r="AB1387" s="108"/>
      <c r="AC1387" s="108"/>
      <c r="AD1387" s="108"/>
      <c r="AE1387" s="108"/>
      <c r="AF1387" s="108"/>
      <c r="AG1387" s="108"/>
      <c r="AH1387" s="108"/>
      <c r="AI1387" s="108"/>
      <c r="AJ1387" s="108"/>
      <c r="AK1387" s="108"/>
      <c r="AL1387" s="108"/>
      <c r="AM1387" s="108"/>
      <c r="AN1387" s="108"/>
      <c r="AO1387" s="108"/>
      <c r="AP1387" s="108"/>
      <c r="AQ1387" s="108"/>
      <c r="AR1387" s="108"/>
      <c r="AS1387" s="108"/>
      <c r="AT1387" s="108"/>
      <c r="AU1387" s="108"/>
      <c r="AV1387" s="108"/>
      <c r="AW1387" s="108"/>
      <c r="AX1387" s="108"/>
      <c r="AY1387" s="108"/>
      <c r="AZ1387" s="108"/>
      <c r="BE1387" s="108"/>
      <c r="BG1387" s="108"/>
      <c r="BI1387" s="108"/>
      <c r="BK1387" s="108"/>
      <c r="BL1387" s="108"/>
      <c r="BM1387" s="108"/>
      <c r="CB1387" s="108"/>
      <c r="CC1387" s="108"/>
      <c r="CD1387" s="108"/>
      <c r="CE1387" s="108"/>
    </row>
    <row r="1388" spans="1:83">
      <c r="A1388" s="108"/>
      <c r="B1388" s="108"/>
      <c r="E1388" s="108"/>
      <c r="F1388" s="108"/>
      <c r="I1388" s="108"/>
      <c r="J1388" s="108"/>
      <c r="K1388" s="108"/>
      <c r="L1388" s="108"/>
      <c r="M1388" s="108"/>
      <c r="N1388" s="108"/>
      <c r="O1388" s="108"/>
      <c r="P1388" s="108"/>
      <c r="Q1388" s="108"/>
      <c r="R1388" s="108"/>
      <c r="S1388" s="108"/>
      <c r="T1388" s="108"/>
      <c r="U1388" s="108"/>
      <c r="V1388" s="108"/>
      <c r="W1388" s="108"/>
      <c r="X1388" s="108"/>
      <c r="Y1388" s="108"/>
      <c r="Z1388" s="108"/>
      <c r="AA1388" s="108"/>
      <c r="AB1388" s="108"/>
      <c r="AC1388" s="108"/>
      <c r="AD1388" s="108"/>
      <c r="AE1388" s="108"/>
      <c r="AF1388" s="108"/>
      <c r="AG1388" s="108"/>
      <c r="AH1388" s="108"/>
      <c r="AI1388" s="108"/>
      <c r="AJ1388" s="108"/>
      <c r="AK1388" s="108"/>
      <c r="AL1388" s="108"/>
      <c r="AM1388" s="108"/>
      <c r="AN1388" s="108"/>
      <c r="AO1388" s="108"/>
      <c r="AP1388" s="108"/>
      <c r="AQ1388" s="108"/>
      <c r="AR1388" s="108"/>
      <c r="AS1388" s="108"/>
      <c r="AT1388" s="108"/>
      <c r="AU1388" s="108"/>
      <c r="AV1388" s="108"/>
      <c r="AW1388" s="108"/>
      <c r="AX1388" s="108"/>
      <c r="AY1388" s="108"/>
      <c r="AZ1388" s="108"/>
      <c r="BE1388" s="108"/>
      <c r="BG1388" s="108"/>
      <c r="BI1388" s="108"/>
      <c r="BK1388" s="108"/>
      <c r="BL1388" s="108"/>
      <c r="BM1388" s="108"/>
      <c r="CB1388" s="108"/>
      <c r="CC1388" s="108"/>
      <c r="CD1388" s="108"/>
      <c r="CE1388" s="108"/>
    </row>
    <row r="1393" spans="1:83">
      <c r="A1393" s="108"/>
      <c r="B1393" s="108"/>
      <c r="E1393" s="108"/>
      <c r="F1393" s="108"/>
      <c r="I1393" s="108"/>
      <c r="J1393" s="108"/>
      <c r="K1393" s="108"/>
      <c r="L1393" s="108"/>
      <c r="M1393" s="108"/>
      <c r="N1393" s="108"/>
      <c r="O1393" s="108"/>
      <c r="P1393" s="108"/>
      <c r="Q1393" s="108"/>
      <c r="R1393" s="108"/>
      <c r="S1393" s="108"/>
      <c r="T1393" s="108"/>
      <c r="U1393" s="108"/>
      <c r="V1393" s="108"/>
      <c r="W1393" s="108"/>
      <c r="X1393" s="108"/>
      <c r="Y1393" s="108"/>
      <c r="Z1393" s="108"/>
      <c r="AA1393" s="108"/>
      <c r="AB1393" s="108"/>
      <c r="AC1393" s="108"/>
      <c r="AD1393" s="108"/>
      <c r="AE1393" s="108"/>
      <c r="AF1393" s="108"/>
      <c r="AG1393" s="108"/>
      <c r="AH1393" s="108"/>
      <c r="AI1393" s="108"/>
      <c r="AJ1393" s="108"/>
      <c r="AK1393" s="108"/>
      <c r="AL1393" s="108"/>
      <c r="AM1393" s="108"/>
      <c r="AN1393" s="108"/>
      <c r="AO1393" s="108"/>
      <c r="AP1393" s="108"/>
      <c r="AQ1393" s="108"/>
      <c r="AR1393" s="108"/>
      <c r="AS1393" s="108"/>
      <c r="AT1393" s="108"/>
      <c r="AU1393" s="108"/>
      <c r="AV1393" s="108"/>
      <c r="AW1393" s="108"/>
      <c r="AX1393" s="108"/>
      <c r="AY1393" s="108"/>
      <c r="AZ1393" s="108"/>
      <c r="BE1393" s="108"/>
      <c r="BG1393" s="108"/>
      <c r="BI1393" s="108"/>
      <c r="BK1393" s="108"/>
      <c r="BL1393" s="108"/>
      <c r="BM1393" s="108"/>
      <c r="CB1393" s="108"/>
      <c r="CC1393" s="108"/>
      <c r="CD1393" s="108"/>
      <c r="CE1393" s="108"/>
    </row>
    <row r="1394" spans="1:83">
      <c r="A1394" s="108"/>
      <c r="B1394" s="108"/>
      <c r="E1394" s="108"/>
      <c r="F1394" s="108"/>
      <c r="I1394" s="108"/>
      <c r="J1394" s="108"/>
      <c r="K1394" s="108"/>
      <c r="L1394" s="108"/>
      <c r="M1394" s="108"/>
      <c r="N1394" s="108"/>
      <c r="O1394" s="108"/>
      <c r="P1394" s="108"/>
      <c r="Q1394" s="108"/>
      <c r="R1394" s="108"/>
      <c r="S1394" s="108"/>
      <c r="T1394" s="108"/>
      <c r="U1394" s="108"/>
      <c r="V1394" s="108"/>
      <c r="W1394" s="108"/>
      <c r="X1394" s="108"/>
      <c r="Y1394" s="108"/>
      <c r="Z1394" s="108"/>
      <c r="AA1394" s="108"/>
      <c r="AB1394" s="108"/>
      <c r="AC1394" s="108"/>
      <c r="AD1394" s="108"/>
      <c r="AE1394" s="108"/>
      <c r="AF1394" s="108"/>
      <c r="AG1394" s="108"/>
      <c r="AH1394" s="108"/>
      <c r="AI1394" s="108"/>
      <c r="AJ1394" s="108"/>
      <c r="AK1394" s="108"/>
      <c r="AL1394" s="108"/>
      <c r="AM1394" s="108"/>
      <c r="AN1394" s="108"/>
      <c r="AO1394" s="108"/>
      <c r="AP1394" s="108"/>
      <c r="AQ1394" s="108"/>
      <c r="AR1394" s="108"/>
      <c r="AS1394" s="108"/>
      <c r="AT1394" s="108"/>
      <c r="AU1394" s="108"/>
      <c r="AV1394" s="108"/>
      <c r="AW1394" s="108"/>
      <c r="AX1394" s="108"/>
      <c r="AY1394" s="108"/>
      <c r="AZ1394" s="108"/>
      <c r="BE1394" s="108"/>
      <c r="BG1394" s="108"/>
      <c r="BI1394" s="108"/>
      <c r="BK1394" s="108"/>
      <c r="BL1394" s="108"/>
      <c r="BM1394" s="108"/>
      <c r="CB1394" s="108"/>
      <c r="CC1394" s="108"/>
      <c r="CD1394" s="108"/>
      <c r="CE1394" s="108"/>
    </row>
    <row r="1395" spans="1:83">
      <c r="A1395" s="108"/>
      <c r="B1395" s="108"/>
      <c r="E1395" s="108"/>
      <c r="F1395" s="108"/>
      <c r="I1395" s="108"/>
      <c r="J1395" s="108"/>
      <c r="K1395" s="108"/>
      <c r="L1395" s="108"/>
      <c r="M1395" s="108"/>
      <c r="N1395" s="108"/>
      <c r="O1395" s="108"/>
      <c r="P1395" s="108"/>
      <c r="Q1395" s="108"/>
      <c r="R1395" s="108"/>
      <c r="S1395" s="108"/>
      <c r="T1395" s="108"/>
      <c r="U1395" s="108"/>
      <c r="V1395" s="108"/>
      <c r="W1395" s="108"/>
      <c r="X1395" s="108"/>
      <c r="Y1395" s="108"/>
      <c r="Z1395" s="108"/>
      <c r="AA1395" s="108"/>
      <c r="AB1395" s="108"/>
      <c r="AC1395" s="108"/>
      <c r="AD1395" s="108"/>
      <c r="AE1395" s="108"/>
      <c r="AF1395" s="108"/>
      <c r="AG1395" s="108"/>
      <c r="AH1395" s="108"/>
      <c r="AI1395" s="108"/>
      <c r="AJ1395" s="108"/>
      <c r="AK1395" s="108"/>
      <c r="AL1395" s="108"/>
      <c r="AM1395" s="108"/>
      <c r="AN1395" s="108"/>
      <c r="AO1395" s="108"/>
      <c r="AP1395" s="108"/>
      <c r="AQ1395" s="108"/>
      <c r="AR1395" s="108"/>
      <c r="AS1395" s="108"/>
      <c r="AT1395" s="108"/>
      <c r="AU1395" s="108"/>
      <c r="AV1395" s="108"/>
      <c r="AW1395" s="108"/>
      <c r="AX1395" s="108"/>
      <c r="AY1395" s="108"/>
      <c r="AZ1395" s="108"/>
      <c r="BE1395" s="108"/>
      <c r="BG1395" s="108"/>
      <c r="BI1395" s="108"/>
      <c r="BK1395" s="108"/>
      <c r="BL1395" s="108"/>
      <c r="BM1395" s="108"/>
      <c r="CB1395" s="108"/>
      <c r="CC1395" s="108"/>
      <c r="CD1395" s="108"/>
      <c r="CE1395" s="108"/>
    </row>
    <row r="1396" spans="1:83">
      <c r="A1396" s="108"/>
      <c r="B1396" s="108"/>
      <c r="E1396" s="108"/>
      <c r="F1396" s="108"/>
      <c r="I1396" s="108"/>
      <c r="J1396" s="108"/>
      <c r="K1396" s="108"/>
      <c r="L1396" s="108"/>
      <c r="M1396" s="108"/>
      <c r="N1396" s="108"/>
      <c r="O1396" s="108"/>
      <c r="P1396" s="108"/>
      <c r="Q1396" s="108"/>
      <c r="R1396" s="108"/>
      <c r="S1396" s="108"/>
      <c r="T1396" s="108"/>
      <c r="U1396" s="108"/>
      <c r="V1396" s="108"/>
      <c r="W1396" s="108"/>
      <c r="X1396" s="108"/>
      <c r="Y1396" s="108"/>
      <c r="Z1396" s="108"/>
      <c r="AA1396" s="108"/>
      <c r="AB1396" s="108"/>
      <c r="AC1396" s="108"/>
      <c r="AD1396" s="108"/>
      <c r="AE1396" s="108"/>
      <c r="AF1396" s="108"/>
      <c r="AG1396" s="108"/>
      <c r="AH1396" s="108"/>
      <c r="AI1396" s="108"/>
      <c r="AJ1396" s="108"/>
      <c r="AK1396" s="108"/>
      <c r="AL1396" s="108"/>
      <c r="AM1396" s="108"/>
      <c r="AN1396" s="108"/>
      <c r="AO1396" s="108"/>
      <c r="AP1396" s="108"/>
      <c r="AQ1396" s="108"/>
      <c r="AR1396" s="108"/>
      <c r="AS1396" s="108"/>
      <c r="AT1396" s="108"/>
      <c r="AU1396" s="108"/>
      <c r="AV1396" s="108"/>
      <c r="AW1396" s="108"/>
      <c r="AX1396" s="108"/>
      <c r="AY1396" s="108"/>
      <c r="AZ1396" s="108"/>
      <c r="BE1396" s="108"/>
      <c r="BG1396" s="108"/>
      <c r="BI1396" s="108"/>
      <c r="BK1396" s="108"/>
      <c r="BL1396" s="108"/>
      <c r="BM1396" s="108"/>
      <c r="CB1396" s="108"/>
      <c r="CC1396" s="108"/>
      <c r="CD1396" s="108"/>
      <c r="CE1396" s="108"/>
    </row>
    <row r="1397" spans="1:83">
      <c r="A1397" s="108"/>
      <c r="B1397" s="108"/>
      <c r="E1397" s="108"/>
      <c r="F1397" s="108"/>
      <c r="I1397" s="108"/>
      <c r="J1397" s="108"/>
      <c r="K1397" s="108"/>
      <c r="L1397" s="108"/>
      <c r="M1397" s="108"/>
      <c r="N1397" s="108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8"/>
      <c r="AA1397" s="108"/>
      <c r="AB1397" s="108"/>
      <c r="AC1397" s="108"/>
      <c r="AD1397" s="108"/>
      <c r="AE1397" s="108"/>
      <c r="AF1397" s="108"/>
      <c r="AG1397" s="108"/>
      <c r="AH1397" s="108"/>
      <c r="AI1397" s="108"/>
      <c r="AJ1397" s="108"/>
      <c r="AK1397" s="108"/>
      <c r="AL1397" s="108"/>
      <c r="AM1397" s="108"/>
      <c r="AN1397" s="108"/>
      <c r="AO1397" s="108"/>
      <c r="AP1397" s="108"/>
      <c r="AQ1397" s="108"/>
      <c r="AR1397" s="108"/>
      <c r="AS1397" s="108"/>
      <c r="AT1397" s="108"/>
      <c r="AU1397" s="108"/>
      <c r="AV1397" s="108"/>
      <c r="AW1397" s="108"/>
      <c r="AX1397" s="108"/>
      <c r="AY1397" s="108"/>
      <c r="AZ1397" s="108"/>
      <c r="BE1397" s="108"/>
      <c r="BG1397" s="108"/>
      <c r="BI1397" s="108"/>
      <c r="BK1397" s="108"/>
      <c r="BL1397" s="108"/>
      <c r="BM1397" s="108"/>
      <c r="CB1397" s="108"/>
      <c r="CC1397" s="108"/>
      <c r="CD1397" s="108"/>
      <c r="CE1397" s="108"/>
    </row>
    <row r="1398" spans="1:83">
      <c r="A1398" s="108"/>
      <c r="B1398" s="108"/>
      <c r="E1398" s="108"/>
      <c r="F1398" s="108"/>
      <c r="I1398" s="108"/>
      <c r="J1398" s="108"/>
      <c r="K1398" s="108"/>
      <c r="L1398" s="108"/>
      <c r="M1398" s="108"/>
      <c r="N1398" s="108"/>
      <c r="O1398" s="108"/>
      <c r="P1398" s="108"/>
      <c r="Q1398" s="108"/>
      <c r="R1398" s="108"/>
      <c r="S1398" s="108"/>
      <c r="T1398" s="108"/>
      <c r="U1398" s="108"/>
      <c r="V1398" s="108"/>
      <c r="W1398" s="108"/>
      <c r="X1398" s="108"/>
      <c r="Y1398" s="108"/>
      <c r="Z1398" s="108"/>
      <c r="AA1398" s="108"/>
      <c r="AB1398" s="108"/>
      <c r="AC1398" s="108"/>
      <c r="AD1398" s="108"/>
      <c r="AE1398" s="108"/>
      <c r="AF1398" s="108"/>
      <c r="AG1398" s="108"/>
      <c r="AH1398" s="108"/>
      <c r="AI1398" s="108"/>
      <c r="AJ1398" s="108"/>
      <c r="AK1398" s="108"/>
      <c r="AL1398" s="108"/>
      <c r="AM1398" s="108"/>
      <c r="AN1398" s="108"/>
      <c r="AO1398" s="108"/>
      <c r="AP1398" s="108"/>
      <c r="AQ1398" s="108"/>
      <c r="AR1398" s="108"/>
      <c r="AS1398" s="108"/>
      <c r="AT1398" s="108"/>
      <c r="AU1398" s="108"/>
      <c r="AV1398" s="108"/>
      <c r="AW1398" s="108"/>
      <c r="AX1398" s="108"/>
      <c r="AY1398" s="108"/>
      <c r="AZ1398" s="108"/>
      <c r="BE1398" s="108"/>
      <c r="BG1398" s="108"/>
      <c r="BI1398" s="108"/>
      <c r="BK1398" s="108"/>
      <c r="BL1398" s="108"/>
      <c r="BM1398" s="108"/>
      <c r="CB1398" s="108"/>
      <c r="CC1398" s="108"/>
      <c r="CD1398" s="108"/>
      <c r="CE1398" s="108"/>
    </row>
    <row r="1399" spans="1:83">
      <c r="A1399" s="108"/>
      <c r="B1399" s="108"/>
      <c r="E1399" s="108"/>
      <c r="F1399" s="108"/>
      <c r="I1399" s="108"/>
      <c r="J1399" s="108"/>
      <c r="K1399" s="108"/>
      <c r="L1399" s="108"/>
      <c r="M1399" s="108"/>
      <c r="N1399" s="108"/>
      <c r="O1399" s="108"/>
      <c r="P1399" s="108"/>
      <c r="Q1399" s="108"/>
      <c r="R1399" s="108"/>
      <c r="S1399" s="108"/>
      <c r="T1399" s="108"/>
      <c r="U1399" s="108"/>
      <c r="V1399" s="108"/>
      <c r="W1399" s="108"/>
      <c r="X1399" s="108"/>
      <c r="Y1399" s="108"/>
      <c r="Z1399" s="108"/>
      <c r="AA1399" s="108"/>
      <c r="AB1399" s="108"/>
      <c r="AC1399" s="108"/>
      <c r="AD1399" s="108"/>
      <c r="AE1399" s="108"/>
      <c r="AF1399" s="108"/>
      <c r="AG1399" s="108"/>
      <c r="AH1399" s="108"/>
      <c r="AI1399" s="108"/>
      <c r="AJ1399" s="108"/>
      <c r="AK1399" s="108"/>
      <c r="AL1399" s="108"/>
      <c r="AM1399" s="108"/>
      <c r="AN1399" s="108"/>
      <c r="AO1399" s="108"/>
      <c r="AP1399" s="108"/>
      <c r="AQ1399" s="108"/>
      <c r="AR1399" s="108"/>
      <c r="AS1399" s="108"/>
      <c r="AT1399" s="108"/>
      <c r="AU1399" s="108"/>
      <c r="AV1399" s="108"/>
      <c r="AW1399" s="108"/>
      <c r="AX1399" s="108"/>
      <c r="AY1399" s="108"/>
      <c r="AZ1399" s="108"/>
      <c r="BE1399" s="108"/>
      <c r="BG1399" s="108"/>
      <c r="BI1399" s="108"/>
      <c r="BK1399" s="108"/>
      <c r="BL1399" s="108"/>
      <c r="BM1399" s="108"/>
      <c r="CB1399" s="108"/>
      <c r="CC1399" s="108"/>
      <c r="CD1399" s="108"/>
      <c r="CE1399" s="108"/>
    </row>
    <row r="1400" spans="1:83">
      <c r="A1400" s="108"/>
      <c r="B1400" s="108"/>
      <c r="E1400" s="108"/>
      <c r="F1400" s="108"/>
      <c r="I1400" s="108"/>
      <c r="J1400" s="108"/>
      <c r="K1400" s="108"/>
      <c r="L1400" s="108"/>
      <c r="M1400" s="108"/>
      <c r="N1400" s="108"/>
      <c r="O1400" s="108"/>
      <c r="P1400" s="108"/>
      <c r="Q1400" s="108"/>
      <c r="R1400" s="108"/>
      <c r="S1400" s="108"/>
      <c r="T1400" s="108"/>
      <c r="U1400" s="108"/>
      <c r="V1400" s="108"/>
      <c r="W1400" s="108"/>
      <c r="X1400" s="108"/>
      <c r="Y1400" s="108"/>
      <c r="Z1400" s="108"/>
      <c r="AA1400" s="108"/>
      <c r="AB1400" s="108"/>
      <c r="AC1400" s="108"/>
      <c r="AD1400" s="108"/>
      <c r="AE1400" s="108"/>
      <c r="AF1400" s="108"/>
      <c r="AG1400" s="108"/>
      <c r="AH1400" s="108"/>
      <c r="AI1400" s="108"/>
      <c r="AJ1400" s="108"/>
      <c r="AK1400" s="108"/>
      <c r="AL1400" s="108"/>
      <c r="AM1400" s="108"/>
      <c r="AN1400" s="108"/>
      <c r="AO1400" s="108"/>
      <c r="AP1400" s="108"/>
      <c r="AQ1400" s="108"/>
      <c r="AR1400" s="108"/>
      <c r="AS1400" s="108"/>
      <c r="AT1400" s="108"/>
      <c r="AU1400" s="108"/>
      <c r="AV1400" s="108"/>
      <c r="AW1400" s="108"/>
      <c r="AX1400" s="108"/>
      <c r="AY1400" s="108"/>
      <c r="AZ1400" s="108"/>
      <c r="BE1400" s="108"/>
      <c r="BG1400" s="108"/>
      <c r="BI1400" s="108"/>
      <c r="BK1400" s="108"/>
      <c r="BL1400" s="108"/>
      <c r="BM1400" s="108"/>
      <c r="CB1400" s="108"/>
      <c r="CC1400" s="108"/>
      <c r="CD1400" s="108"/>
      <c r="CE1400" s="108"/>
    </row>
    <row r="1401" spans="1:83">
      <c r="A1401" s="108"/>
      <c r="B1401" s="108"/>
      <c r="E1401" s="108"/>
      <c r="F1401" s="108"/>
      <c r="I1401" s="108"/>
      <c r="J1401" s="108"/>
      <c r="K1401" s="108"/>
      <c r="L1401" s="108"/>
      <c r="M1401" s="108"/>
      <c r="N1401" s="108"/>
      <c r="O1401" s="108"/>
      <c r="P1401" s="108"/>
      <c r="Q1401" s="108"/>
      <c r="R1401" s="108"/>
      <c r="S1401" s="108"/>
      <c r="T1401" s="108"/>
      <c r="U1401" s="108"/>
      <c r="V1401" s="108"/>
      <c r="W1401" s="108"/>
      <c r="X1401" s="108"/>
      <c r="Y1401" s="108"/>
      <c r="Z1401" s="108"/>
      <c r="AA1401" s="108"/>
      <c r="AB1401" s="108"/>
      <c r="AC1401" s="108"/>
      <c r="AD1401" s="108"/>
      <c r="AE1401" s="108"/>
      <c r="AF1401" s="108"/>
      <c r="AG1401" s="108"/>
      <c r="AH1401" s="108"/>
      <c r="AI1401" s="108"/>
      <c r="AJ1401" s="108"/>
      <c r="AK1401" s="108"/>
      <c r="AL1401" s="108"/>
      <c r="AM1401" s="108"/>
      <c r="AN1401" s="108"/>
      <c r="AO1401" s="108"/>
      <c r="AP1401" s="108"/>
      <c r="AQ1401" s="108"/>
      <c r="AR1401" s="108"/>
      <c r="AS1401" s="108"/>
      <c r="AT1401" s="108"/>
      <c r="AU1401" s="108"/>
      <c r="AV1401" s="108"/>
      <c r="AW1401" s="108"/>
      <c r="AX1401" s="108"/>
      <c r="AY1401" s="108"/>
      <c r="AZ1401" s="108"/>
      <c r="BE1401" s="108"/>
      <c r="BG1401" s="108"/>
      <c r="BI1401" s="108"/>
      <c r="BK1401" s="108"/>
      <c r="BL1401" s="108"/>
      <c r="BM1401" s="108"/>
      <c r="CB1401" s="108"/>
      <c r="CC1401" s="108"/>
      <c r="CD1401" s="108"/>
      <c r="CE1401" s="108"/>
    </row>
    <row r="1402" spans="1:83">
      <c r="A1402" s="108"/>
      <c r="B1402" s="108"/>
      <c r="E1402" s="108"/>
      <c r="F1402" s="108"/>
      <c r="I1402" s="108"/>
      <c r="J1402" s="108"/>
      <c r="K1402" s="108"/>
      <c r="L1402" s="108"/>
      <c r="M1402" s="108"/>
      <c r="N1402" s="108"/>
      <c r="O1402" s="108"/>
      <c r="P1402" s="108"/>
      <c r="Q1402" s="108"/>
      <c r="R1402" s="108"/>
      <c r="S1402" s="108"/>
      <c r="T1402" s="108"/>
      <c r="U1402" s="108"/>
      <c r="V1402" s="108"/>
      <c r="W1402" s="108"/>
      <c r="X1402" s="108"/>
      <c r="Y1402" s="108"/>
      <c r="Z1402" s="108"/>
      <c r="AA1402" s="108"/>
      <c r="AB1402" s="108"/>
      <c r="AC1402" s="108"/>
      <c r="AD1402" s="108"/>
      <c r="AE1402" s="108"/>
      <c r="AF1402" s="108"/>
      <c r="AG1402" s="108"/>
      <c r="AH1402" s="108"/>
      <c r="AI1402" s="108"/>
      <c r="AJ1402" s="108"/>
      <c r="AK1402" s="108"/>
      <c r="AL1402" s="108"/>
      <c r="AM1402" s="108"/>
      <c r="AN1402" s="108"/>
      <c r="AO1402" s="108"/>
      <c r="AP1402" s="108"/>
      <c r="AQ1402" s="108"/>
      <c r="AR1402" s="108"/>
      <c r="AS1402" s="108"/>
      <c r="AT1402" s="108"/>
      <c r="AU1402" s="108"/>
      <c r="AV1402" s="108"/>
      <c r="AW1402" s="108"/>
      <c r="AX1402" s="108"/>
      <c r="AY1402" s="108"/>
      <c r="AZ1402" s="108"/>
      <c r="BE1402" s="108"/>
      <c r="BG1402" s="108"/>
      <c r="BI1402" s="108"/>
      <c r="BK1402" s="108"/>
      <c r="BL1402" s="108"/>
      <c r="BM1402" s="108"/>
      <c r="CB1402" s="108"/>
      <c r="CC1402" s="108"/>
      <c r="CD1402" s="108"/>
      <c r="CE1402" s="108"/>
    </row>
    <row r="1403" spans="1:83">
      <c r="A1403" s="108"/>
      <c r="B1403" s="108"/>
      <c r="E1403" s="108"/>
      <c r="F1403" s="108"/>
      <c r="I1403" s="108"/>
      <c r="J1403" s="108"/>
      <c r="K1403" s="108"/>
      <c r="L1403" s="108"/>
      <c r="M1403" s="108"/>
      <c r="N1403" s="108"/>
      <c r="O1403" s="108"/>
      <c r="P1403" s="108"/>
      <c r="Q1403" s="108"/>
      <c r="R1403" s="108"/>
      <c r="S1403" s="108"/>
      <c r="T1403" s="108"/>
      <c r="U1403" s="108"/>
      <c r="V1403" s="108"/>
      <c r="W1403" s="108"/>
      <c r="X1403" s="108"/>
      <c r="Y1403" s="108"/>
      <c r="Z1403" s="108"/>
      <c r="AA1403" s="108"/>
      <c r="AB1403" s="108"/>
      <c r="AC1403" s="108"/>
      <c r="AD1403" s="108"/>
      <c r="AE1403" s="108"/>
      <c r="AF1403" s="108"/>
      <c r="AG1403" s="108"/>
      <c r="AH1403" s="108"/>
      <c r="AI1403" s="108"/>
      <c r="AJ1403" s="108"/>
      <c r="AK1403" s="108"/>
      <c r="AL1403" s="108"/>
      <c r="AM1403" s="108"/>
      <c r="AN1403" s="108"/>
      <c r="AO1403" s="108"/>
      <c r="AP1403" s="108"/>
      <c r="AQ1403" s="108"/>
      <c r="AR1403" s="108"/>
      <c r="AS1403" s="108"/>
      <c r="AT1403" s="108"/>
      <c r="AU1403" s="108"/>
      <c r="AV1403" s="108"/>
      <c r="AW1403" s="108"/>
      <c r="AX1403" s="108"/>
      <c r="AY1403" s="108"/>
      <c r="AZ1403" s="108"/>
      <c r="BE1403" s="108"/>
      <c r="BG1403" s="108"/>
      <c r="BI1403" s="108"/>
      <c r="BK1403" s="108"/>
      <c r="BL1403" s="108"/>
      <c r="BM1403" s="108"/>
      <c r="CB1403" s="108"/>
      <c r="CC1403" s="108"/>
      <c r="CD1403" s="108"/>
      <c r="CE1403" s="108"/>
    </row>
    <row r="1404" spans="1:83">
      <c r="A1404" s="108"/>
      <c r="B1404" s="108"/>
      <c r="E1404" s="108"/>
      <c r="F1404" s="108"/>
      <c r="I1404" s="108"/>
      <c r="J1404" s="108"/>
      <c r="K1404" s="108"/>
      <c r="L1404" s="108"/>
      <c r="M1404" s="108"/>
      <c r="N1404" s="108"/>
      <c r="O1404" s="108"/>
      <c r="P1404" s="108"/>
      <c r="Q1404" s="108"/>
      <c r="R1404" s="108"/>
      <c r="S1404" s="108"/>
      <c r="T1404" s="108"/>
      <c r="U1404" s="108"/>
      <c r="V1404" s="108"/>
      <c r="W1404" s="108"/>
      <c r="X1404" s="108"/>
      <c r="Y1404" s="108"/>
      <c r="Z1404" s="108"/>
      <c r="AA1404" s="108"/>
      <c r="AB1404" s="108"/>
      <c r="AC1404" s="108"/>
      <c r="AD1404" s="108"/>
      <c r="AE1404" s="108"/>
      <c r="AF1404" s="108"/>
      <c r="AG1404" s="108"/>
      <c r="AH1404" s="108"/>
      <c r="AI1404" s="108"/>
      <c r="AJ1404" s="108"/>
      <c r="AK1404" s="108"/>
      <c r="AL1404" s="108"/>
      <c r="AM1404" s="108"/>
      <c r="AN1404" s="108"/>
      <c r="AO1404" s="108"/>
      <c r="AP1404" s="108"/>
      <c r="AQ1404" s="108"/>
      <c r="AR1404" s="108"/>
      <c r="AS1404" s="108"/>
      <c r="AT1404" s="108"/>
      <c r="AU1404" s="108"/>
      <c r="AV1404" s="108"/>
      <c r="AW1404" s="108"/>
      <c r="AX1404" s="108"/>
      <c r="AY1404" s="108"/>
      <c r="AZ1404" s="108"/>
      <c r="BE1404" s="108"/>
      <c r="BG1404" s="108"/>
      <c r="BI1404" s="108"/>
      <c r="BK1404" s="108"/>
      <c r="BL1404" s="108"/>
      <c r="BM1404" s="108"/>
      <c r="CB1404" s="108"/>
      <c r="CC1404" s="108"/>
      <c r="CD1404" s="108"/>
      <c r="CE1404" s="108"/>
    </row>
    <row r="1405" spans="1:83">
      <c r="A1405" s="108"/>
      <c r="B1405" s="108"/>
      <c r="E1405" s="108"/>
      <c r="F1405" s="108"/>
      <c r="I1405" s="108"/>
      <c r="J1405" s="108"/>
      <c r="K1405" s="108"/>
      <c r="L1405" s="108"/>
      <c r="M1405" s="108"/>
      <c r="N1405" s="108"/>
      <c r="O1405" s="108"/>
      <c r="P1405" s="108"/>
      <c r="Q1405" s="108"/>
      <c r="R1405" s="108"/>
      <c r="S1405" s="108"/>
      <c r="T1405" s="108"/>
      <c r="U1405" s="108"/>
      <c r="V1405" s="108"/>
      <c r="W1405" s="108"/>
      <c r="X1405" s="108"/>
      <c r="Y1405" s="108"/>
      <c r="Z1405" s="108"/>
      <c r="AA1405" s="108"/>
      <c r="AB1405" s="108"/>
      <c r="AC1405" s="108"/>
      <c r="AD1405" s="108"/>
      <c r="AE1405" s="108"/>
      <c r="AF1405" s="108"/>
      <c r="AG1405" s="108"/>
      <c r="AH1405" s="108"/>
      <c r="AI1405" s="108"/>
      <c r="AJ1405" s="108"/>
      <c r="AK1405" s="108"/>
      <c r="AL1405" s="108"/>
      <c r="AM1405" s="108"/>
      <c r="AN1405" s="108"/>
      <c r="AO1405" s="108"/>
      <c r="AP1405" s="108"/>
      <c r="AQ1405" s="108"/>
      <c r="AR1405" s="108"/>
      <c r="AS1405" s="108"/>
      <c r="AT1405" s="108"/>
      <c r="AU1405" s="108"/>
      <c r="AV1405" s="108"/>
      <c r="AW1405" s="108"/>
      <c r="AX1405" s="108"/>
      <c r="AY1405" s="108"/>
      <c r="AZ1405" s="108"/>
      <c r="BE1405" s="108"/>
      <c r="BG1405" s="108"/>
      <c r="BI1405" s="108"/>
      <c r="BK1405" s="108"/>
      <c r="BL1405" s="108"/>
      <c r="BM1405" s="108"/>
      <c r="CB1405" s="108"/>
      <c r="CC1405" s="108"/>
      <c r="CD1405" s="108"/>
      <c r="CE1405" s="108"/>
    </row>
    <row r="1406" spans="1:83">
      <c r="A1406" s="108"/>
      <c r="B1406" s="108"/>
      <c r="E1406" s="108"/>
      <c r="F1406" s="108"/>
      <c r="I1406" s="108"/>
      <c r="J1406" s="108"/>
      <c r="K1406" s="108"/>
      <c r="L1406" s="108"/>
      <c r="M1406" s="108"/>
      <c r="N1406" s="108"/>
      <c r="O1406" s="108"/>
      <c r="P1406" s="108"/>
      <c r="Q1406" s="108"/>
      <c r="R1406" s="108"/>
      <c r="S1406" s="108"/>
      <c r="T1406" s="108"/>
      <c r="U1406" s="108"/>
      <c r="V1406" s="108"/>
      <c r="W1406" s="108"/>
      <c r="X1406" s="108"/>
      <c r="Y1406" s="108"/>
      <c r="Z1406" s="108"/>
      <c r="AA1406" s="108"/>
      <c r="AB1406" s="108"/>
      <c r="AC1406" s="108"/>
      <c r="AD1406" s="108"/>
      <c r="AE1406" s="108"/>
      <c r="AF1406" s="108"/>
      <c r="AG1406" s="108"/>
      <c r="AH1406" s="108"/>
      <c r="AI1406" s="108"/>
      <c r="AJ1406" s="108"/>
      <c r="AK1406" s="108"/>
      <c r="AL1406" s="108"/>
      <c r="AM1406" s="108"/>
      <c r="AN1406" s="108"/>
      <c r="AO1406" s="108"/>
      <c r="AP1406" s="108"/>
      <c r="AQ1406" s="108"/>
      <c r="AR1406" s="108"/>
      <c r="AS1406" s="108"/>
      <c r="AT1406" s="108"/>
      <c r="AU1406" s="108"/>
      <c r="AV1406" s="108"/>
      <c r="AW1406" s="108"/>
      <c r="AX1406" s="108"/>
      <c r="AY1406" s="108"/>
      <c r="AZ1406" s="108"/>
      <c r="BE1406" s="108"/>
      <c r="BG1406" s="108"/>
      <c r="BI1406" s="108"/>
      <c r="BK1406" s="108"/>
      <c r="BL1406" s="108"/>
      <c r="BM1406" s="108"/>
      <c r="CB1406" s="108"/>
      <c r="CC1406" s="108"/>
      <c r="CD1406" s="108"/>
      <c r="CE1406" s="108"/>
    </row>
    <row r="1407" spans="1:83">
      <c r="A1407" s="108"/>
      <c r="B1407" s="108"/>
      <c r="E1407" s="108"/>
      <c r="F1407" s="108"/>
      <c r="I1407" s="108"/>
      <c r="J1407" s="108"/>
      <c r="K1407" s="108"/>
      <c r="L1407" s="108"/>
      <c r="M1407" s="108"/>
      <c r="N1407" s="108"/>
      <c r="O1407" s="108"/>
      <c r="P1407" s="108"/>
      <c r="Q1407" s="108"/>
      <c r="R1407" s="108"/>
      <c r="S1407" s="108"/>
      <c r="T1407" s="108"/>
      <c r="U1407" s="108"/>
      <c r="V1407" s="108"/>
      <c r="W1407" s="108"/>
      <c r="X1407" s="108"/>
      <c r="Y1407" s="108"/>
      <c r="Z1407" s="108"/>
      <c r="AA1407" s="108"/>
      <c r="AB1407" s="108"/>
      <c r="AC1407" s="108"/>
      <c r="AD1407" s="108"/>
      <c r="AE1407" s="108"/>
      <c r="AF1407" s="108"/>
      <c r="AG1407" s="108"/>
      <c r="AH1407" s="108"/>
      <c r="AI1407" s="108"/>
      <c r="AJ1407" s="108"/>
      <c r="AK1407" s="108"/>
      <c r="AL1407" s="108"/>
      <c r="AM1407" s="108"/>
      <c r="AN1407" s="108"/>
      <c r="AO1407" s="108"/>
      <c r="AP1407" s="108"/>
      <c r="AQ1407" s="108"/>
      <c r="AR1407" s="108"/>
      <c r="AS1407" s="108"/>
      <c r="AT1407" s="108"/>
      <c r="AU1407" s="108"/>
      <c r="AV1407" s="108"/>
      <c r="AW1407" s="108"/>
      <c r="AX1407" s="108"/>
      <c r="AY1407" s="108"/>
      <c r="AZ1407" s="108"/>
      <c r="BE1407" s="108"/>
      <c r="BG1407" s="108"/>
      <c r="BI1407" s="108"/>
      <c r="BK1407" s="108"/>
      <c r="BL1407" s="108"/>
      <c r="BM1407" s="108"/>
      <c r="CB1407" s="108"/>
      <c r="CC1407" s="108"/>
      <c r="CD1407" s="108"/>
      <c r="CE1407" s="108"/>
    </row>
    <row r="1408" spans="1:83">
      <c r="A1408" s="108"/>
      <c r="B1408" s="108"/>
      <c r="E1408" s="108"/>
      <c r="F1408" s="108"/>
      <c r="I1408" s="108"/>
      <c r="J1408" s="108"/>
      <c r="K1408" s="108"/>
      <c r="L1408" s="108"/>
      <c r="M1408" s="108"/>
      <c r="N1408" s="108"/>
      <c r="O1408" s="108"/>
      <c r="P1408" s="108"/>
      <c r="Q1408" s="108"/>
      <c r="R1408" s="108"/>
      <c r="S1408" s="108"/>
      <c r="T1408" s="108"/>
      <c r="U1408" s="108"/>
      <c r="V1408" s="108"/>
      <c r="W1408" s="108"/>
      <c r="X1408" s="108"/>
      <c r="Y1408" s="108"/>
      <c r="Z1408" s="108"/>
      <c r="AA1408" s="108"/>
      <c r="AB1408" s="108"/>
      <c r="AC1408" s="108"/>
      <c r="AD1408" s="108"/>
      <c r="AE1408" s="108"/>
      <c r="AF1408" s="108"/>
      <c r="AG1408" s="108"/>
      <c r="AH1408" s="108"/>
      <c r="AI1408" s="108"/>
      <c r="AJ1408" s="108"/>
      <c r="AK1408" s="108"/>
      <c r="AL1408" s="108"/>
      <c r="AM1408" s="108"/>
      <c r="AN1408" s="108"/>
      <c r="AO1408" s="108"/>
      <c r="AP1408" s="108"/>
      <c r="AQ1408" s="108"/>
      <c r="AR1408" s="108"/>
      <c r="AS1408" s="108"/>
      <c r="AT1408" s="108"/>
      <c r="AU1408" s="108"/>
      <c r="AV1408" s="108"/>
      <c r="AW1408" s="108"/>
      <c r="AX1408" s="108"/>
      <c r="AY1408" s="108"/>
      <c r="AZ1408" s="108"/>
      <c r="BE1408" s="108"/>
      <c r="BG1408" s="108"/>
      <c r="BI1408" s="108"/>
      <c r="BK1408" s="108"/>
      <c r="BL1408" s="108"/>
      <c r="BM1408" s="108"/>
      <c r="CB1408" s="108"/>
      <c r="CC1408" s="108"/>
      <c r="CD1408" s="108"/>
      <c r="CE1408" s="108"/>
    </row>
    <row r="1409" spans="1:83">
      <c r="A1409" s="108"/>
      <c r="B1409" s="108"/>
      <c r="E1409" s="108"/>
      <c r="F1409" s="108"/>
      <c r="I1409" s="108"/>
      <c r="J1409" s="108"/>
      <c r="K1409" s="108"/>
      <c r="L1409" s="108"/>
      <c r="M1409" s="108"/>
      <c r="N1409" s="108"/>
      <c r="O1409" s="108"/>
      <c r="P1409" s="108"/>
      <c r="Q1409" s="108"/>
      <c r="R1409" s="108"/>
      <c r="S1409" s="108"/>
      <c r="T1409" s="108"/>
      <c r="U1409" s="108"/>
      <c r="V1409" s="108"/>
      <c r="W1409" s="108"/>
      <c r="X1409" s="108"/>
      <c r="Y1409" s="108"/>
      <c r="Z1409" s="108"/>
      <c r="AA1409" s="108"/>
      <c r="AB1409" s="108"/>
      <c r="AC1409" s="108"/>
      <c r="AD1409" s="108"/>
      <c r="AE1409" s="108"/>
      <c r="AF1409" s="108"/>
      <c r="AG1409" s="108"/>
      <c r="AH1409" s="108"/>
      <c r="AI1409" s="108"/>
      <c r="AJ1409" s="108"/>
      <c r="AK1409" s="108"/>
      <c r="AL1409" s="108"/>
      <c r="AM1409" s="108"/>
      <c r="AN1409" s="108"/>
      <c r="AO1409" s="108"/>
      <c r="AP1409" s="108"/>
      <c r="AQ1409" s="108"/>
      <c r="AR1409" s="108"/>
      <c r="AS1409" s="108"/>
      <c r="AT1409" s="108"/>
      <c r="AU1409" s="108"/>
      <c r="AV1409" s="108"/>
      <c r="AW1409" s="108"/>
      <c r="AX1409" s="108"/>
      <c r="AY1409" s="108"/>
      <c r="AZ1409" s="108"/>
      <c r="BE1409" s="108"/>
      <c r="BG1409" s="108"/>
      <c r="BI1409" s="108"/>
      <c r="BK1409" s="108"/>
      <c r="BL1409" s="108"/>
      <c r="BM1409" s="108"/>
      <c r="CB1409" s="108"/>
      <c r="CC1409" s="108"/>
      <c r="CD1409" s="108"/>
      <c r="CE1409" s="108"/>
    </row>
    <row r="1410" spans="1:83">
      <c r="A1410" s="108"/>
      <c r="B1410" s="108"/>
      <c r="E1410" s="108"/>
      <c r="F1410" s="108"/>
      <c r="I1410" s="108"/>
      <c r="J1410" s="108"/>
      <c r="K1410" s="108"/>
      <c r="L1410" s="108"/>
      <c r="M1410" s="108"/>
      <c r="N1410" s="108"/>
      <c r="O1410" s="108"/>
      <c r="P1410" s="108"/>
      <c r="Q1410" s="108"/>
      <c r="R1410" s="108"/>
      <c r="S1410" s="108"/>
      <c r="T1410" s="108"/>
      <c r="U1410" s="108"/>
      <c r="V1410" s="108"/>
      <c r="W1410" s="108"/>
      <c r="X1410" s="108"/>
      <c r="Y1410" s="108"/>
      <c r="Z1410" s="108"/>
      <c r="AA1410" s="108"/>
      <c r="AB1410" s="108"/>
      <c r="AC1410" s="108"/>
      <c r="AD1410" s="108"/>
      <c r="AE1410" s="108"/>
      <c r="AF1410" s="108"/>
      <c r="AG1410" s="108"/>
      <c r="AH1410" s="108"/>
      <c r="AI1410" s="108"/>
      <c r="AJ1410" s="108"/>
      <c r="AK1410" s="108"/>
      <c r="AL1410" s="108"/>
      <c r="AM1410" s="108"/>
      <c r="AN1410" s="108"/>
      <c r="AO1410" s="108"/>
      <c r="AP1410" s="108"/>
      <c r="AQ1410" s="108"/>
      <c r="AR1410" s="108"/>
      <c r="AS1410" s="108"/>
      <c r="AT1410" s="108"/>
      <c r="AU1410" s="108"/>
      <c r="AV1410" s="108"/>
      <c r="AW1410" s="108"/>
      <c r="AX1410" s="108"/>
      <c r="AY1410" s="108"/>
      <c r="AZ1410" s="108"/>
      <c r="BE1410" s="108"/>
      <c r="BG1410" s="108"/>
      <c r="BI1410" s="108"/>
      <c r="BK1410" s="108"/>
      <c r="BL1410" s="108"/>
      <c r="BM1410" s="108"/>
      <c r="CB1410" s="108"/>
      <c r="CC1410" s="108"/>
      <c r="CD1410" s="108"/>
      <c r="CE1410" s="108"/>
    </row>
    <row r="1411" spans="1:83">
      <c r="A1411" s="108"/>
      <c r="B1411" s="108"/>
      <c r="E1411" s="108"/>
      <c r="F1411" s="108"/>
      <c r="I1411" s="108"/>
      <c r="J1411" s="108"/>
      <c r="K1411" s="108"/>
      <c r="L1411" s="108"/>
      <c r="M1411" s="108"/>
      <c r="N1411" s="108"/>
      <c r="O1411" s="108"/>
      <c r="P1411" s="108"/>
      <c r="Q1411" s="108"/>
      <c r="R1411" s="108"/>
      <c r="S1411" s="108"/>
      <c r="T1411" s="108"/>
      <c r="U1411" s="108"/>
      <c r="V1411" s="108"/>
      <c r="W1411" s="108"/>
      <c r="X1411" s="108"/>
      <c r="Y1411" s="108"/>
      <c r="Z1411" s="108"/>
      <c r="AA1411" s="108"/>
      <c r="AB1411" s="108"/>
      <c r="AC1411" s="108"/>
      <c r="AD1411" s="108"/>
      <c r="AE1411" s="108"/>
      <c r="AF1411" s="108"/>
      <c r="AG1411" s="108"/>
      <c r="AH1411" s="108"/>
      <c r="AI1411" s="108"/>
      <c r="AJ1411" s="108"/>
      <c r="AK1411" s="108"/>
      <c r="AL1411" s="108"/>
      <c r="AM1411" s="108"/>
      <c r="AN1411" s="108"/>
      <c r="AO1411" s="108"/>
      <c r="AP1411" s="108"/>
      <c r="AQ1411" s="108"/>
      <c r="AR1411" s="108"/>
      <c r="AS1411" s="108"/>
      <c r="AT1411" s="108"/>
      <c r="AU1411" s="108"/>
      <c r="AV1411" s="108"/>
      <c r="AW1411" s="108"/>
      <c r="AX1411" s="108"/>
      <c r="AY1411" s="108"/>
      <c r="AZ1411" s="108"/>
      <c r="BE1411" s="108"/>
      <c r="BG1411" s="108"/>
      <c r="BI1411" s="108"/>
      <c r="BK1411" s="108"/>
      <c r="BL1411" s="108"/>
      <c r="BM1411" s="108"/>
      <c r="CB1411" s="108"/>
      <c r="CC1411" s="108"/>
      <c r="CD1411" s="108"/>
      <c r="CE1411" s="108"/>
    </row>
    <row r="1412" spans="1:83">
      <c r="A1412" s="108"/>
      <c r="B1412" s="108"/>
      <c r="E1412" s="108"/>
      <c r="F1412" s="108"/>
      <c r="I1412" s="108"/>
      <c r="J1412" s="108"/>
      <c r="K1412" s="108"/>
      <c r="L1412" s="108"/>
      <c r="M1412" s="108"/>
      <c r="N1412" s="108"/>
      <c r="O1412" s="108"/>
      <c r="P1412" s="108"/>
      <c r="Q1412" s="108"/>
      <c r="R1412" s="108"/>
      <c r="S1412" s="108"/>
      <c r="T1412" s="108"/>
      <c r="U1412" s="108"/>
      <c r="V1412" s="108"/>
      <c r="W1412" s="108"/>
      <c r="X1412" s="108"/>
      <c r="Y1412" s="108"/>
      <c r="Z1412" s="108"/>
      <c r="AA1412" s="108"/>
      <c r="AB1412" s="108"/>
      <c r="AC1412" s="108"/>
      <c r="AD1412" s="108"/>
      <c r="AE1412" s="108"/>
      <c r="AF1412" s="108"/>
      <c r="AG1412" s="108"/>
      <c r="AH1412" s="108"/>
      <c r="AI1412" s="108"/>
      <c r="AJ1412" s="108"/>
      <c r="AK1412" s="108"/>
      <c r="AL1412" s="108"/>
      <c r="AM1412" s="108"/>
      <c r="AN1412" s="108"/>
      <c r="AO1412" s="108"/>
      <c r="AP1412" s="108"/>
      <c r="AQ1412" s="108"/>
      <c r="AR1412" s="108"/>
      <c r="AS1412" s="108"/>
      <c r="AT1412" s="108"/>
      <c r="AU1412" s="108"/>
      <c r="AV1412" s="108"/>
      <c r="AW1412" s="108"/>
      <c r="AX1412" s="108"/>
      <c r="AY1412" s="108"/>
      <c r="AZ1412" s="108"/>
      <c r="BE1412" s="108"/>
      <c r="BG1412" s="108"/>
      <c r="BI1412" s="108"/>
      <c r="BK1412" s="108"/>
      <c r="BL1412" s="108"/>
      <c r="BM1412" s="108"/>
      <c r="CB1412" s="108"/>
      <c r="CC1412" s="108"/>
      <c r="CD1412" s="108"/>
      <c r="CE1412" s="108"/>
    </row>
    <row r="1413" spans="1:83">
      <c r="A1413" s="108"/>
      <c r="B1413" s="108"/>
      <c r="E1413" s="108"/>
      <c r="F1413" s="108"/>
      <c r="I1413" s="108"/>
      <c r="J1413" s="108"/>
      <c r="K1413" s="108"/>
      <c r="L1413" s="108"/>
      <c r="M1413" s="108"/>
      <c r="N1413" s="108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8"/>
      <c r="AA1413" s="108"/>
      <c r="AB1413" s="108"/>
      <c r="AC1413" s="108"/>
      <c r="AD1413" s="108"/>
      <c r="AE1413" s="108"/>
      <c r="AF1413" s="108"/>
      <c r="AG1413" s="108"/>
      <c r="AH1413" s="108"/>
      <c r="AI1413" s="108"/>
      <c r="AJ1413" s="108"/>
      <c r="AK1413" s="108"/>
      <c r="AL1413" s="108"/>
      <c r="AM1413" s="108"/>
      <c r="AN1413" s="108"/>
      <c r="AO1413" s="108"/>
      <c r="AP1413" s="108"/>
      <c r="AQ1413" s="108"/>
      <c r="AR1413" s="108"/>
      <c r="AS1413" s="108"/>
      <c r="AT1413" s="108"/>
      <c r="AU1413" s="108"/>
      <c r="AV1413" s="108"/>
      <c r="AW1413" s="108"/>
      <c r="AX1413" s="108"/>
      <c r="AY1413" s="108"/>
      <c r="AZ1413" s="108"/>
      <c r="BE1413" s="108"/>
      <c r="BG1413" s="108"/>
      <c r="BI1413" s="108"/>
      <c r="BK1413" s="108"/>
      <c r="BL1413" s="108"/>
      <c r="BM1413" s="108"/>
      <c r="CB1413" s="108"/>
      <c r="CC1413" s="108"/>
      <c r="CD1413" s="108"/>
      <c r="CE1413" s="108"/>
    </row>
    <row r="1414" spans="1:83">
      <c r="A1414" s="108"/>
      <c r="B1414" s="108"/>
      <c r="E1414" s="108"/>
      <c r="F1414" s="108"/>
      <c r="I1414" s="108"/>
      <c r="J1414" s="108"/>
      <c r="K1414" s="108"/>
      <c r="L1414" s="108"/>
      <c r="M1414" s="108"/>
      <c r="N1414" s="108"/>
      <c r="O1414" s="108"/>
      <c r="P1414" s="108"/>
      <c r="Q1414" s="108"/>
      <c r="R1414" s="108"/>
      <c r="S1414" s="108"/>
      <c r="T1414" s="108"/>
      <c r="U1414" s="108"/>
      <c r="V1414" s="108"/>
      <c r="W1414" s="108"/>
      <c r="X1414" s="108"/>
      <c r="Y1414" s="108"/>
      <c r="Z1414" s="108"/>
      <c r="AA1414" s="108"/>
      <c r="AB1414" s="108"/>
      <c r="AC1414" s="108"/>
      <c r="AD1414" s="108"/>
      <c r="AE1414" s="108"/>
      <c r="AF1414" s="108"/>
      <c r="AG1414" s="108"/>
      <c r="AH1414" s="108"/>
      <c r="AI1414" s="108"/>
      <c r="AJ1414" s="108"/>
      <c r="AK1414" s="108"/>
      <c r="AL1414" s="108"/>
      <c r="AM1414" s="108"/>
      <c r="AN1414" s="108"/>
      <c r="AO1414" s="108"/>
      <c r="AP1414" s="108"/>
      <c r="AQ1414" s="108"/>
      <c r="AR1414" s="108"/>
      <c r="AS1414" s="108"/>
      <c r="AT1414" s="108"/>
      <c r="AU1414" s="108"/>
      <c r="AV1414" s="108"/>
      <c r="AW1414" s="108"/>
      <c r="AX1414" s="108"/>
      <c r="AY1414" s="108"/>
      <c r="AZ1414" s="108"/>
      <c r="BE1414" s="108"/>
      <c r="BG1414" s="108"/>
      <c r="BI1414" s="108"/>
      <c r="BK1414" s="108"/>
      <c r="BL1414" s="108"/>
      <c r="BM1414" s="108"/>
      <c r="CB1414" s="108"/>
      <c r="CC1414" s="108"/>
      <c r="CD1414" s="108"/>
      <c r="CE1414" s="108"/>
    </row>
    <row r="1415" spans="1:83">
      <c r="A1415" s="108"/>
      <c r="B1415" s="108"/>
      <c r="E1415" s="108"/>
      <c r="F1415" s="108"/>
      <c r="I1415" s="108"/>
      <c r="J1415" s="108"/>
      <c r="K1415" s="108"/>
      <c r="L1415" s="108"/>
      <c r="M1415" s="108"/>
      <c r="N1415" s="108"/>
      <c r="O1415" s="108"/>
      <c r="P1415" s="108"/>
      <c r="Q1415" s="108"/>
      <c r="R1415" s="108"/>
      <c r="S1415" s="108"/>
      <c r="T1415" s="108"/>
      <c r="U1415" s="108"/>
      <c r="V1415" s="108"/>
      <c r="W1415" s="108"/>
      <c r="X1415" s="108"/>
      <c r="Y1415" s="108"/>
      <c r="Z1415" s="108"/>
      <c r="AA1415" s="108"/>
      <c r="AB1415" s="108"/>
      <c r="AC1415" s="108"/>
      <c r="AD1415" s="108"/>
      <c r="AE1415" s="108"/>
      <c r="AF1415" s="108"/>
      <c r="AG1415" s="108"/>
      <c r="AH1415" s="108"/>
      <c r="AI1415" s="108"/>
      <c r="AJ1415" s="108"/>
      <c r="AK1415" s="108"/>
      <c r="AL1415" s="108"/>
      <c r="AM1415" s="108"/>
      <c r="AN1415" s="108"/>
      <c r="AO1415" s="108"/>
      <c r="AP1415" s="108"/>
      <c r="AQ1415" s="108"/>
      <c r="AR1415" s="108"/>
      <c r="AS1415" s="108"/>
      <c r="AT1415" s="108"/>
      <c r="AU1415" s="108"/>
      <c r="AV1415" s="108"/>
      <c r="AW1415" s="108"/>
      <c r="AX1415" s="108"/>
      <c r="AY1415" s="108"/>
      <c r="AZ1415" s="108"/>
      <c r="BE1415" s="108"/>
      <c r="BG1415" s="108"/>
      <c r="BI1415" s="108"/>
      <c r="BK1415" s="108"/>
      <c r="BL1415" s="108"/>
      <c r="BM1415" s="108"/>
      <c r="CB1415" s="108"/>
      <c r="CC1415" s="108"/>
      <c r="CD1415" s="108"/>
      <c r="CE1415" s="108"/>
    </row>
    <row r="1416" spans="1:83">
      <c r="A1416" s="108"/>
      <c r="B1416" s="108"/>
      <c r="E1416" s="108"/>
      <c r="F1416" s="108"/>
      <c r="I1416" s="108"/>
      <c r="J1416" s="108"/>
      <c r="K1416" s="108"/>
      <c r="L1416" s="108"/>
      <c r="M1416" s="108"/>
      <c r="N1416" s="108"/>
      <c r="O1416" s="108"/>
      <c r="P1416" s="108"/>
      <c r="Q1416" s="108"/>
      <c r="R1416" s="108"/>
      <c r="S1416" s="108"/>
      <c r="T1416" s="108"/>
      <c r="U1416" s="108"/>
      <c r="V1416" s="108"/>
      <c r="W1416" s="108"/>
      <c r="X1416" s="108"/>
      <c r="Y1416" s="108"/>
      <c r="Z1416" s="108"/>
      <c r="AA1416" s="108"/>
      <c r="AB1416" s="108"/>
      <c r="AC1416" s="108"/>
      <c r="AD1416" s="108"/>
      <c r="AE1416" s="108"/>
      <c r="AF1416" s="108"/>
      <c r="AG1416" s="108"/>
      <c r="AH1416" s="108"/>
      <c r="AI1416" s="108"/>
      <c r="AJ1416" s="108"/>
      <c r="AK1416" s="108"/>
      <c r="AL1416" s="108"/>
      <c r="AM1416" s="108"/>
      <c r="AN1416" s="108"/>
      <c r="AO1416" s="108"/>
      <c r="AP1416" s="108"/>
      <c r="AQ1416" s="108"/>
      <c r="AR1416" s="108"/>
      <c r="AS1416" s="108"/>
      <c r="AT1416" s="108"/>
      <c r="AU1416" s="108"/>
      <c r="AV1416" s="108"/>
      <c r="AW1416" s="108"/>
      <c r="AX1416" s="108"/>
      <c r="AY1416" s="108"/>
      <c r="AZ1416" s="108"/>
      <c r="BE1416" s="108"/>
      <c r="BG1416" s="108"/>
      <c r="BI1416" s="108"/>
      <c r="BK1416" s="108"/>
      <c r="BL1416" s="108"/>
      <c r="BM1416" s="108"/>
      <c r="CB1416" s="108"/>
      <c r="CC1416" s="108"/>
      <c r="CD1416" s="108"/>
      <c r="CE1416" s="108"/>
    </row>
    <row r="1417" spans="1:83">
      <c r="A1417" s="108"/>
      <c r="B1417" s="108"/>
      <c r="E1417" s="108"/>
      <c r="F1417" s="108"/>
      <c r="I1417" s="108"/>
      <c r="J1417" s="108"/>
      <c r="K1417" s="108"/>
      <c r="L1417" s="108"/>
      <c r="M1417" s="108"/>
      <c r="N1417" s="108"/>
      <c r="O1417" s="108"/>
      <c r="P1417" s="108"/>
      <c r="Q1417" s="108"/>
      <c r="R1417" s="108"/>
      <c r="S1417" s="108"/>
      <c r="T1417" s="108"/>
      <c r="U1417" s="108"/>
      <c r="V1417" s="108"/>
      <c r="W1417" s="108"/>
      <c r="X1417" s="108"/>
      <c r="Y1417" s="108"/>
      <c r="Z1417" s="108"/>
      <c r="AA1417" s="108"/>
      <c r="AB1417" s="108"/>
      <c r="AC1417" s="108"/>
      <c r="AD1417" s="108"/>
      <c r="AE1417" s="108"/>
      <c r="AF1417" s="108"/>
      <c r="AG1417" s="108"/>
      <c r="AH1417" s="108"/>
      <c r="AI1417" s="108"/>
      <c r="AJ1417" s="108"/>
      <c r="AK1417" s="108"/>
      <c r="AL1417" s="108"/>
      <c r="AM1417" s="108"/>
      <c r="AN1417" s="108"/>
      <c r="AO1417" s="108"/>
      <c r="AP1417" s="108"/>
      <c r="AQ1417" s="108"/>
      <c r="AR1417" s="108"/>
      <c r="AS1417" s="108"/>
      <c r="AT1417" s="108"/>
      <c r="AU1417" s="108"/>
      <c r="AV1417" s="108"/>
      <c r="AW1417" s="108"/>
      <c r="AX1417" s="108"/>
      <c r="AY1417" s="108"/>
      <c r="AZ1417" s="108"/>
      <c r="BE1417" s="108"/>
      <c r="BG1417" s="108"/>
      <c r="BI1417" s="108"/>
      <c r="BK1417" s="108"/>
      <c r="BL1417" s="108"/>
      <c r="BM1417" s="108"/>
      <c r="CB1417" s="108"/>
      <c r="CC1417" s="108"/>
      <c r="CD1417" s="108"/>
      <c r="CE1417" s="108"/>
    </row>
    <row r="1418" spans="1:83">
      <c r="A1418" s="108"/>
      <c r="B1418" s="108"/>
      <c r="E1418" s="108"/>
      <c r="F1418" s="108"/>
      <c r="I1418" s="108"/>
      <c r="J1418" s="108"/>
      <c r="K1418" s="108"/>
      <c r="L1418" s="108"/>
      <c r="M1418" s="108"/>
      <c r="N1418" s="108"/>
      <c r="O1418" s="108"/>
      <c r="P1418" s="108"/>
      <c r="Q1418" s="108"/>
      <c r="R1418" s="108"/>
      <c r="S1418" s="108"/>
      <c r="T1418" s="108"/>
      <c r="U1418" s="108"/>
      <c r="V1418" s="108"/>
      <c r="W1418" s="108"/>
      <c r="X1418" s="108"/>
      <c r="Y1418" s="108"/>
      <c r="Z1418" s="108"/>
      <c r="AA1418" s="108"/>
      <c r="AB1418" s="108"/>
      <c r="AC1418" s="108"/>
      <c r="AD1418" s="108"/>
      <c r="AE1418" s="108"/>
      <c r="AF1418" s="108"/>
      <c r="AG1418" s="108"/>
      <c r="AH1418" s="108"/>
      <c r="AI1418" s="108"/>
      <c r="AJ1418" s="108"/>
      <c r="AK1418" s="108"/>
      <c r="AL1418" s="108"/>
      <c r="AM1418" s="108"/>
      <c r="AN1418" s="108"/>
      <c r="AO1418" s="108"/>
      <c r="AP1418" s="108"/>
      <c r="AQ1418" s="108"/>
      <c r="AR1418" s="108"/>
      <c r="AS1418" s="108"/>
      <c r="AT1418" s="108"/>
      <c r="AU1418" s="108"/>
      <c r="AV1418" s="108"/>
      <c r="AW1418" s="108"/>
      <c r="AX1418" s="108"/>
      <c r="AY1418" s="108"/>
      <c r="AZ1418" s="108"/>
      <c r="BE1418" s="108"/>
      <c r="BG1418" s="108"/>
      <c r="BI1418" s="108"/>
      <c r="BK1418" s="108"/>
      <c r="BL1418" s="108"/>
      <c r="BM1418" s="108"/>
      <c r="CB1418" s="108"/>
      <c r="CC1418" s="108"/>
      <c r="CD1418" s="108"/>
      <c r="CE1418" s="108"/>
    </row>
    <row r="1419" spans="1:83">
      <c r="A1419" s="108"/>
      <c r="B1419" s="108"/>
      <c r="E1419" s="108"/>
      <c r="F1419" s="108"/>
      <c r="I1419" s="108"/>
      <c r="J1419" s="108"/>
      <c r="K1419" s="108"/>
      <c r="L1419" s="108"/>
      <c r="M1419" s="108"/>
      <c r="N1419" s="108"/>
      <c r="O1419" s="108"/>
      <c r="P1419" s="108"/>
      <c r="Q1419" s="108"/>
      <c r="R1419" s="108"/>
      <c r="S1419" s="108"/>
      <c r="T1419" s="108"/>
      <c r="U1419" s="108"/>
      <c r="V1419" s="108"/>
      <c r="W1419" s="108"/>
      <c r="X1419" s="108"/>
      <c r="Y1419" s="108"/>
      <c r="Z1419" s="108"/>
      <c r="AA1419" s="108"/>
      <c r="AB1419" s="108"/>
      <c r="AC1419" s="108"/>
      <c r="AD1419" s="108"/>
      <c r="AE1419" s="108"/>
      <c r="AF1419" s="108"/>
      <c r="AG1419" s="108"/>
      <c r="AH1419" s="108"/>
      <c r="AI1419" s="108"/>
      <c r="AJ1419" s="108"/>
      <c r="AK1419" s="108"/>
      <c r="AL1419" s="108"/>
      <c r="AM1419" s="108"/>
      <c r="AN1419" s="108"/>
      <c r="AO1419" s="108"/>
      <c r="AP1419" s="108"/>
      <c r="AQ1419" s="108"/>
      <c r="AR1419" s="108"/>
      <c r="AS1419" s="108"/>
      <c r="AT1419" s="108"/>
      <c r="AU1419" s="108"/>
      <c r="AV1419" s="108"/>
      <c r="AW1419" s="108"/>
      <c r="AX1419" s="108"/>
      <c r="AY1419" s="108"/>
      <c r="AZ1419" s="108"/>
      <c r="BE1419" s="108"/>
      <c r="BG1419" s="108"/>
      <c r="BI1419" s="108"/>
      <c r="BK1419" s="108"/>
      <c r="BL1419" s="108"/>
      <c r="BM1419" s="108"/>
      <c r="CB1419" s="108"/>
      <c r="CC1419" s="108"/>
      <c r="CD1419" s="108"/>
      <c r="CE1419" s="108"/>
    </row>
    <row r="1420" spans="1:83">
      <c r="A1420" s="108"/>
      <c r="B1420" s="108"/>
      <c r="E1420" s="108"/>
      <c r="F1420" s="108"/>
      <c r="I1420" s="108"/>
      <c r="J1420" s="108"/>
      <c r="K1420" s="108"/>
      <c r="L1420" s="108"/>
      <c r="M1420" s="108"/>
      <c r="N1420" s="108"/>
      <c r="O1420" s="108"/>
      <c r="P1420" s="108"/>
      <c r="Q1420" s="108"/>
      <c r="R1420" s="108"/>
      <c r="S1420" s="108"/>
      <c r="T1420" s="108"/>
      <c r="U1420" s="108"/>
      <c r="V1420" s="108"/>
      <c r="W1420" s="108"/>
      <c r="X1420" s="108"/>
      <c r="Y1420" s="108"/>
      <c r="Z1420" s="108"/>
      <c r="AA1420" s="108"/>
      <c r="AB1420" s="108"/>
      <c r="AC1420" s="108"/>
      <c r="AD1420" s="108"/>
      <c r="AE1420" s="108"/>
      <c r="AF1420" s="108"/>
      <c r="AG1420" s="108"/>
      <c r="AH1420" s="108"/>
      <c r="AI1420" s="108"/>
      <c r="AJ1420" s="108"/>
      <c r="AK1420" s="108"/>
      <c r="AL1420" s="108"/>
      <c r="AM1420" s="108"/>
      <c r="AN1420" s="108"/>
      <c r="AO1420" s="108"/>
      <c r="AP1420" s="108"/>
      <c r="AQ1420" s="108"/>
      <c r="AR1420" s="108"/>
      <c r="AS1420" s="108"/>
      <c r="AT1420" s="108"/>
      <c r="AU1420" s="108"/>
      <c r="AV1420" s="108"/>
      <c r="AW1420" s="108"/>
      <c r="AX1420" s="108"/>
      <c r="AY1420" s="108"/>
      <c r="AZ1420" s="108"/>
      <c r="BE1420" s="108"/>
      <c r="BG1420" s="108"/>
      <c r="BI1420" s="108"/>
      <c r="BK1420" s="108"/>
      <c r="BL1420" s="108"/>
      <c r="BM1420" s="108"/>
      <c r="CB1420" s="108"/>
      <c r="CC1420" s="108"/>
      <c r="CD1420" s="108"/>
      <c r="CE1420" s="108"/>
    </row>
    <row r="1421" spans="1:83">
      <c r="A1421" s="108"/>
      <c r="B1421" s="108"/>
      <c r="E1421" s="108"/>
      <c r="F1421" s="108"/>
      <c r="I1421" s="108"/>
      <c r="J1421" s="108"/>
      <c r="K1421" s="108"/>
      <c r="L1421" s="108"/>
      <c r="M1421" s="108"/>
      <c r="N1421" s="108"/>
      <c r="O1421" s="108"/>
      <c r="P1421" s="108"/>
      <c r="Q1421" s="108"/>
      <c r="R1421" s="108"/>
      <c r="S1421" s="108"/>
      <c r="T1421" s="108"/>
      <c r="U1421" s="108"/>
      <c r="V1421" s="108"/>
      <c r="W1421" s="108"/>
      <c r="X1421" s="108"/>
      <c r="Y1421" s="108"/>
      <c r="Z1421" s="108"/>
      <c r="AA1421" s="108"/>
      <c r="AB1421" s="108"/>
      <c r="AC1421" s="108"/>
      <c r="AD1421" s="108"/>
      <c r="AE1421" s="108"/>
      <c r="AF1421" s="108"/>
      <c r="AG1421" s="108"/>
      <c r="AH1421" s="108"/>
      <c r="AI1421" s="108"/>
      <c r="AJ1421" s="108"/>
      <c r="AK1421" s="108"/>
      <c r="AL1421" s="108"/>
      <c r="AM1421" s="108"/>
      <c r="AN1421" s="108"/>
      <c r="AO1421" s="108"/>
      <c r="AP1421" s="108"/>
      <c r="AQ1421" s="108"/>
      <c r="AR1421" s="108"/>
      <c r="AS1421" s="108"/>
      <c r="AT1421" s="108"/>
      <c r="AU1421" s="108"/>
      <c r="AV1421" s="108"/>
      <c r="AW1421" s="108"/>
      <c r="AX1421" s="108"/>
      <c r="AY1421" s="108"/>
      <c r="AZ1421" s="108"/>
      <c r="BE1421" s="108"/>
      <c r="BG1421" s="108"/>
      <c r="BI1421" s="108"/>
      <c r="BK1421" s="108"/>
      <c r="BL1421" s="108"/>
      <c r="BM1421" s="108"/>
      <c r="CB1421" s="108"/>
      <c r="CC1421" s="108"/>
      <c r="CD1421" s="108"/>
      <c r="CE1421" s="108"/>
    </row>
    <row r="1422" spans="1:83">
      <c r="A1422" s="108"/>
      <c r="B1422" s="108"/>
      <c r="E1422" s="108"/>
      <c r="F1422" s="108"/>
      <c r="I1422" s="108"/>
      <c r="J1422" s="108"/>
      <c r="K1422" s="108"/>
      <c r="L1422" s="108"/>
      <c r="M1422" s="108"/>
      <c r="N1422" s="108"/>
      <c r="O1422" s="108"/>
      <c r="P1422" s="108"/>
      <c r="Q1422" s="108"/>
      <c r="R1422" s="108"/>
      <c r="S1422" s="108"/>
      <c r="T1422" s="108"/>
      <c r="U1422" s="108"/>
      <c r="V1422" s="108"/>
      <c r="W1422" s="108"/>
      <c r="X1422" s="108"/>
      <c r="Y1422" s="108"/>
      <c r="Z1422" s="108"/>
      <c r="AA1422" s="108"/>
      <c r="AB1422" s="108"/>
      <c r="AC1422" s="108"/>
      <c r="AD1422" s="108"/>
      <c r="AE1422" s="108"/>
      <c r="AF1422" s="108"/>
      <c r="AG1422" s="108"/>
      <c r="AH1422" s="108"/>
      <c r="AI1422" s="108"/>
      <c r="AJ1422" s="108"/>
      <c r="AK1422" s="108"/>
      <c r="AL1422" s="108"/>
      <c r="AM1422" s="108"/>
      <c r="AN1422" s="108"/>
      <c r="AO1422" s="108"/>
      <c r="AP1422" s="108"/>
      <c r="AQ1422" s="108"/>
      <c r="AR1422" s="108"/>
      <c r="AS1422" s="108"/>
      <c r="AT1422" s="108"/>
      <c r="AU1422" s="108"/>
      <c r="AV1422" s="108"/>
      <c r="AW1422" s="108"/>
      <c r="AX1422" s="108"/>
      <c r="AY1422" s="108"/>
      <c r="AZ1422" s="108"/>
      <c r="BE1422" s="108"/>
      <c r="BG1422" s="108"/>
      <c r="BI1422" s="108"/>
      <c r="BK1422" s="108"/>
      <c r="BL1422" s="108"/>
      <c r="BM1422" s="108"/>
      <c r="CB1422" s="108"/>
      <c r="CC1422" s="108"/>
      <c r="CD1422" s="108"/>
      <c r="CE1422" s="108"/>
    </row>
    <row r="1423" spans="1:83">
      <c r="A1423" s="108"/>
      <c r="B1423" s="108"/>
      <c r="E1423" s="108"/>
      <c r="F1423" s="108"/>
      <c r="I1423" s="108"/>
      <c r="J1423" s="108"/>
      <c r="K1423" s="108"/>
      <c r="L1423" s="108"/>
      <c r="M1423" s="108"/>
      <c r="N1423" s="108"/>
      <c r="O1423" s="108"/>
      <c r="P1423" s="108"/>
      <c r="Q1423" s="108"/>
      <c r="R1423" s="108"/>
      <c r="S1423" s="108"/>
      <c r="T1423" s="108"/>
      <c r="U1423" s="108"/>
      <c r="V1423" s="108"/>
      <c r="W1423" s="108"/>
      <c r="X1423" s="108"/>
      <c r="Y1423" s="108"/>
      <c r="Z1423" s="108"/>
      <c r="AA1423" s="108"/>
      <c r="AB1423" s="108"/>
      <c r="AC1423" s="108"/>
      <c r="AD1423" s="108"/>
      <c r="AE1423" s="108"/>
      <c r="AF1423" s="108"/>
      <c r="AG1423" s="108"/>
      <c r="AH1423" s="108"/>
      <c r="AI1423" s="108"/>
      <c r="AJ1423" s="108"/>
      <c r="AK1423" s="108"/>
      <c r="AL1423" s="108"/>
      <c r="AM1423" s="108"/>
      <c r="AN1423" s="108"/>
      <c r="AO1423" s="108"/>
      <c r="AP1423" s="108"/>
      <c r="AQ1423" s="108"/>
      <c r="AR1423" s="108"/>
      <c r="AS1423" s="108"/>
      <c r="AT1423" s="108"/>
      <c r="AU1423" s="108"/>
      <c r="AV1423" s="108"/>
      <c r="AW1423" s="108"/>
      <c r="AX1423" s="108"/>
      <c r="AY1423" s="108"/>
      <c r="AZ1423" s="108"/>
      <c r="BE1423" s="108"/>
      <c r="BG1423" s="108"/>
      <c r="BI1423" s="108"/>
      <c r="BK1423" s="108"/>
      <c r="BL1423" s="108"/>
      <c r="BM1423" s="108"/>
      <c r="CB1423" s="108"/>
      <c r="CC1423" s="108"/>
      <c r="CD1423" s="108"/>
      <c r="CE1423" s="108"/>
    </row>
    <row r="1424" spans="1:83">
      <c r="A1424" s="108"/>
      <c r="B1424" s="108"/>
      <c r="E1424" s="108"/>
      <c r="F1424" s="108"/>
      <c r="I1424" s="108"/>
      <c r="J1424" s="108"/>
      <c r="K1424" s="108"/>
      <c r="L1424" s="108"/>
      <c r="M1424" s="108"/>
      <c r="N1424" s="108"/>
      <c r="O1424" s="108"/>
      <c r="P1424" s="108"/>
      <c r="Q1424" s="108"/>
      <c r="R1424" s="108"/>
      <c r="S1424" s="108"/>
      <c r="T1424" s="108"/>
      <c r="U1424" s="108"/>
      <c r="V1424" s="108"/>
      <c r="W1424" s="108"/>
      <c r="X1424" s="108"/>
      <c r="Y1424" s="108"/>
      <c r="Z1424" s="108"/>
      <c r="AA1424" s="108"/>
      <c r="AB1424" s="108"/>
      <c r="AC1424" s="108"/>
      <c r="AD1424" s="108"/>
      <c r="AE1424" s="108"/>
      <c r="AF1424" s="108"/>
      <c r="AG1424" s="108"/>
      <c r="AH1424" s="108"/>
      <c r="AI1424" s="108"/>
      <c r="AJ1424" s="108"/>
      <c r="AK1424" s="108"/>
      <c r="AL1424" s="108"/>
      <c r="AM1424" s="108"/>
      <c r="AN1424" s="108"/>
      <c r="AO1424" s="108"/>
      <c r="AP1424" s="108"/>
      <c r="AQ1424" s="108"/>
      <c r="AR1424" s="108"/>
      <c r="AS1424" s="108"/>
      <c r="AT1424" s="108"/>
      <c r="AU1424" s="108"/>
      <c r="AV1424" s="108"/>
      <c r="AW1424" s="108"/>
      <c r="AX1424" s="108"/>
      <c r="AY1424" s="108"/>
      <c r="AZ1424" s="108"/>
      <c r="BE1424" s="108"/>
      <c r="BG1424" s="108"/>
      <c r="BI1424" s="108"/>
      <c r="BK1424" s="108"/>
      <c r="BL1424" s="108"/>
      <c r="BM1424" s="108"/>
      <c r="CB1424" s="108"/>
      <c r="CC1424" s="108"/>
      <c r="CD1424" s="108"/>
      <c r="CE1424" s="108"/>
    </row>
    <row r="1425" spans="1:83">
      <c r="A1425" s="108"/>
      <c r="B1425" s="108"/>
      <c r="E1425" s="108"/>
      <c r="F1425" s="108"/>
      <c r="I1425" s="108"/>
      <c r="J1425" s="108"/>
      <c r="K1425" s="108"/>
      <c r="L1425" s="108"/>
      <c r="M1425" s="108"/>
      <c r="N1425" s="108"/>
      <c r="O1425" s="108"/>
      <c r="P1425" s="108"/>
      <c r="Q1425" s="108"/>
      <c r="R1425" s="108"/>
      <c r="S1425" s="108"/>
      <c r="T1425" s="108"/>
      <c r="U1425" s="108"/>
      <c r="V1425" s="108"/>
      <c r="W1425" s="108"/>
      <c r="X1425" s="108"/>
      <c r="Y1425" s="108"/>
      <c r="Z1425" s="108"/>
      <c r="AA1425" s="108"/>
      <c r="AB1425" s="108"/>
      <c r="AC1425" s="108"/>
      <c r="AD1425" s="108"/>
      <c r="AE1425" s="108"/>
      <c r="AF1425" s="108"/>
      <c r="AG1425" s="108"/>
      <c r="AH1425" s="108"/>
      <c r="AI1425" s="108"/>
      <c r="AJ1425" s="108"/>
      <c r="AK1425" s="108"/>
      <c r="AL1425" s="108"/>
      <c r="AM1425" s="108"/>
      <c r="AN1425" s="108"/>
      <c r="AO1425" s="108"/>
      <c r="AP1425" s="108"/>
      <c r="AQ1425" s="108"/>
      <c r="AR1425" s="108"/>
      <c r="AS1425" s="108"/>
      <c r="AT1425" s="108"/>
      <c r="AU1425" s="108"/>
      <c r="AV1425" s="108"/>
      <c r="AW1425" s="108"/>
      <c r="AX1425" s="108"/>
      <c r="AY1425" s="108"/>
      <c r="AZ1425" s="108"/>
      <c r="BE1425" s="108"/>
      <c r="BG1425" s="108"/>
      <c r="BI1425" s="108"/>
      <c r="BK1425" s="108"/>
      <c r="BL1425" s="108"/>
      <c r="BM1425" s="108"/>
      <c r="CB1425" s="108"/>
      <c r="CC1425" s="108"/>
      <c r="CD1425" s="108"/>
      <c r="CE1425" s="108"/>
    </row>
    <row r="1426" spans="1:83">
      <c r="A1426" s="108"/>
      <c r="B1426" s="108"/>
      <c r="E1426" s="108"/>
      <c r="F1426" s="108"/>
      <c r="I1426" s="108"/>
      <c r="J1426" s="108"/>
      <c r="K1426" s="108"/>
      <c r="L1426" s="108"/>
      <c r="M1426" s="108"/>
      <c r="N1426" s="108"/>
      <c r="O1426" s="108"/>
      <c r="P1426" s="108"/>
      <c r="Q1426" s="108"/>
      <c r="R1426" s="108"/>
      <c r="S1426" s="108"/>
      <c r="T1426" s="108"/>
      <c r="U1426" s="108"/>
      <c r="V1426" s="108"/>
      <c r="W1426" s="108"/>
      <c r="X1426" s="108"/>
      <c r="Y1426" s="108"/>
      <c r="Z1426" s="108"/>
      <c r="AA1426" s="108"/>
      <c r="AB1426" s="108"/>
      <c r="AC1426" s="108"/>
      <c r="AD1426" s="108"/>
      <c r="AE1426" s="108"/>
      <c r="AF1426" s="108"/>
      <c r="AG1426" s="108"/>
      <c r="AH1426" s="108"/>
      <c r="AI1426" s="108"/>
      <c r="AJ1426" s="108"/>
      <c r="AK1426" s="108"/>
      <c r="AL1426" s="108"/>
      <c r="AM1426" s="108"/>
      <c r="AN1426" s="108"/>
      <c r="AO1426" s="108"/>
      <c r="AP1426" s="108"/>
      <c r="AQ1426" s="108"/>
      <c r="AR1426" s="108"/>
      <c r="AS1426" s="108"/>
      <c r="AT1426" s="108"/>
      <c r="AU1426" s="108"/>
      <c r="AV1426" s="108"/>
      <c r="AW1426" s="108"/>
      <c r="AX1426" s="108"/>
      <c r="AY1426" s="108"/>
      <c r="AZ1426" s="108"/>
      <c r="BE1426" s="108"/>
      <c r="BG1426" s="108"/>
      <c r="BI1426" s="108"/>
      <c r="BK1426" s="108"/>
      <c r="BL1426" s="108"/>
      <c r="BM1426" s="108"/>
      <c r="CB1426" s="108"/>
      <c r="CC1426" s="108"/>
      <c r="CD1426" s="108"/>
      <c r="CE1426" s="108"/>
    </row>
    <row r="1427" spans="1:83">
      <c r="A1427" s="108"/>
      <c r="B1427" s="108"/>
      <c r="E1427" s="108"/>
      <c r="F1427" s="108"/>
      <c r="I1427" s="108"/>
      <c r="J1427" s="108"/>
      <c r="K1427" s="108"/>
      <c r="L1427" s="108"/>
      <c r="M1427" s="108"/>
      <c r="N1427" s="108"/>
      <c r="O1427" s="108"/>
      <c r="P1427" s="108"/>
      <c r="Q1427" s="108"/>
      <c r="R1427" s="108"/>
      <c r="S1427" s="108"/>
      <c r="T1427" s="108"/>
      <c r="U1427" s="108"/>
      <c r="V1427" s="108"/>
      <c r="W1427" s="108"/>
      <c r="X1427" s="108"/>
      <c r="Y1427" s="108"/>
      <c r="Z1427" s="108"/>
      <c r="AA1427" s="108"/>
      <c r="AB1427" s="108"/>
      <c r="AC1427" s="108"/>
      <c r="AD1427" s="108"/>
      <c r="AE1427" s="108"/>
      <c r="AF1427" s="108"/>
      <c r="AG1427" s="108"/>
      <c r="AH1427" s="108"/>
      <c r="AI1427" s="108"/>
      <c r="AJ1427" s="108"/>
      <c r="AK1427" s="108"/>
      <c r="AL1427" s="108"/>
      <c r="AM1427" s="108"/>
      <c r="AN1427" s="108"/>
      <c r="AO1427" s="108"/>
      <c r="AP1427" s="108"/>
      <c r="AQ1427" s="108"/>
      <c r="AR1427" s="108"/>
      <c r="AS1427" s="108"/>
      <c r="AT1427" s="108"/>
      <c r="AU1427" s="108"/>
      <c r="AV1427" s="108"/>
      <c r="AW1427" s="108"/>
      <c r="AX1427" s="108"/>
      <c r="AY1427" s="108"/>
      <c r="AZ1427" s="108"/>
      <c r="BE1427" s="108"/>
      <c r="BG1427" s="108"/>
      <c r="BI1427" s="108"/>
      <c r="BK1427" s="108"/>
      <c r="BL1427" s="108"/>
      <c r="BM1427" s="108"/>
      <c r="CB1427" s="108"/>
      <c r="CC1427" s="108"/>
      <c r="CD1427" s="108"/>
      <c r="CE1427" s="108"/>
    </row>
    <row r="1428" spans="1:83">
      <c r="A1428" s="108"/>
      <c r="B1428" s="108"/>
      <c r="E1428" s="108"/>
      <c r="F1428" s="108"/>
      <c r="I1428" s="108"/>
      <c r="J1428" s="108"/>
      <c r="K1428" s="108"/>
      <c r="L1428" s="108"/>
      <c r="M1428" s="108"/>
      <c r="N1428" s="108"/>
      <c r="O1428" s="108"/>
      <c r="P1428" s="108"/>
      <c r="Q1428" s="108"/>
      <c r="R1428" s="108"/>
      <c r="S1428" s="108"/>
      <c r="T1428" s="108"/>
      <c r="U1428" s="108"/>
      <c r="V1428" s="108"/>
      <c r="W1428" s="108"/>
      <c r="X1428" s="108"/>
      <c r="Y1428" s="108"/>
      <c r="Z1428" s="108"/>
      <c r="AA1428" s="108"/>
      <c r="AB1428" s="108"/>
      <c r="AC1428" s="108"/>
      <c r="AD1428" s="108"/>
      <c r="AE1428" s="108"/>
      <c r="AF1428" s="108"/>
      <c r="AG1428" s="108"/>
      <c r="AH1428" s="108"/>
      <c r="AI1428" s="108"/>
      <c r="AJ1428" s="108"/>
      <c r="AK1428" s="108"/>
      <c r="AL1428" s="108"/>
      <c r="AM1428" s="108"/>
      <c r="AN1428" s="108"/>
      <c r="AO1428" s="108"/>
      <c r="AP1428" s="108"/>
      <c r="AQ1428" s="108"/>
      <c r="AR1428" s="108"/>
      <c r="AS1428" s="108"/>
      <c r="AT1428" s="108"/>
      <c r="AU1428" s="108"/>
      <c r="AV1428" s="108"/>
      <c r="AW1428" s="108"/>
      <c r="AX1428" s="108"/>
      <c r="AY1428" s="108"/>
      <c r="AZ1428" s="108"/>
      <c r="BE1428" s="108"/>
      <c r="BG1428" s="108"/>
      <c r="BI1428" s="108"/>
      <c r="BK1428" s="108"/>
      <c r="BL1428" s="108"/>
      <c r="BM1428" s="108"/>
      <c r="CB1428" s="108"/>
      <c r="CC1428" s="108"/>
      <c r="CD1428" s="108"/>
      <c r="CE1428" s="108"/>
    </row>
    <row r="1429" spans="1:83">
      <c r="A1429" s="108"/>
      <c r="B1429" s="108"/>
      <c r="E1429" s="108"/>
      <c r="F1429" s="108"/>
      <c r="I1429" s="108"/>
      <c r="J1429" s="108"/>
      <c r="K1429" s="108"/>
      <c r="L1429" s="108"/>
      <c r="M1429" s="108"/>
      <c r="N1429" s="108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8"/>
      <c r="AA1429" s="108"/>
      <c r="AB1429" s="108"/>
      <c r="AC1429" s="108"/>
      <c r="AD1429" s="108"/>
      <c r="AE1429" s="108"/>
      <c r="AF1429" s="108"/>
      <c r="AG1429" s="108"/>
      <c r="AH1429" s="108"/>
      <c r="AI1429" s="108"/>
      <c r="AJ1429" s="108"/>
      <c r="AK1429" s="108"/>
      <c r="AL1429" s="108"/>
      <c r="AM1429" s="108"/>
      <c r="AN1429" s="108"/>
      <c r="AO1429" s="108"/>
      <c r="AP1429" s="108"/>
      <c r="AQ1429" s="108"/>
      <c r="AR1429" s="108"/>
      <c r="AS1429" s="108"/>
      <c r="AT1429" s="108"/>
      <c r="AU1429" s="108"/>
      <c r="AV1429" s="108"/>
      <c r="AW1429" s="108"/>
      <c r="AX1429" s="108"/>
      <c r="AY1429" s="108"/>
      <c r="AZ1429" s="108"/>
      <c r="BE1429" s="108"/>
      <c r="BG1429" s="108"/>
      <c r="BI1429" s="108"/>
      <c r="BK1429" s="108"/>
      <c r="BL1429" s="108"/>
      <c r="BM1429" s="108"/>
      <c r="CB1429" s="108"/>
      <c r="CC1429" s="108"/>
      <c r="CD1429" s="108"/>
      <c r="CE1429" s="108"/>
    </row>
    <row r="1430" spans="1:83">
      <c r="A1430" s="108"/>
      <c r="B1430" s="108"/>
      <c r="E1430" s="108"/>
      <c r="F1430" s="108"/>
      <c r="I1430" s="108"/>
      <c r="J1430" s="108"/>
      <c r="K1430" s="108"/>
      <c r="L1430" s="108"/>
      <c r="M1430" s="108"/>
      <c r="N1430" s="108"/>
      <c r="O1430" s="108"/>
      <c r="P1430" s="108"/>
      <c r="Q1430" s="108"/>
      <c r="R1430" s="108"/>
      <c r="S1430" s="108"/>
      <c r="T1430" s="108"/>
      <c r="U1430" s="108"/>
      <c r="V1430" s="108"/>
      <c r="W1430" s="108"/>
      <c r="X1430" s="108"/>
      <c r="Y1430" s="108"/>
      <c r="Z1430" s="108"/>
      <c r="AA1430" s="108"/>
      <c r="AB1430" s="108"/>
      <c r="AC1430" s="108"/>
      <c r="AD1430" s="108"/>
      <c r="AE1430" s="108"/>
      <c r="AF1430" s="108"/>
      <c r="AG1430" s="108"/>
      <c r="AH1430" s="108"/>
      <c r="AI1430" s="108"/>
      <c r="AJ1430" s="108"/>
      <c r="AK1430" s="108"/>
      <c r="AL1430" s="108"/>
      <c r="AM1430" s="108"/>
      <c r="AN1430" s="108"/>
      <c r="AO1430" s="108"/>
      <c r="AP1430" s="108"/>
      <c r="AQ1430" s="108"/>
      <c r="AR1430" s="108"/>
      <c r="AS1430" s="108"/>
      <c r="AT1430" s="108"/>
      <c r="AU1430" s="108"/>
      <c r="AV1430" s="108"/>
      <c r="AW1430" s="108"/>
      <c r="AX1430" s="108"/>
      <c r="AY1430" s="108"/>
      <c r="AZ1430" s="108"/>
      <c r="BE1430" s="108"/>
      <c r="BG1430" s="108"/>
      <c r="BI1430" s="108"/>
      <c r="BK1430" s="108"/>
      <c r="BL1430" s="108"/>
      <c r="BM1430" s="108"/>
      <c r="CB1430" s="108"/>
      <c r="CC1430" s="108"/>
      <c r="CD1430" s="108"/>
      <c r="CE1430" s="108"/>
    </row>
    <row r="1431" spans="1:83">
      <c r="A1431" s="108"/>
      <c r="B1431" s="108"/>
      <c r="E1431" s="108"/>
      <c r="F1431" s="108"/>
      <c r="I1431" s="108"/>
      <c r="J1431" s="108"/>
      <c r="K1431" s="108"/>
      <c r="L1431" s="108"/>
      <c r="M1431" s="108"/>
      <c r="N1431" s="108"/>
      <c r="O1431" s="108"/>
      <c r="P1431" s="108"/>
      <c r="Q1431" s="108"/>
      <c r="R1431" s="108"/>
      <c r="S1431" s="108"/>
      <c r="T1431" s="108"/>
      <c r="U1431" s="108"/>
      <c r="V1431" s="108"/>
      <c r="W1431" s="108"/>
      <c r="X1431" s="108"/>
      <c r="Y1431" s="108"/>
      <c r="Z1431" s="108"/>
      <c r="AA1431" s="108"/>
      <c r="AB1431" s="108"/>
      <c r="AC1431" s="108"/>
      <c r="AD1431" s="108"/>
      <c r="AE1431" s="108"/>
      <c r="AF1431" s="108"/>
      <c r="AG1431" s="108"/>
      <c r="AH1431" s="108"/>
      <c r="AI1431" s="108"/>
      <c r="AJ1431" s="108"/>
      <c r="AK1431" s="108"/>
      <c r="AL1431" s="108"/>
      <c r="AM1431" s="108"/>
      <c r="AN1431" s="108"/>
      <c r="AO1431" s="108"/>
      <c r="AP1431" s="108"/>
      <c r="AQ1431" s="108"/>
      <c r="AR1431" s="108"/>
      <c r="AS1431" s="108"/>
      <c r="AT1431" s="108"/>
      <c r="AU1431" s="108"/>
      <c r="AV1431" s="108"/>
      <c r="AW1431" s="108"/>
      <c r="AX1431" s="108"/>
      <c r="AY1431" s="108"/>
      <c r="AZ1431" s="108"/>
      <c r="BE1431" s="108"/>
      <c r="BG1431" s="108"/>
      <c r="BI1431" s="108"/>
      <c r="BK1431" s="108"/>
      <c r="BL1431" s="108"/>
      <c r="BM1431" s="108"/>
      <c r="CB1431" s="108"/>
      <c r="CC1431" s="108"/>
      <c r="CD1431" s="108"/>
      <c r="CE1431" s="108"/>
    </row>
    <row r="1432" spans="1:83">
      <c r="A1432" s="108"/>
      <c r="B1432" s="108"/>
      <c r="E1432" s="108"/>
      <c r="F1432" s="108"/>
      <c r="I1432" s="108"/>
      <c r="J1432" s="108"/>
      <c r="K1432" s="108"/>
      <c r="L1432" s="108"/>
      <c r="M1432" s="108"/>
      <c r="N1432" s="108"/>
      <c r="O1432" s="108"/>
      <c r="P1432" s="108"/>
      <c r="Q1432" s="108"/>
      <c r="R1432" s="108"/>
      <c r="S1432" s="108"/>
      <c r="T1432" s="108"/>
      <c r="U1432" s="108"/>
      <c r="V1432" s="108"/>
      <c r="W1432" s="108"/>
      <c r="X1432" s="108"/>
      <c r="Y1432" s="108"/>
      <c r="Z1432" s="108"/>
      <c r="AA1432" s="108"/>
      <c r="AB1432" s="108"/>
      <c r="AC1432" s="108"/>
      <c r="AD1432" s="108"/>
      <c r="AE1432" s="108"/>
      <c r="AF1432" s="108"/>
      <c r="AG1432" s="108"/>
      <c r="AH1432" s="108"/>
      <c r="AI1432" s="108"/>
      <c r="AJ1432" s="108"/>
      <c r="AK1432" s="108"/>
      <c r="AL1432" s="108"/>
      <c r="AM1432" s="108"/>
      <c r="AN1432" s="108"/>
      <c r="AO1432" s="108"/>
      <c r="AP1432" s="108"/>
      <c r="AQ1432" s="108"/>
      <c r="AR1432" s="108"/>
      <c r="AS1432" s="108"/>
      <c r="AT1432" s="108"/>
      <c r="AU1432" s="108"/>
      <c r="AV1432" s="108"/>
      <c r="AW1432" s="108"/>
      <c r="AX1432" s="108"/>
      <c r="AY1432" s="108"/>
      <c r="AZ1432" s="108"/>
      <c r="BE1432" s="108"/>
      <c r="BG1432" s="108"/>
      <c r="BI1432" s="108"/>
      <c r="BK1432" s="108"/>
      <c r="BL1432" s="108"/>
      <c r="BM1432" s="108"/>
      <c r="CB1432" s="108"/>
      <c r="CC1432" s="108"/>
      <c r="CD1432" s="108"/>
      <c r="CE1432" s="108"/>
    </row>
    <row r="1433" spans="1:83">
      <c r="A1433" s="108"/>
      <c r="B1433" s="108"/>
      <c r="E1433" s="108"/>
      <c r="F1433" s="108"/>
      <c r="I1433" s="108"/>
      <c r="J1433" s="108"/>
      <c r="K1433" s="108"/>
      <c r="L1433" s="108"/>
      <c r="M1433" s="108"/>
      <c r="N1433" s="108"/>
      <c r="O1433" s="108"/>
      <c r="P1433" s="108"/>
      <c r="Q1433" s="108"/>
      <c r="R1433" s="108"/>
      <c r="S1433" s="108"/>
      <c r="T1433" s="108"/>
      <c r="U1433" s="108"/>
      <c r="V1433" s="108"/>
      <c r="W1433" s="108"/>
      <c r="X1433" s="108"/>
      <c r="Y1433" s="108"/>
      <c r="Z1433" s="108"/>
      <c r="AA1433" s="108"/>
      <c r="AB1433" s="108"/>
      <c r="AC1433" s="108"/>
      <c r="AD1433" s="108"/>
      <c r="AE1433" s="108"/>
      <c r="AF1433" s="108"/>
      <c r="AG1433" s="108"/>
      <c r="AH1433" s="108"/>
      <c r="AI1433" s="108"/>
      <c r="AJ1433" s="108"/>
      <c r="AK1433" s="108"/>
      <c r="AL1433" s="108"/>
      <c r="AM1433" s="108"/>
      <c r="AN1433" s="108"/>
      <c r="AO1433" s="108"/>
      <c r="AP1433" s="108"/>
      <c r="AQ1433" s="108"/>
      <c r="AR1433" s="108"/>
      <c r="AS1433" s="108"/>
      <c r="AT1433" s="108"/>
      <c r="AU1433" s="108"/>
      <c r="AV1433" s="108"/>
      <c r="AW1433" s="108"/>
      <c r="AX1433" s="108"/>
      <c r="AY1433" s="108"/>
      <c r="AZ1433" s="108"/>
      <c r="BE1433" s="108"/>
      <c r="BG1433" s="108"/>
      <c r="BI1433" s="108"/>
      <c r="BK1433" s="108"/>
      <c r="BL1433" s="108"/>
      <c r="BM1433" s="108"/>
      <c r="CB1433" s="108"/>
      <c r="CC1433" s="108"/>
      <c r="CD1433" s="108"/>
      <c r="CE1433" s="108"/>
    </row>
    <row r="1434" spans="1:83">
      <c r="A1434" s="108"/>
      <c r="B1434" s="108"/>
      <c r="E1434" s="108"/>
      <c r="F1434" s="108"/>
      <c r="I1434" s="108"/>
      <c r="J1434" s="108"/>
      <c r="K1434" s="108"/>
      <c r="L1434" s="108"/>
      <c r="M1434" s="108"/>
      <c r="N1434" s="108"/>
      <c r="O1434" s="108"/>
      <c r="P1434" s="108"/>
      <c r="Q1434" s="108"/>
      <c r="R1434" s="108"/>
      <c r="S1434" s="108"/>
      <c r="T1434" s="108"/>
      <c r="U1434" s="108"/>
      <c r="V1434" s="108"/>
      <c r="W1434" s="108"/>
      <c r="X1434" s="108"/>
      <c r="Y1434" s="108"/>
      <c r="Z1434" s="108"/>
      <c r="AA1434" s="108"/>
      <c r="AB1434" s="108"/>
      <c r="AC1434" s="108"/>
      <c r="AD1434" s="108"/>
      <c r="AE1434" s="108"/>
      <c r="AF1434" s="108"/>
      <c r="AG1434" s="108"/>
      <c r="AH1434" s="108"/>
      <c r="AI1434" s="108"/>
      <c r="AJ1434" s="108"/>
      <c r="AK1434" s="108"/>
      <c r="AL1434" s="108"/>
      <c r="AM1434" s="108"/>
      <c r="AN1434" s="108"/>
      <c r="AO1434" s="108"/>
      <c r="AP1434" s="108"/>
      <c r="AQ1434" s="108"/>
      <c r="AR1434" s="108"/>
      <c r="AS1434" s="108"/>
      <c r="AT1434" s="108"/>
      <c r="AU1434" s="108"/>
      <c r="AV1434" s="108"/>
      <c r="AW1434" s="108"/>
      <c r="AX1434" s="108"/>
      <c r="AY1434" s="108"/>
      <c r="AZ1434" s="108"/>
      <c r="BE1434" s="108"/>
      <c r="BG1434" s="108"/>
      <c r="BI1434" s="108"/>
      <c r="BK1434" s="108"/>
      <c r="BL1434" s="108"/>
      <c r="BM1434" s="108"/>
      <c r="CB1434" s="108"/>
      <c r="CC1434" s="108"/>
      <c r="CD1434" s="108"/>
      <c r="CE1434" s="108"/>
    </row>
    <row r="1435" spans="1:83">
      <c r="A1435" s="108"/>
      <c r="B1435" s="108"/>
      <c r="E1435" s="108"/>
      <c r="F1435" s="108"/>
      <c r="I1435" s="108"/>
      <c r="J1435" s="108"/>
      <c r="K1435" s="108"/>
      <c r="L1435" s="108"/>
      <c r="M1435" s="108"/>
      <c r="N1435" s="108"/>
      <c r="O1435" s="108"/>
      <c r="P1435" s="108"/>
      <c r="Q1435" s="108"/>
      <c r="R1435" s="108"/>
      <c r="S1435" s="108"/>
      <c r="T1435" s="108"/>
      <c r="U1435" s="108"/>
      <c r="V1435" s="108"/>
      <c r="W1435" s="108"/>
      <c r="X1435" s="108"/>
      <c r="Y1435" s="108"/>
      <c r="Z1435" s="108"/>
      <c r="AA1435" s="108"/>
      <c r="AB1435" s="108"/>
      <c r="AC1435" s="108"/>
      <c r="AD1435" s="108"/>
      <c r="AE1435" s="108"/>
      <c r="AF1435" s="108"/>
      <c r="AG1435" s="108"/>
      <c r="AH1435" s="108"/>
      <c r="AI1435" s="108"/>
      <c r="AJ1435" s="108"/>
      <c r="AK1435" s="108"/>
      <c r="AL1435" s="108"/>
      <c r="AM1435" s="108"/>
      <c r="AN1435" s="108"/>
      <c r="AO1435" s="108"/>
      <c r="AP1435" s="108"/>
      <c r="AQ1435" s="108"/>
      <c r="AR1435" s="108"/>
      <c r="AS1435" s="108"/>
      <c r="AT1435" s="108"/>
      <c r="AU1435" s="108"/>
      <c r="AV1435" s="108"/>
      <c r="AW1435" s="108"/>
      <c r="AX1435" s="108"/>
      <c r="AY1435" s="108"/>
      <c r="AZ1435" s="108"/>
      <c r="BE1435" s="108"/>
      <c r="BG1435" s="108"/>
      <c r="BI1435" s="108"/>
      <c r="BK1435" s="108"/>
      <c r="BL1435" s="108"/>
      <c r="BM1435" s="108"/>
      <c r="CB1435" s="108"/>
      <c r="CC1435" s="108"/>
      <c r="CD1435" s="108"/>
      <c r="CE1435" s="108"/>
    </row>
    <row r="1436" spans="1:83">
      <c r="A1436" s="108"/>
      <c r="B1436" s="108"/>
      <c r="E1436" s="108"/>
      <c r="F1436" s="108"/>
      <c r="I1436" s="108"/>
      <c r="J1436" s="108"/>
      <c r="K1436" s="108"/>
      <c r="L1436" s="108"/>
      <c r="M1436" s="108"/>
      <c r="N1436" s="108"/>
      <c r="O1436" s="108"/>
      <c r="P1436" s="108"/>
      <c r="Q1436" s="108"/>
      <c r="R1436" s="108"/>
      <c r="S1436" s="108"/>
      <c r="T1436" s="108"/>
      <c r="U1436" s="108"/>
      <c r="V1436" s="108"/>
      <c r="W1436" s="108"/>
      <c r="X1436" s="108"/>
      <c r="Y1436" s="108"/>
      <c r="Z1436" s="108"/>
      <c r="AA1436" s="108"/>
      <c r="AB1436" s="108"/>
      <c r="AC1436" s="108"/>
      <c r="AD1436" s="108"/>
      <c r="AE1436" s="108"/>
      <c r="AF1436" s="108"/>
      <c r="AG1436" s="108"/>
      <c r="AH1436" s="108"/>
      <c r="AI1436" s="108"/>
      <c r="AJ1436" s="108"/>
      <c r="AK1436" s="108"/>
      <c r="AL1436" s="108"/>
      <c r="AM1436" s="108"/>
      <c r="AN1436" s="108"/>
      <c r="AO1436" s="108"/>
      <c r="AP1436" s="108"/>
      <c r="AQ1436" s="108"/>
      <c r="AR1436" s="108"/>
      <c r="AS1436" s="108"/>
      <c r="AT1436" s="108"/>
      <c r="AU1436" s="108"/>
      <c r="AV1436" s="108"/>
      <c r="AW1436" s="108"/>
      <c r="AX1436" s="108"/>
      <c r="AY1436" s="108"/>
      <c r="AZ1436" s="108"/>
      <c r="BE1436" s="108"/>
      <c r="BG1436" s="108"/>
      <c r="BI1436" s="108"/>
      <c r="BK1436" s="108"/>
      <c r="BL1436" s="108"/>
      <c r="BM1436" s="108"/>
      <c r="CB1436" s="108"/>
      <c r="CC1436" s="108"/>
      <c r="CD1436" s="108"/>
      <c r="CE1436" s="108"/>
    </row>
    <row r="1437" spans="1:83">
      <c r="A1437" s="108"/>
      <c r="B1437" s="108"/>
      <c r="E1437" s="108"/>
      <c r="F1437" s="108"/>
      <c r="I1437" s="108"/>
      <c r="J1437" s="108"/>
      <c r="K1437" s="108"/>
      <c r="L1437" s="108"/>
      <c r="M1437" s="108"/>
      <c r="N1437" s="108"/>
      <c r="O1437" s="108"/>
      <c r="P1437" s="108"/>
      <c r="Q1437" s="108"/>
      <c r="R1437" s="108"/>
      <c r="S1437" s="108"/>
      <c r="T1437" s="108"/>
      <c r="U1437" s="108"/>
      <c r="V1437" s="108"/>
      <c r="W1437" s="108"/>
      <c r="X1437" s="108"/>
      <c r="Y1437" s="108"/>
      <c r="Z1437" s="108"/>
      <c r="AA1437" s="108"/>
      <c r="AB1437" s="108"/>
      <c r="AC1437" s="108"/>
      <c r="AD1437" s="108"/>
      <c r="AE1437" s="108"/>
      <c r="AF1437" s="108"/>
      <c r="AG1437" s="108"/>
      <c r="AH1437" s="108"/>
      <c r="AI1437" s="108"/>
      <c r="AJ1437" s="108"/>
      <c r="AK1437" s="108"/>
      <c r="AL1437" s="108"/>
      <c r="AM1437" s="108"/>
      <c r="AN1437" s="108"/>
      <c r="AO1437" s="108"/>
      <c r="AP1437" s="108"/>
      <c r="AQ1437" s="108"/>
      <c r="AR1437" s="108"/>
      <c r="AS1437" s="108"/>
      <c r="AT1437" s="108"/>
      <c r="AU1437" s="108"/>
      <c r="AV1437" s="108"/>
      <c r="AW1437" s="108"/>
      <c r="AX1437" s="108"/>
      <c r="AY1437" s="108"/>
      <c r="AZ1437" s="108"/>
      <c r="BE1437" s="108"/>
      <c r="BG1437" s="108"/>
      <c r="BI1437" s="108"/>
      <c r="BK1437" s="108"/>
      <c r="BL1437" s="108"/>
      <c r="BM1437" s="108"/>
      <c r="CB1437" s="108"/>
      <c r="CC1437" s="108"/>
      <c r="CD1437" s="108"/>
      <c r="CE1437" s="108"/>
    </row>
    <row r="1438" spans="1:83">
      <c r="A1438" s="108"/>
      <c r="B1438" s="108"/>
      <c r="E1438" s="108"/>
      <c r="F1438" s="108"/>
      <c r="I1438" s="108"/>
      <c r="J1438" s="108"/>
      <c r="K1438" s="108"/>
      <c r="L1438" s="108"/>
      <c r="M1438" s="108"/>
      <c r="N1438" s="108"/>
      <c r="O1438" s="108"/>
      <c r="P1438" s="108"/>
      <c r="Q1438" s="108"/>
      <c r="R1438" s="108"/>
      <c r="S1438" s="108"/>
      <c r="T1438" s="108"/>
      <c r="U1438" s="108"/>
      <c r="V1438" s="108"/>
      <c r="W1438" s="108"/>
      <c r="X1438" s="108"/>
      <c r="Y1438" s="108"/>
      <c r="Z1438" s="108"/>
      <c r="AA1438" s="108"/>
      <c r="AB1438" s="108"/>
      <c r="AC1438" s="108"/>
      <c r="AD1438" s="108"/>
      <c r="AE1438" s="108"/>
      <c r="AF1438" s="108"/>
      <c r="AG1438" s="108"/>
      <c r="AH1438" s="108"/>
      <c r="AI1438" s="108"/>
      <c r="AJ1438" s="108"/>
      <c r="AK1438" s="108"/>
      <c r="AL1438" s="108"/>
      <c r="AM1438" s="108"/>
      <c r="AN1438" s="108"/>
      <c r="AO1438" s="108"/>
      <c r="AP1438" s="108"/>
      <c r="AQ1438" s="108"/>
      <c r="AR1438" s="108"/>
      <c r="AS1438" s="108"/>
      <c r="AT1438" s="108"/>
      <c r="AU1438" s="108"/>
      <c r="AV1438" s="108"/>
      <c r="AW1438" s="108"/>
      <c r="AX1438" s="108"/>
      <c r="AY1438" s="108"/>
      <c r="AZ1438" s="108"/>
      <c r="BE1438" s="108"/>
      <c r="BG1438" s="108"/>
      <c r="BI1438" s="108"/>
      <c r="BK1438" s="108"/>
      <c r="BL1438" s="108"/>
      <c r="BM1438" s="108"/>
      <c r="CB1438" s="108"/>
      <c r="CC1438" s="108"/>
      <c r="CD1438" s="108"/>
      <c r="CE1438" s="108"/>
    </row>
    <row r="1439" spans="1:83">
      <c r="A1439" s="108"/>
      <c r="B1439" s="108"/>
      <c r="E1439" s="108"/>
      <c r="F1439" s="108"/>
      <c r="I1439" s="108"/>
      <c r="J1439" s="108"/>
      <c r="K1439" s="108"/>
      <c r="L1439" s="108"/>
      <c r="M1439" s="108"/>
      <c r="N1439" s="108"/>
      <c r="O1439" s="108"/>
      <c r="P1439" s="108"/>
      <c r="Q1439" s="108"/>
      <c r="R1439" s="108"/>
      <c r="S1439" s="108"/>
      <c r="T1439" s="108"/>
      <c r="U1439" s="108"/>
      <c r="V1439" s="108"/>
      <c r="W1439" s="108"/>
      <c r="X1439" s="108"/>
      <c r="Y1439" s="108"/>
      <c r="Z1439" s="108"/>
      <c r="AA1439" s="108"/>
      <c r="AB1439" s="108"/>
      <c r="AC1439" s="108"/>
      <c r="AD1439" s="108"/>
      <c r="AE1439" s="108"/>
      <c r="AF1439" s="108"/>
      <c r="AG1439" s="108"/>
      <c r="AH1439" s="108"/>
      <c r="AI1439" s="108"/>
      <c r="AJ1439" s="108"/>
      <c r="AK1439" s="108"/>
      <c r="AL1439" s="108"/>
      <c r="AM1439" s="108"/>
      <c r="AN1439" s="108"/>
      <c r="AO1439" s="108"/>
      <c r="AP1439" s="108"/>
      <c r="AQ1439" s="108"/>
      <c r="AR1439" s="108"/>
      <c r="AS1439" s="108"/>
      <c r="AT1439" s="108"/>
      <c r="AU1439" s="108"/>
      <c r="AV1439" s="108"/>
      <c r="AW1439" s="108"/>
      <c r="AX1439" s="108"/>
      <c r="AY1439" s="108"/>
      <c r="AZ1439" s="108"/>
      <c r="BE1439" s="108"/>
      <c r="BG1439" s="108"/>
      <c r="BI1439" s="108"/>
      <c r="BK1439" s="108"/>
      <c r="BL1439" s="108"/>
      <c r="BM1439" s="108"/>
      <c r="CB1439" s="108"/>
      <c r="CC1439" s="108"/>
      <c r="CD1439" s="108"/>
      <c r="CE1439" s="108"/>
    </row>
    <row r="1440" spans="1:83">
      <c r="A1440" s="108"/>
      <c r="B1440" s="108"/>
      <c r="E1440" s="108"/>
      <c r="F1440" s="108"/>
      <c r="I1440" s="108"/>
      <c r="J1440" s="108"/>
      <c r="K1440" s="108"/>
      <c r="L1440" s="108"/>
      <c r="M1440" s="108"/>
      <c r="N1440" s="108"/>
      <c r="O1440" s="108"/>
      <c r="P1440" s="108"/>
      <c r="Q1440" s="108"/>
      <c r="R1440" s="108"/>
      <c r="S1440" s="108"/>
      <c r="T1440" s="108"/>
      <c r="U1440" s="108"/>
      <c r="V1440" s="108"/>
      <c r="W1440" s="108"/>
      <c r="X1440" s="108"/>
      <c r="Y1440" s="108"/>
      <c r="Z1440" s="108"/>
      <c r="AA1440" s="108"/>
      <c r="AB1440" s="108"/>
      <c r="AC1440" s="108"/>
      <c r="AD1440" s="108"/>
      <c r="AE1440" s="108"/>
      <c r="AF1440" s="108"/>
      <c r="AG1440" s="108"/>
      <c r="AH1440" s="108"/>
      <c r="AI1440" s="108"/>
      <c r="AJ1440" s="108"/>
      <c r="AK1440" s="108"/>
      <c r="AL1440" s="108"/>
      <c r="AM1440" s="108"/>
      <c r="AN1440" s="108"/>
      <c r="AO1440" s="108"/>
      <c r="AP1440" s="108"/>
      <c r="AQ1440" s="108"/>
      <c r="AR1440" s="108"/>
      <c r="AS1440" s="108"/>
      <c r="AT1440" s="108"/>
      <c r="AU1440" s="108"/>
      <c r="AV1440" s="108"/>
      <c r="AW1440" s="108"/>
      <c r="AX1440" s="108"/>
      <c r="AY1440" s="108"/>
      <c r="AZ1440" s="108"/>
      <c r="BE1440" s="108"/>
      <c r="BG1440" s="108"/>
      <c r="BI1440" s="108"/>
      <c r="BK1440" s="108"/>
      <c r="BL1440" s="108"/>
      <c r="BM1440" s="108"/>
      <c r="CB1440" s="108"/>
      <c r="CC1440" s="108"/>
      <c r="CD1440" s="108"/>
      <c r="CE1440" s="108"/>
    </row>
    <row r="1441" spans="1:83">
      <c r="A1441" s="108"/>
      <c r="B1441" s="108"/>
      <c r="E1441" s="108"/>
      <c r="F1441" s="108"/>
      <c r="I1441" s="108"/>
      <c r="J1441" s="108"/>
      <c r="K1441" s="108"/>
      <c r="L1441" s="108"/>
      <c r="M1441" s="108"/>
      <c r="N1441" s="108"/>
      <c r="O1441" s="108"/>
      <c r="P1441" s="108"/>
      <c r="Q1441" s="108"/>
      <c r="R1441" s="108"/>
      <c r="S1441" s="108"/>
      <c r="T1441" s="108"/>
      <c r="U1441" s="108"/>
      <c r="V1441" s="108"/>
      <c r="W1441" s="108"/>
      <c r="X1441" s="108"/>
      <c r="Y1441" s="108"/>
      <c r="Z1441" s="108"/>
      <c r="AA1441" s="108"/>
      <c r="AB1441" s="108"/>
      <c r="AC1441" s="108"/>
      <c r="AD1441" s="108"/>
      <c r="AE1441" s="108"/>
      <c r="AF1441" s="108"/>
      <c r="AG1441" s="108"/>
      <c r="AH1441" s="108"/>
      <c r="AI1441" s="108"/>
      <c r="AJ1441" s="108"/>
      <c r="AK1441" s="108"/>
      <c r="AL1441" s="108"/>
      <c r="AM1441" s="108"/>
      <c r="AN1441" s="108"/>
      <c r="AO1441" s="108"/>
      <c r="AP1441" s="108"/>
      <c r="AQ1441" s="108"/>
      <c r="AR1441" s="108"/>
      <c r="AS1441" s="108"/>
      <c r="AT1441" s="108"/>
      <c r="AU1441" s="108"/>
      <c r="AV1441" s="108"/>
      <c r="AW1441" s="108"/>
      <c r="AX1441" s="108"/>
      <c r="AY1441" s="108"/>
      <c r="AZ1441" s="108"/>
      <c r="BE1441" s="108"/>
      <c r="BG1441" s="108"/>
      <c r="BI1441" s="108"/>
      <c r="BK1441" s="108"/>
      <c r="BL1441" s="108"/>
      <c r="BM1441" s="108"/>
      <c r="CB1441" s="108"/>
      <c r="CC1441" s="108"/>
      <c r="CD1441" s="108"/>
      <c r="CE1441" s="108"/>
    </row>
    <row r="1442" spans="1:83">
      <c r="A1442" s="108"/>
      <c r="B1442" s="108"/>
      <c r="E1442" s="108"/>
      <c r="F1442" s="108"/>
      <c r="I1442" s="108"/>
      <c r="J1442" s="108"/>
      <c r="K1442" s="108"/>
      <c r="L1442" s="108"/>
      <c r="M1442" s="108"/>
      <c r="N1442" s="108"/>
      <c r="O1442" s="108"/>
      <c r="P1442" s="108"/>
      <c r="Q1442" s="108"/>
      <c r="R1442" s="108"/>
      <c r="S1442" s="108"/>
      <c r="T1442" s="108"/>
      <c r="U1442" s="108"/>
      <c r="V1442" s="108"/>
      <c r="W1442" s="108"/>
      <c r="X1442" s="108"/>
      <c r="Y1442" s="108"/>
      <c r="Z1442" s="108"/>
      <c r="AA1442" s="108"/>
      <c r="AB1442" s="108"/>
      <c r="AC1442" s="108"/>
      <c r="AD1442" s="108"/>
      <c r="AE1442" s="108"/>
      <c r="AF1442" s="108"/>
      <c r="AG1442" s="108"/>
      <c r="AH1442" s="108"/>
      <c r="AI1442" s="108"/>
      <c r="AJ1442" s="108"/>
      <c r="AK1442" s="108"/>
      <c r="AL1442" s="108"/>
      <c r="AM1442" s="108"/>
      <c r="AN1442" s="108"/>
      <c r="AO1442" s="108"/>
      <c r="AP1442" s="108"/>
      <c r="AQ1442" s="108"/>
      <c r="AR1442" s="108"/>
      <c r="AS1442" s="108"/>
      <c r="AT1442" s="108"/>
      <c r="AU1442" s="108"/>
      <c r="AV1442" s="108"/>
      <c r="AW1442" s="108"/>
      <c r="AX1442" s="108"/>
      <c r="AY1442" s="108"/>
      <c r="AZ1442" s="108"/>
      <c r="BE1442" s="108"/>
      <c r="BG1442" s="108"/>
      <c r="BI1442" s="108"/>
      <c r="BK1442" s="108"/>
      <c r="BL1442" s="108"/>
      <c r="BM1442" s="108"/>
      <c r="CB1442" s="108"/>
      <c r="CC1442" s="108"/>
      <c r="CD1442" s="108"/>
      <c r="CE1442" s="108"/>
    </row>
    <row r="1443" spans="1:83">
      <c r="A1443" s="108"/>
      <c r="B1443" s="108"/>
      <c r="E1443" s="108"/>
      <c r="F1443" s="108"/>
      <c r="I1443" s="108"/>
      <c r="J1443" s="108"/>
      <c r="K1443" s="108"/>
      <c r="L1443" s="108"/>
      <c r="M1443" s="108"/>
      <c r="N1443" s="108"/>
      <c r="O1443" s="108"/>
      <c r="P1443" s="108"/>
      <c r="Q1443" s="108"/>
      <c r="R1443" s="108"/>
      <c r="S1443" s="108"/>
      <c r="T1443" s="108"/>
      <c r="U1443" s="108"/>
      <c r="V1443" s="108"/>
      <c r="W1443" s="108"/>
      <c r="X1443" s="108"/>
      <c r="Y1443" s="108"/>
      <c r="Z1443" s="108"/>
      <c r="AA1443" s="108"/>
      <c r="AB1443" s="108"/>
      <c r="AC1443" s="108"/>
      <c r="AD1443" s="108"/>
      <c r="AE1443" s="108"/>
      <c r="AF1443" s="108"/>
      <c r="AG1443" s="108"/>
      <c r="AH1443" s="108"/>
      <c r="AI1443" s="108"/>
      <c r="AJ1443" s="108"/>
      <c r="AK1443" s="108"/>
      <c r="AL1443" s="108"/>
      <c r="AM1443" s="108"/>
      <c r="AN1443" s="108"/>
      <c r="AO1443" s="108"/>
      <c r="AP1443" s="108"/>
      <c r="AQ1443" s="108"/>
      <c r="AR1443" s="108"/>
      <c r="AS1443" s="108"/>
      <c r="AT1443" s="108"/>
      <c r="AU1443" s="108"/>
      <c r="AV1443" s="108"/>
      <c r="AW1443" s="108"/>
      <c r="AX1443" s="108"/>
      <c r="AY1443" s="108"/>
      <c r="AZ1443" s="108"/>
      <c r="BE1443" s="108"/>
      <c r="BG1443" s="108"/>
      <c r="BI1443" s="108"/>
      <c r="BK1443" s="108"/>
      <c r="BL1443" s="108"/>
      <c r="BM1443" s="108"/>
      <c r="CB1443" s="108"/>
      <c r="CC1443" s="108"/>
      <c r="CD1443" s="108"/>
      <c r="CE1443" s="108"/>
    </row>
    <row r="1444" spans="1:83">
      <c r="A1444" s="108"/>
      <c r="B1444" s="108"/>
      <c r="E1444" s="108"/>
      <c r="F1444" s="108"/>
      <c r="I1444" s="108"/>
      <c r="J1444" s="108"/>
      <c r="K1444" s="108"/>
      <c r="L1444" s="108"/>
      <c r="M1444" s="108"/>
      <c r="N1444" s="108"/>
      <c r="O1444" s="108"/>
      <c r="P1444" s="108"/>
      <c r="Q1444" s="108"/>
      <c r="R1444" s="108"/>
      <c r="S1444" s="108"/>
      <c r="T1444" s="108"/>
      <c r="U1444" s="108"/>
      <c r="V1444" s="108"/>
      <c r="W1444" s="108"/>
      <c r="X1444" s="108"/>
      <c r="Y1444" s="108"/>
      <c r="Z1444" s="108"/>
      <c r="AA1444" s="108"/>
      <c r="AB1444" s="108"/>
      <c r="AC1444" s="108"/>
      <c r="AD1444" s="108"/>
      <c r="AE1444" s="108"/>
      <c r="AF1444" s="108"/>
      <c r="AG1444" s="108"/>
      <c r="AH1444" s="108"/>
      <c r="AI1444" s="108"/>
      <c r="AJ1444" s="108"/>
      <c r="AK1444" s="108"/>
      <c r="AL1444" s="108"/>
      <c r="AM1444" s="108"/>
      <c r="AN1444" s="108"/>
      <c r="AO1444" s="108"/>
      <c r="AP1444" s="108"/>
      <c r="AQ1444" s="108"/>
      <c r="AR1444" s="108"/>
      <c r="AS1444" s="108"/>
      <c r="AT1444" s="108"/>
      <c r="AU1444" s="108"/>
      <c r="AV1444" s="108"/>
      <c r="AW1444" s="108"/>
      <c r="AX1444" s="108"/>
      <c r="AY1444" s="108"/>
      <c r="AZ1444" s="108"/>
      <c r="BE1444" s="108"/>
      <c r="BG1444" s="108"/>
      <c r="BI1444" s="108"/>
      <c r="BK1444" s="108"/>
      <c r="BL1444" s="108"/>
      <c r="BM1444" s="108"/>
      <c r="CB1444" s="108"/>
      <c r="CC1444" s="108"/>
      <c r="CD1444" s="108"/>
      <c r="CE1444" s="108"/>
    </row>
    <row r="1445" spans="1:83">
      <c r="A1445" s="108"/>
      <c r="B1445" s="108"/>
      <c r="E1445" s="108"/>
      <c r="F1445" s="108"/>
      <c r="I1445" s="108"/>
      <c r="J1445" s="108"/>
      <c r="K1445" s="108"/>
      <c r="L1445" s="108"/>
      <c r="M1445" s="108"/>
      <c r="N1445" s="108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8"/>
      <c r="AA1445" s="108"/>
      <c r="AB1445" s="108"/>
      <c r="AC1445" s="108"/>
      <c r="AD1445" s="108"/>
      <c r="AE1445" s="108"/>
      <c r="AF1445" s="108"/>
      <c r="AG1445" s="108"/>
      <c r="AH1445" s="108"/>
      <c r="AI1445" s="108"/>
      <c r="AJ1445" s="108"/>
      <c r="AK1445" s="108"/>
      <c r="AL1445" s="108"/>
      <c r="AM1445" s="108"/>
      <c r="AN1445" s="108"/>
      <c r="AO1445" s="108"/>
      <c r="AP1445" s="108"/>
      <c r="AQ1445" s="108"/>
      <c r="AR1445" s="108"/>
      <c r="AS1445" s="108"/>
      <c r="AT1445" s="108"/>
      <c r="AU1445" s="108"/>
      <c r="AV1445" s="108"/>
      <c r="AW1445" s="108"/>
      <c r="AX1445" s="108"/>
      <c r="AY1445" s="108"/>
      <c r="AZ1445" s="108"/>
      <c r="BE1445" s="108"/>
      <c r="BG1445" s="108"/>
      <c r="BI1445" s="108"/>
      <c r="BK1445" s="108"/>
      <c r="BL1445" s="108"/>
      <c r="BM1445" s="108"/>
      <c r="CB1445" s="108"/>
      <c r="CC1445" s="108"/>
      <c r="CD1445" s="108"/>
      <c r="CE1445" s="108"/>
    </row>
    <row r="1446" spans="1:83">
      <c r="A1446" s="108"/>
      <c r="B1446" s="108"/>
      <c r="E1446" s="108"/>
      <c r="F1446" s="108"/>
      <c r="I1446" s="108"/>
      <c r="J1446" s="108"/>
      <c r="K1446" s="108"/>
      <c r="L1446" s="108"/>
      <c r="M1446" s="108"/>
      <c r="N1446" s="108"/>
      <c r="O1446" s="108"/>
      <c r="P1446" s="108"/>
      <c r="Q1446" s="108"/>
      <c r="R1446" s="108"/>
      <c r="S1446" s="108"/>
      <c r="T1446" s="108"/>
      <c r="U1446" s="108"/>
      <c r="V1446" s="108"/>
      <c r="W1446" s="108"/>
      <c r="X1446" s="108"/>
      <c r="Y1446" s="108"/>
      <c r="Z1446" s="108"/>
      <c r="AA1446" s="108"/>
      <c r="AB1446" s="108"/>
      <c r="AC1446" s="108"/>
      <c r="AD1446" s="108"/>
      <c r="AE1446" s="108"/>
      <c r="AF1446" s="108"/>
      <c r="AG1446" s="108"/>
      <c r="AH1446" s="108"/>
      <c r="AI1446" s="108"/>
      <c r="AJ1446" s="108"/>
      <c r="AK1446" s="108"/>
      <c r="AL1446" s="108"/>
      <c r="AM1446" s="108"/>
      <c r="AN1446" s="108"/>
      <c r="AO1446" s="108"/>
      <c r="AP1446" s="108"/>
      <c r="AQ1446" s="108"/>
      <c r="AR1446" s="108"/>
      <c r="AS1446" s="108"/>
      <c r="AT1446" s="108"/>
      <c r="AU1446" s="108"/>
      <c r="AV1446" s="108"/>
      <c r="AW1446" s="108"/>
      <c r="AX1446" s="108"/>
      <c r="AY1446" s="108"/>
      <c r="AZ1446" s="108"/>
      <c r="BE1446" s="108"/>
      <c r="BG1446" s="108"/>
      <c r="BI1446" s="108"/>
      <c r="BK1446" s="108"/>
      <c r="BL1446" s="108"/>
      <c r="BM1446" s="108"/>
      <c r="CB1446" s="108"/>
      <c r="CC1446" s="108"/>
      <c r="CD1446" s="108"/>
      <c r="CE1446" s="108"/>
    </row>
    <row r="1447" spans="1:83">
      <c r="A1447" s="108"/>
      <c r="B1447" s="108"/>
      <c r="E1447" s="108"/>
      <c r="F1447" s="108"/>
      <c r="I1447" s="108"/>
      <c r="J1447" s="108"/>
      <c r="K1447" s="108"/>
      <c r="L1447" s="108"/>
      <c r="M1447" s="108"/>
      <c r="N1447" s="108"/>
      <c r="O1447" s="108"/>
      <c r="P1447" s="108"/>
      <c r="Q1447" s="108"/>
      <c r="R1447" s="108"/>
      <c r="S1447" s="108"/>
      <c r="T1447" s="108"/>
      <c r="U1447" s="108"/>
      <c r="V1447" s="108"/>
      <c r="W1447" s="108"/>
      <c r="X1447" s="108"/>
      <c r="Y1447" s="108"/>
      <c r="Z1447" s="108"/>
      <c r="AA1447" s="108"/>
      <c r="AB1447" s="108"/>
      <c r="AC1447" s="108"/>
      <c r="AD1447" s="108"/>
      <c r="AE1447" s="108"/>
      <c r="AF1447" s="108"/>
      <c r="AG1447" s="108"/>
      <c r="AH1447" s="108"/>
      <c r="AI1447" s="108"/>
      <c r="AJ1447" s="108"/>
      <c r="AK1447" s="108"/>
      <c r="AL1447" s="108"/>
      <c r="AM1447" s="108"/>
      <c r="AN1447" s="108"/>
      <c r="AO1447" s="108"/>
      <c r="AP1447" s="108"/>
      <c r="AQ1447" s="108"/>
      <c r="AR1447" s="108"/>
      <c r="AS1447" s="108"/>
      <c r="AT1447" s="108"/>
      <c r="AU1447" s="108"/>
      <c r="AV1447" s="108"/>
      <c r="AW1447" s="108"/>
      <c r="AX1447" s="108"/>
      <c r="AY1447" s="108"/>
      <c r="AZ1447" s="108"/>
      <c r="BE1447" s="108"/>
      <c r="BG1447" s="108"/>
      <c r="BI1447" s="108"/>
      <c r="BK1447" s="108"/>
      <c r="BL1447" s="108"/>
      <c r="BM1447" s="108"/>
      <c r="CB1447" s="108"/>
      <c r="CC1447" s="108"/>
      <c r="CD1447" s="108"/>
      <c r="CE1447" s="108"/>
    </row>
    <row r="1448" spans="1:83">
      <c r="A1448" s="108"/>
      <c r="B1448" s="108"/>
      <c r="E1448" s="108"/>
      <c r="F1448" s="108"/>
      <c r="I1448" s="108"/>
      <c r="J1448" s="108"/>
      <c r="K1448" s="108"/>
      <c r="L1448" s="108"/>
      <c r="M1448" s="108"/>
      <c r="N1448" s="108"/>
      <c r="O1448" s="108"/>
      <c r="P1448" s="108"/>
      <c r="Q1448" s="108"/>
      <c r="R1448" s="108"/>
      <c r="S1448" s="108"/>
      <c r="T1448" s="108"/>
      <c r="U1448" s="108"/>
      <c r="V1448" s="108"/>
      <c r="W1448" s="108"/>
      <c r="X1448" s="108"/>
      <c r="Y1448" s="108"/>
      <c r="Z1448" s="108"/>
      <c r="AA1448" s="108"/>
      <c r="AB1448" s="108"/>
      <c r="AC1448" s="108"/>
      <c r="AD1448" s="108"/>
      <c r="AE1448" s="108"/>
      <c r="AF1448" s="108"/>
      <c r="AG1448" s="108"/>
      <c r="AH1448" s="108"/>
      <c r="AI1448" s="108"/>
      <c r="AJ1448" s="108"/>
      <c r="AK1448" s="108"/>
      <c r="AL1448" s="108"/>
      <c r="AM1448" s="108"/>
      <c r="AN1448" s="108"/>
      <c r="AO1448" s="108"/>
      <c r="AP1448" s="108"/>
      <c r="AQ1448" s="108"/>
      <c r="AR1448" s="108"/>
      <c r="AS1448" s="108"/>
      <c r="AT1448" s="108"/>
      <c r="AU1448" s="108"/>
      <c r="AV1448" s="108"/>
      <c r="AW1448" s="108"/>
      <c r="AX1448" s="108"/>
      <c r="AY1448" s="108"/>
      <c r="AZ1448" s="108"/>
      <c r="BE1448" s="108"/>
      <c r="BG1448" s="108"/>
      <c r="BI1448" s="108"/>
      <c r="BK1448" s="108"/>
      <c r="BL1448" s="108"/>
      <c r="BM1448" s="108"/>
      <c r="CB1448" s="108"/>
      <c r="CC1448" s="108"/>
      <c r="CD1448" s="108"/>
      <c r="CE1448" s="108"/>
    </row>
    <row r="1449" spans="1:83">
      <c r="A1449" s="108"/>
      <c r="B1449" s="108"/>
      <c r="E1449" s="108"/>
      <c r="F1449" s="108"/>
      <c r="I1449" s="108"/>
      <c r="J1449" s="108"/>
      <c r="K1449" s="108"/>
      <c r="L1449" s="108"/>
      <c r="M1449" s="108"/>
      <c r="N1449" s="108"/>
      <c r="O1449" s="108"/>
      <c r="P1449" s="108"/>
      <c r="Q1449" s="108"/>
      <c r="R1449" s="108"/>
      <c r="S1449" s="108"/>
      <c r="T1449" s="108"/>
      <c r="U1449" s="108"/>
      <c r="V1449" s="108"/>
      <c r="W1449" s="108"/>
      <c r="X1449" s="108"/>
      <c r="Y1449" s="108"/>
      <c r="Z1449" s="108"/>
      <c r="AA1449" s="108"/>
      <c r="AB1449" s="108"/>
      <c r="AC1449" s="108"/>
      <c r="AD1449" s="108"/>
      <c r="AE1449" s="108"/>
      <c r="AF1449" s="108"/>
      <c r="AG1449" s="108"/>
      <c r="AH1449" s="108"/>
      <c r="AI1449" s="108"/>
      <c r="AJ1449" s="108"/>
      <c r="AK1449" s="108"/>
      <c r="AL1449" s="108"/>
      <c r="AM1449" s="108"/>
      <c r="AN1449" s="108"/>
      <c r="AO1449" s="108"/>
      <c r="AP1449" s="108"/>
      <c r="AQ1449" s="108"/>
      <c r="AR1449" s="108"/>
      <c r="AS1449" s="108"/>
      <c r="AT1449" s="108"/>
      <c r="AU1449" s="108"/>
      <c r="AV1449" s="108"/>
      <c r="AW1449" s="108"/>
      <c r="AX1449" s="108"/>
      <c r="AY1449" s="108"/>
      <c r="AZ1449" s="108"/>
      <c r="BE1449" s="108"/>
      <c r="BG1449" s="108"/>
      <c r="BI1449" s="108"/>
      <c r="BK1449" s="108"/>
      <c r="BL1449" s="108"/>
      <c r="BM1449" s="108"/>
      <c r="CB1449" s="108"/>
      <c r="CC1449" s="108"/>
      <c r="CD1449" s="108"/>
      <c r="CE1449" s="108"/>
    </row>
    <row r="1450" spans="1:83">
      <c r="A1450" s="108"/>
      <c r="B1450" s="108"/>
      <c r="E1450" s="108"/>
      <c r="F1450" s="108"/>
      <c r="I1450" s="108"/>
      <c r="J1450" s="108"/>
      <c r="K1450" s="108"/>
      <c r="L1450" s="108"/>
      <c r="M1450" s="108"/>
      <c r="N1450" s="108"/>
      <c r="O1450" s="108"/>
      <c r="P1450" s="108"/>
      <c r="Q1450" s="108"/>
      <c r="R1450" s="108"/>
      <c r="S1450" s="108"/>
      <c r="T1450" s="108"/>
      <c r="U1450" s="108"/>
      <c r="V1450" s="108"/>
      <c r="W1450" s="108"/>
      <c r="X1450" s="108"/>
      <c r="Y1450" s="108"/>
      <c r="Z1450" s="108"/>
      <c r="AA1450" s="108"/>
      <c r="AB1450" s="108"/>
      <c r="AC1450" s="108"/>
      <c r="AD1450" s="108"/>
      <c r="AE1450" s="108"/>
      <c r="AF1450" s="108"/>
      <c r="AG1450" s="108"/>
      <c r="AH1450" s="108"/>
      <c r="AI1450" s="108"/>
      <c r="AJ1450" s="108"/>
      <c r="AK1450" s="108"/>
      <c r="AL1450" s="108"/>
      <c r="AM1450" s="108"/>
      <c r="AN1450" s="108"/>
      <c r="AO1450" s="108"/>
      <c r="AP1450" s="108"/>
      <c r="AQ1450" s="108"/>
      <c r="AR1450" s="108"/>
      <c r="AS1450" s="108"/>
      <c r="AT1450" s="108"/>
      <c r="AU1450" s="108"/>
      <c r="AV1450" s="108"/>
      <c r="AW1450" s="108"/>
      <c r="AX1450" s="108"/>
      <c r="AY1450" s="108"/>
      <c r="AZ1450" s="108"/>
      <c r="BE1450" s="108"/>
      <c r="BG1450" s="108"/>
      <c r="BI1450" s="108"/>
      <c r="BK1450" s="108"/>
      <c r="BL1450" s="108"/>
      <c r="BM1450" s="108"/>
      <c r="CB1450" s="108"/>
      <c r="CC1450" s="108"/>
      <c r="CD1450" s="108"/>
      <c r="CE1450" s="108"/>
    </row>
    <row r="1451" spans="1:83">
      <c r="A1451" s="108"/>
      <c r="B1451" s="108"/>
      <c r="E1451" s="108"/>
      <c r="F1451" s="108"/>
      <c r="I1451" s="108"/>
      <c r="J1451" s="108"/>
      <c r="K1451" s="108"/>
      <c r="L1451" s="108"/>
      <c r="M1451" s="108"/>
      <c r="N1451" s="108"/>
      <c r="O1451" s="108"/>
      <c r="P1451" s="108"/>
      <c r="Q1451" s="108"/>
      <c r="R1451" s="108"/>
      <c r="S1451" s="108"/>
      <c r="T1451" s="108"/>
      <c r="U1451" s="108"/>
      <c r="V1451" s="108"/>
      <c r="W1451" s="108"/>
      <c r="X1451" s="108"/>
      <c r="Y1451" s="108"/>
      <c r="Z1451" s="108"/>
      <c r="AA1451" s="108"/>
      <c r="AB1451" s="108"/>
      <c r="AC1451" s="108"/>
      <c r="AD1451" s="108"/>
      <c r="AE1451" s="108"/>
      <c r="AF1451" s="108"/>
      <c r="AG1451" s="108"/>
      <c r="AH1451" s="108"/>
      <c r="AI1451" s="108"/>
      <c r="AJ1451" s="108"/>
      <c r="AK1451" s="108"/>
      <c r="AL1451" s="108"/>
      <c r="AM1451" s="108"/>
      <c r="AN1451" s="108"/>
      <c r="AO1451" s="108"/>
      <c r="AP1451" s="108"/>
      <c r="AQ1451" s="108"/>
      <c r="AR1451" s="108"/>
      <c r="AS1451" s="108"/>
      <c r="AT1451" s="108"/>
      <c r="AU1451" s="108"/>
      <c r="AV1451" s="108"/>
      <c r="AW1451" s="108"/>
      <c r="AX1451" s="108"/>
      <c r="AY1451" s="108"/>
      <c r="AZ1451" s="108"/>
      <c r="BE1451" s="108"/>
      <c r="BG1451" s="108"/>
      <c r="BI1451" s="108"/>
      <c r="BK1451" s="108"/>
      <c r="BL1451" s="108"/>
      <c r="BM1451" s="108"/>
      <c r="CB1451" s="108"/>
      <c r="CC1451" s="108"/>
      <c r="CD1451" s="108"/>
      <c r="CE1451" s="108"/>
    </row>
    <row r="1452" spans="1:83">
      <c r="A1452" s="108"/>
      <c r="B1452" s="108"/>
      <c r="E1452" s="108"/>
      <c r="F1452" s="108"/>
      <c r="I1452" s="108"/>
      <c r="J1452" s="108"/>
      <c r="K1452" s="108"/>
      <c r="L1452" s="108"/>
      <c r="M1452" s="108"/>
      <c r="N1452" s="108"/>
      <c r="O1452" s="108"/>
      <c r="P1452" s="108"/>
      <c r="Q1452" s="108"/>
      <c r="R1452" s="108"/>
      <c r="S1452" s="108"/>
      <c r="T1452" s="108"/>
      <c r="U1452" s="108"/>
      <c r="V1452" s="108"/>
      <c r="W1452" s="108"/>
      <c r="X1452" s="108"/>
      <c r="Y1452" s="108"/>
      <c r="Z1452" s="108"/>
      <c r="AA1452" s="108"/>
      <c r="AB1452" s="108"/>
      <c r="AC1452" s="108"/>
      <c r="AD1452" s="108"/>
      <c r="AE1452" s="108"/>
      <c r="AF1452" s="108"/>
      <c r="AG1452" s="108"/>
      <c r="AH1452" s="108"/>
      <c r="AI1452" s="108"/>
      <c r="AJ1452" s="108"/>
      <c r="AK1452" s="108"/>
      <c r="AL1452" s="108"/>
      <c r="AM1452" s="108"/>
      <c r="AN1452" s="108"/>
      <c r="AO1452" s="108"/>
      <c r="AP1452" s="108"/>
      <c r="AQ1452" s="108"/>
      <c r="AR1452" s="108"/>
      <c r="AS1452" s="108"/>
      <c r="AT1452" s="108"/>
      <c r="AU1452" s="108"/>
      <c r="AV1452" s="108"/>
      <c r="AW1452" s="108"/>
      <c r="AX1452" s="108"/>
      <c r="AY1452" s="108"/>
      <c r="AZ1452" s="108"/>
      <c r="BE1452" s="108"/>
      <c r="BG1452" s="108"/>
      <c r="BI1452" s="108"/>
      <c r="BK1452" s="108"/>
      <c r="BL1452" s="108"/>
      <c r="BM1452" s="108"/>
      <c r="CB1452" s="108"/>
      <c r="CC1452" s="108"/>
      <c r="CD1452" s="108"/>
      <c r="CE1452" s="108"/>
    </row>
    <row r="1453" spans="1:83">
      <c r="A1453" s="108"/>
      <c r="B1453" s="108"/>
      <c r="E1453" s="108"/>
      <c r="F1453" s="108"/>
      <c r="I1453" s="108"/>
      <c r="J1453" s="108"/>
      <c r="K1453" s="108"/>
      <c r="L1453" s="108"/>
      <c r="M1453" s="108"/>
      <c r="N1453" s="108"/>
      <c r="O1453" s="108"/>
      <c r="P1453" s="108"/>
      <c r="Q1453" s="108"/>
      <c r="R1453" s="108"/>
      <c r="S1453" s="108"/>
      <c r="T1453" s="108"/>
      <c r="U1453" s="108"/>
      <c r="V1453" s="108"/>
      <c r="W1453" s="108"/>
      <c r="X1453" s="108"/>
      <c r="Y1453" s="108"/>
      <c r="Z1453" s="108"/>
      <c r="AA1453" s="108"/>
      <c r="AB1453" s="108"/>
      <c r="AC1453" s="108"/>
      <c r="AD1453" s="108"/>
      <c r="AE1453" s="108"/>
      <c r="AF1453" s="108"/>
      <c r="AG1453" s="108"/>
      <c r="AH1453" s="108"/>
      <c r="AI1453" s="108"/>
      <c r="AJ1453" s="108"/>
      <c r="AK1453" s="108"/>
      <c r="AL1453" s="108"/>
      <c r="AM1453" s="108"/>
      <c r="AN1453" s="108"/>
      <c r="AO1453" s="108"/>
      <c r="AP1453" s="108"/>
      <c r="AQ1453" s="108"/>
      <c r="AR1453" s="108"/>
      <c r="AS1453" s="108"/>
      <c r="AT1453" s="108"/>
      <c r="AU1453" s="108"/>
      <c r="AV1453" s="108"/>
      <c r="AW1453" s="108"/>
      <c r="AX1453" s="108"/>
      <c r="AY1453" s="108"/>
      <c r="AZ1453" s="108"/>
      <c r="BE1453" s="108"/>
      <c r="BG1453" s="108"/>
      <c r="BI1453" s="108"/>
      <c r="BK1453" s="108"/>
      <c r="BL1453" s="108"/>
      <c r="BM1453" s="108"/>
      <c r="CB1453" s="108"/>
      <c r="CC1453" s="108"/>
      <c r="CD1453" s="108"/>
      <c r="CE1453" s="108"/>
    </row>
    <row r="1454" spans="1:83">
      <c r="A1454" s="108"/>
      <c r="B1454" s="108"/>
      <c r="E1454" s="108"/>
      <c r="F1454" s="108"/>
      <c r="I1454" s="108"/>
      <c r="J1454" s="108"/>
      <c r="K1454" s="108"/>
      <c r="L1454" s="108"/>
      <c r="M1454" s="108"/>
      <c r="N1454" s="108"/>
      <c r="O1454" s="108"/>
      <c r="P1454" s="108"/>
      <c r="Q1454" s="108"/>
      <c r="R1454" s="108"/>
      <c r="S1454" s="108"/>
      <c r="T1454" s="108"/>
      <c r="U1454" s="108"/>
      <c r="V1454" s="108"/>
      <c r="W1454" s="108"/>
      <c r="X1454" s="108"/>
      <c r="Y1454" s="108"/>
      <c r="Z1454" s="108"/>
      <c r="AA1454" s="108"/>
      <c r="AB1454" s="108"/>
      <c r="AC1454" s="108"/>
      <c r="AD1454" s="108"/>
      <c r="AE1454" s="108"/>
      <c r="AF1454" s="108"/>
      <c r="AG1454" s="108"/>
      <c r="AH1454" s="108"/>
      <c r="AI1454" s="108"/>
      <c r="AJ1454" s="108"/>
      <c r="AK1454" s="108"/>
      <c r="AL1454" s="108"/>
      <c r="AM1454" s="108"/>
      <c r="AN1454" s="108"/>
      <c r="AO1454" s="108"/>
      <c r="AP1454" s="108"/>
      <c r="AQ1454" s="108"/>
      <c r="AR1454" s="108"/>
      <c r="AS1454" s="108"/>
      <c r="AT1454" s="108"/>
      <c r="AU1454" s="108"/>
      <c r="AV1454" s="108"/>
      <c r="AW1454" s="108"/>
      <c r="AX1454" s="108"/>
      <c r="AY1454" s="108"/>
      <c r="AZ1454" s="108"/>
      <c r="BE1454" s="108"/>
      <c r="BG1454" s="108"/>
      <c r="BI1454" s="108"/>
      <c r="BK1454" s="108"/>
      <c r="BL1454" s="108"/>
      <c r="BM1454" s="108"/>
      <c r="CB1454" s="108"/>
      <c r="CC1454" s="108"/>
      <c r="CD1454" s="108"/>
      <c r="CE1454" s="108"/>
    </row>
    <row r="1455" spans="1:83">
      <c r="A1455" s="108"/>
      <c r="B1455" s="108"/>
      <c r="E1455" s="108"/>
      <c r="F1455" s="108"/>
      <c r="I1455" s="108"/>
      <c r="J1455" s="108"/>
      <c r="K1455" s="108"/>
      <c r="L1455" s="108"/>
      <c r="M1455" s="108"/>
      <c r="N1455" s="108"/>
      <c r="O1455" s="108"/>
      <c r="P1455" s="108"/>
      <c r="Q1455" s="108"/>
      <c r="R1455" s="108"/>
      <c r="S1455" s="108"/>
      <c r="T1455" s="108"/>
      <c r="U1455" s="108"/>
      <c r="V1455" s="108"/>
      <c r="W1455" s="108"/>
      <c r="X1455" s="108"/>
      <c r="Y1455" s="108"/>
      <c r="Z1455" s="108"/>
      <c r="AA1455" s="108"/>
      <c r="AB1455" s="108"/>
      <c r="AC1455" s="108"/>
      <c r="AD1455" s="108"/>
      <c r="AE1455" s="108"/>
      <c r="AF1455" s="108"/>
      <c r="AG1455" s="108"/>
      <c r="AH1455" s="108"/>
      <c r="AI1455" s="108"/>
      <c r="AJ1455" s="108"/>
      <c r="AK1455" s="108"/>
      <c r="AL1455" s="108"/>
      <c r="AM1455" s="108"/>
      <c r="AN1455" s="108"/>
      <c r="AO1455" s="108"/>
      <c r="AP1455" s="108"/>
      <c r="AQ1455" s="108"/>
      <c r="AR1455" s="108"/>
      <c r="AS1455" s="108"/>
      <c r="AT1455" s="108"/>
      <c r="AU1455" s="108"/>
      <c r="AV1455" s="108"/>
      <c r="AW1455" s="108"/>
      <c r="AX1455" s="108"/>
      <c r="AY1455" s="108"/>
      <c r="AZ1455" s="108"/>
      <c r="BE1455" s="108"/>
      <c r="BG1455" s="108"/>
      <c r="BI1455" s="108"/>
      <c r="BK1455" s="108"/>
      <c r="BL1455" s="108"/>
      <c r="BM1455" s="108"/>
      <c r="CB1455" s="108"/>
      <c r="CC1455" s="108"/>
      <c r="CD1455" s="108"/>
      <c r="CE1455" s="108"/>
    </row>
    <row r="1456" spans="1:83">
      <c r="A1456" s="108"/>
      <c r="B1456" s="108"/>
      <c r="E1456" s="108"/>
      <c r="F1456" s="108"/>
      <c r="I1456" s="108"/>
      <c r="J1456" s="108"/>
      <c r="K1456" s="108"/>
      <c r="L1456" s="108"/>
      <c r="M1456" s="108"/>
      <c r="N1456" s="108"/>
      <c r="O1456" s="108"/>
      <c r="P1456" s="108"/>
      <c r="Q1456" s="108"/>
      <c r="R1456" s="108"/>
      <c r="S1456" s="108"/>
      <c r="T1456" s="108"/>
      <c r="U1456" s="108"/>
      <c r="V1456" s="108"/>
      <c r="W1456" s="108"/>
      <c r="X1456" s="108"/>
      <c r="Y1456" s="108"/>
      <c r="Z1456" s="108"/>
      <c r="AA1456" s="108"/>
      <c r="AB1456" s="108"/>
      <c r="AC1456" s="108"/>
      <c r="AD1456" s="108"/>
      <c r="AE1456" s="108"/>
      <c r="AF1456" s="108"/>
      <c r="AG1456" s="108"/>
      <c r="AH1456" s="108"/>
      <c r="AI1456" s="108"/>
      <c r="AJ1456" s="108"/>
      <c r="AK1456" s="108"/>
      <c r="AL1456" s="108"/>
      <c r="AM1456" s="108"/>
      <c r="AN1456" s="108"/>
      <c r="AO1456" s="108"/>
      <c r="AP1456" s="108"/>
      <c r="AQ1456" s="108"/>
      <c r="AR1456" s="108"/>
      <c r="AS1456" s="108"/>
      <c r="AT1456" s="108"/>
      <c r="AU1456" s="108"/>
      <c r="AV1456" s="108"/>
      <c r="AW1456" s="108"/>
      <c r="AX1456" s="108"/>
      <c r="AY1456" s="108"/>
      <c r="AZ1456" s="108"/>
      <c r="BE1456" s="108"/>
      <c r="BG1456" s="108"/>
      <c r="BI1456" s="108"/>
      <c r="BK1456" s="108"/>
      <c r="BL1456" s="108"/>
      <c r="BM1456" s="108"/>
      <c r="CB1456" s="108"/>
      <c r="CC1456" s="108"/>
      <c r="CD1456" s="108"/>
      <c r="CE1456" s="108"/>
    </row>
    <row r="1457" spans="1:83">
      <c r="A1457" s="108"/>
      <c r="B1457" s="108"/>
      <c r="E1457" s="108"/>
      <c r="F1457" s="108"/>
      <c r="I1457" s="108"/>
      <c r="J1457" s="108"/>
      <c r="K1457" s="108"/>
      <c r="L1457" s="108"/>
      <c r="M1457" s="108"/>
      <c r="N1457" s="108"/>
      <c r="O1457" s="108"/>
      <c r="P1457" s="108"/>
      <c r="Q1457" s="108"/>
      <c r="R1457" s="108"/>
      <c r="S1457" s="108"/>
      <c r="T1457" s="108"/>
      <c r="U1457" s="108"/>
      <c r="V1457" s="108"/>
      <c r="W1457" s="108"/>
      <c r="X1457" s="108"/>
      <c r="Y1457" s="108"/>
      <c r="Z1457" s="108"/>
      <c r="AA1457" s="108"/>
      <c r="AB1457" s="108"/>
      <c r="AC1457" s="108"/>
      <c r="AD1457" s="108"/>
      <c r="AE1457" s="108"/>
      <c r="AF1457" s="108"/>
      <c r="AG1457" s="108"/>
      <c r="AH1457" s="108"/>
      <c r="AI1457" s="108"/>
      <c r="AJ1457" s="108"/>
      <c r="AK1457" s="108"/>
      <c r="AL1457" s="108"/>
      <c r="AM1457" s="108"/>
      <c r="AN1457" s="108"/>
      <c r="AO1457" s="108"/>
      <c r="AP1457" s="108"/>
      <c r="AQ1457" s="108"/>
      <c r="AR1457" s="108"/>
      <c r="AS1457" s="108"/>
      <c r="AT1457" s="108"/>
      <c r="AU1457" s="108"/>
      <c r="AV1457" s="108"/>
      <c r="AW1457" s="108"/>
      <c r="AX1457" s="108"/>
      <c r="AY1457" s="108"/>
      <c r="AZ1457" s="108"/>
      <c r="BE1457" s="108"/>
      <c r="BG1457" s="108"/>
      <c r="BI1457" s="108"/>
      <c r="BK1457" s="108"/>
      <c r="BL1457" s="108"/>
      <c r="BM1457" s="108"/>
      <c r="CB1457" s="108"/>
      <c r="CC1457" s="108"/>
      <c r="CD1457" s="108"/>
      <c r="CE1457" s="108"/>
    </row>
    <row r="1458" spans="1:83">
      <c r="A1458" s="108"/>
      <c r="B1458" s="108"/>
      <c r="E1458" s="108"/>
      <c r="F1458" s="108"/>
      <c r="I1458" s="108"/>
      <c r="J1458" s="108"/>
      <c r="K1458" s="108"/>
      <c r="L1458" s="108"/>
      <c r="M1458" s="108"/>
      <c r="N1458" s="108"/>
      <c r="O1458" s="108"/>
      <c r="P1458" s="108"/>
      <c r="Q1458" s="108"/>
      <c r="R1458" s="108"/>
      <c r="S1458" s="108"/>
      <c r="T1458" s="108"/>
      <c r="U1458" s="108"/>
      <c r="V1458" s="108"/>
      <c r="W1458" s="108"/>
      <c r="X1458" s="108"/>
      <c r="Y1458" s="108"/>
      <c r="Z1458" s="108"/>
      <c r="AA1458" s="108"/>
      <c r="AB1458" s="108"/>
      <c r="AC1458" s="108"/>
      <c r="AD1458" s="108"/>
      <c r="AE1458" s="108"/>
      <c r="AF1458" s="108"/>
      <c r="AG1458" s="108"/>
      <c r="AH1458" s="108"/>
      <c r="AI1458" s="108"/>
      <c r="AJ1458" s="108"/>
      <c r="AK1458" s="108"/>
      <c r="AL1458" s="108"/>
      <c r="AM1458" s="108"/>
      <c r="AN1458" s="108"/>
      <c r="AO1458" s="108"/>
      <c r="AP1458" s="108"/>
      <c r="AQ1458" s="108"/>
      <c r="AR1458" s="108"/>
      <c r="AS1458" s="108"/>
      <c r="AT1458" s="108"/>
      <c r="AU1458" s="108"/>
      <c r="AV1458" s="108"/>
      <c r="AW1458" s="108"/>
      <c r="AX1458" s="108"/>
      <c r="AY1458" s="108"/>
      <c r="AZ1458" s="108"/>
      <c r="BE1458" s="108"/>
      <c r="BG1458" s="108"/>
      <c r="BI1458" s="108"/>
      <c r="BK1458" s="108"/>
      <c r="BL1458" s="108"/>
      <c r="BM1458" s="108"/>
      <c r="CB1458" s="108"/>
      <c r="CC1458" s="108"/>
      <c r="CD1458" s="108"/>
      <c r="CE1458" s="108"/>
    </row>
    <row r="1459" spans="1:83">
      <c r="A1459" s="108"/>
      <c r="B1459" s="108"/>
      <c r="E1459" s="108"/>
      <c r="F1459" s="108"/>
      <c r="I1459" s="108"/>
      <c r="J1459" s="108"/>
      <c r="K1459" s="108"/>
      <c r="L1459" s="108"/>
      <c r="M1459" s="108"/>
      <c r="N1459" s="108"/>
      <c r="O1459" s="108"/>
      <c r="P1459" s="108"/>
      <c r="Q1459" s="108"/>
      <c r="R1459" s="108"/>
      <c r="S1459" s="108"/>
      <c r="T1459" s="108"/>
      <c r="U1459" s="108"/>
      <c r="V1459" s="108"/>
      <c r="W1459" s="108"/>
      <c r="X1459" s="108"/>
      <c r="Y1459" s="108"/>
      <c r="Z1459" s="108"/>
      <c r="AA1459" s="108"/>
      <c r="AB1459" s="108"/>
      <c r="AC1459" s="108"/>
      <c r="AD1459" s="108"/>
      <c r="AE1459" s="108"/>
      <c r="AF1459" s="108"/>
      <c r="AG1459" s="108"/>
      <c r="AH1459" s="108"/>
      <c r="AI1459" s="108"/>
      <c r="AJ1459" s="108"/>
      <c r="AK1459" s="108"/>
      <c r="AL1459" s="108"/>
      <c r="AM1459" s="108"/>
      <c r="AN1459" s="108"/>
      <c r="AO1459" s="108"/>
      <c r="AP1459" s="108"/>
      <c r="AQ1459" s="108"/>
      <c r="AR1459" s="108"/>
      <c r="AS1459" s="108"/>
      <c r="AT1459" s="108"/>
      <c r="AU1459" s="108"/>
      <c r="AV1459" s="108"/>
      <c r="AW1459" s="108"/>
      <c r="AX1459" s="108"/>
      <c r="AY1459" s="108"/>
      <c r="AZ1459" s="108"/>
      <c r="BE1459" s="108"/>
      <c r="BG1459" s="108"/>
      <c r="BI1459" s="108"/>
      <c r="BK1459" s="108"/>
      <c r="BL1459" s="108"/>
      <c r="BM1459" s="108"/>
      <c r="CB1459" s="108"/>
      <c r="CC1459" s="108"/>
      <c r="CD1459" s="108"/>
      <c r="CE1459" s="108"/>
    </row>
    <row r="1460" spans="1:83">
      <c r="A1460" s="108"/>
      <c r="B1460" s="108"/>
      <c r="E1460" s="108"/>
      <c r="F1460" s="108"/>
      <c r="I1460" s="108"/>
      <c r="J1460" s="108"/>
      <c r="K1460" s="108"/>
      <c r="L1460" s="108"/>
      <c r="M1460" s="108"/>
      <c r="N1460" s="108"/>
      <c r="O1460" s="108"/>
      <c r="P1460" s="108"/>
      <c r="Q1460" s="108"/>
      <c r="R1460" s="108"/>
      <c r="S1460" s="108"/>
      <c r="T1460" s="108"/>
      <c r="U1460" s="108"/>
      <c r="V1460" s="108"/>
      <c r="W1460" s="108"/>
      <c r="X1460" s="108"/>
      <c r="Y1460" s="108"/>
      <c r="Z1460" s="108"/>
      <c r="AA1460" s="108"/>
      <c r="AB1460" s="108"/>
      <c r="AC1460" s="108"/>
      <c r="AD1460" s="108"/>
      <c r="AE1460" s="108"/>
      <c r="AF1460" s="108"/>
      <c r="AG1460" s="108"/>
      <c r="AH1460" s="108"/>
      <c r="AI1460" s="108"/>
      <c r="AJ1460" s="108"/>
      <c r="AK1460" s="108"/>
      <c r="AL1460" s="108"/>
      <c r="AM1460" s="108"/>
      <c r="AN1460" s="108"/>
      <c r="AO1460" s="108"/>
      <c r="AP1460" s="108"/>
      <c r="AQ1460" s="108"/>
      <c r="AR1460" s="108"/>
      <c r="AS1460" s="108"/>
      <c r="AT1460" s="108"/>
      <c r="AU1460" s="108"/>
      <c r="AV1460" s="108"/>
      <c r="AW1460" s="108"/>
      <c r="AX1460" s="108"/>
      <c r="AY1460" s="108"/>
      <c r="AZ1460" s="108"/>
      <c r="BE1460" s="108"/>
      <c r="BG1460" s="108"/>
      <c r="BI1460" s="108"/>
      <c r="BK1460" s="108"/>
      <c r="BL1460" s="108"/>
      <c r="BM1460" s="108"/>
      <c r="CB1460" s="108"/>
      <c r="CC1460" s="108"/>
      <c r="CD1460" s="108"/>
      <c r="CE1460" s="108"/>
    </row>
    <row r="1461" spans="1:83">
      <c r="A1461" s="108"/>
      <c r="B1461" s="108"/>
      <c r="E1461" s="108"/>
      <c r="F1461" s="108"/>
      <c r="I1461" s="108"/>
      <c r="J1461" s="108"/>
      <c r="K1461" s="108"/>
      <c r="L1461" s="108"/>
      <c r="M1461" s="108"/>
      <c r="N1461" s="108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8"/>
      <c r="AA1461" s="108"/>
      <c r="AB1461" s="108"/>
      <c r="AC1461" s="108"/>
      <c r="AD1461" s="108"/>
      <c r="AE1461" s="108"/>
      <c r="AF1461" s="108"/>
      <c r="AG1461" s="108"/>
      <c r="AH1461" s="108"/>
      <c r="AI1461" s="108"/>
      <c r="AJ1461" s="108"/>
      <c r="AK1461" s="108"/>
      <c r="AL1461" s="108"/>
      <c r="AM1461" s="108"/>
      <c r="AN1461" s="108"/>
      <c r="AO1461" s="108"/>
      <c r="AP1461" s="108"/>
      <c r="AQ1461" s="108"/>
      <c r="AR1461" s="108"/>
      <c r="AS1461" s="108"/>
      <c r="AT1461" s="108"/>
      <c r="AU1461" s="108"/>
      <c r="AV1461" s="108"/>
      <c r="AW1461" s="108"/>
      <c r="AX1461" s="108"/>
      <c r="AY1461" s="108"/>
      <c r="AZ1461" s="108"/>
      <c r="BE1461" s="108"/>
      <c r="BG1461" s="108"/>
      <c r="BI1461" s="108"/>
      <c r="BK1461" s="108"/>
      <c r="BL1461" s="108"/>
      <c r="BM1461" s="108"/>
      <c r="CB1461" s="108"/>
      <c r="CC1461" s="108"/>
      <c r="CD1461" s="108"/>
      <c r="CE1461" s="108"/>
    </row>
    <row r="1462" spans="1:83">
      <c r="A1462" s="108"/>
      <c r="B1462" s="108"/>
      <c r="E1462" s="108"/>
      <c r="F1462" s="108"/>
      <c r="I1462" s="108"/>
      <c r="J1462" s="108"/>
      <c r="K1462" s="108"/>
      <c r="L1462" s="108"/>
      <c r="M1462" s="108"/>
      <c r="N1462" s="108"/>
      <c r="O1462" s="108"/>
      <c r="P1462" s="108"/>
      <c r="Q1462" s="108"/>
      <c r="R1462" s="108"/>
      <c r="S1462" s="108"/>
      <c r="T1462" s="108"/>
      <c r="U1462" s="108"/>
      <c r="V1462" s="108"/>
      <c r="W1462" s="108"/>
      <c r="X1462" s="108"/>
      <c r="Y1462" s="108"/>
      <c r="Z1462" s="108"/>
      <c r="AA1462" s="108"/>
      <c r="AB1462" s="108"/>
      <c r="AC1462" s="108"/>
      <c r="AD1462" s="108"/>
      <c r="AE1462" s="108"/>
      <c r="AF1462" s="108"/>
      <c r="AG1462" s="108"/>
      <c r="AH1462" s="108"/>
      <c r="AI1462" s="108"/>
      <c r="AJ1462" s="108"/>
      <c r="AK1462" s="108"/>
      <c r="AL1462" s="108"/>
      <c r="AM1462" s="108"/>
      <c r="AN1462" s="108"/>
      <c r="AO1462" s="108"/>
      <c r="AP1462" s="108"/>
      <c r="AQ1462" s="108"/>
      <c r="AR1462" s="108"/>
      <c r="AS1462" s="108"/>
      <c r="AT1462" s="108"/>
      <c r="AU1462" s="108"/>
      <c r="AV1462" s="108"/>
      <c r="AW1462" s="108"/>
      <c r="AX1462" s="108"/>
      <c r="AY1462" s="108"/>
      <c r="AZ1462" s="108"/>
      <c r="BE1462" s="108"/>
      <c r="BG1462" s="108"/>
      <c r="BI1462" s="108"/>
      <c r="BK1462" s="108"/>
      <c r="BL1462" s="108"/>
      <c r="BM1462" s="108"/>
      <c r="CB1462" s="108"/>
      <c r="CC1462" s="108"/>
      <c r="CD1462" s="108"/>
      <c r="CE1462" s="108"/>
    </row>
    <row r="1463" spans="1:83">
      <c r="A1463" s="108"/>
      <c r="B1463" s="108"/>
      <c r="E1463" s="108"/>
      <c r="F1463" s="108"/>
      <c r="I1463" s="108"/>
      <c r="J1463" s="108"/>
      <c r="K1463" s="108"/>
      <c r="L1463" s="108"/>
      <c r="M1463" s="108"/>
      <c r="N1463" s="108"/>
      <c r="O1463" s="108"/>
      <c r="P1463" s="108"/>
      <c r="Q1463" s="108"/>
      <c r="R1463" s="108"/>
      <c r="S1463" s="108"/>
      <c r="T1463" s="108"/>
      <c r="U1463" s="108"/>
      <c r="V1463" s="108"/>
      <c r="W1463" s="108"/>
      <c r="X1463" s="108"/>
      <c r="Y1463" s="108"/>
      <c r="Z1463" s="108"/>
      <c r="AA1463" s="108"/>
      <c r="AB1463" s="108"/>
      <c r="AC1463" s="108"/>
      <c r="AD1463" s="108"/>
      <c r="AE1463" s="108"/>
      <c r="AF1463" s="108"/>
      <c r="AG1463" s="108"/>
      <c r="AH1463" s="108"/>
      <c r="AI1463" s="108"/>
      <c r="AJ1463" s="108"/>
      <c r="AK1463" s="108"/>
      <c r="AL1463" s="108"/>
      <c r="AM1463" s="108"/>
      <c r="AN1463" s="108"/>
      <c r="AO1463" s="108"/>
      <c r="AP1463" s="108"/>
      <c r="AQ1463" s="108"/>
      <c r="AR1463" s="108"/>
      <c r="AS1463" s="108"/>
      <c r="AT1463" s="108"/>
      <c r="AU1463" s="108"/>
      <c r="AV1463" s="108"/>
      <c r="AW1463" s="108"/>
      <c r="AX1463" s="108"/>
      <c r="AY1463" s="108"/>
      <c r="AZ1463" s="108"/>
      <c r="BE1463" s="108"/>
      <c r="BG1463" s="108"/>
      <c r="BI1463" s="108"/>
      <c r="BK1463" s="108"/>
      <c r="BL1463" s="108"/>
      <c r="BM1463" s="108"/>
      <c r="CB1463" s="108"/>
      <c r="CC1463" s="108"/>
      <c r="CD1463" s="108"/>
      <c r="CE1463" s="108"/>
    </row>
    <row r="1464" spans="1:83">
      <c r="A1464" s="108"/>
      <c r="B1464" s="108"/>
      <c r="E1464" s="108"/>
      <c r="F1464" s="108"/>
      <c r="I1464" s="108"/>
      <c r="J1464" s="108"/>
      <c r="K1464" s="108"/>
      <c r="L1464" s="108"/>
      <c r="M1464" s="108"/>
      <c r="N1464" s="108"/>
      <c r="O1464" s="108"/>
      <c r="P1464" s="108"/>
      <c r="Q1464" s="108"/>
      <c r="R1464" s="108"/>
      <c r="S1464" s="108"/>
      <c r="T1464" s="108"/>
      <c r="U1464" s="108"/>
      <c r="V1464" s="108"/>
      <c r="W1464" s="108"/>
      <c r="X1464" s="108"/>
      <c r="Y1464" s="108"/>
      <c r="Z1464" s="108"/>
      <c r="AA1464" s="108"/>
      <c r="AB1464" s="108"/>
      <c r="AC1464" s="108"/>
      <c r="AD1464" s="108"/>
      <c r="AE1464" s="108"/>
      <c r="AF1464" s="108"/>
      <c r="AG1464" s="108"/>
      <c r="AH1464" s="108"/>
      <c r="AI1464" s="108"/>
      <c r="AJ1464" s="108"/>
      <c r="AK1464" s="108"/>
      <c r="AL1464" s="108"/>
      <c r="AM1464" s="108"/>
      <c r="AN1464" s="108"/>
      <c r="AO1464" s="108"/>
      <c r="AP1464" s="108"/>
      <c r="AQ1464" s="108"/>
      <c r="AR1464" s="108"/>
      <c r="AS1464" s="108"/>
      <c r="AT1464" s="108"/>
      <c r="AU1464" s="108"/>
      <c r="AV1464" s="108"/>
      <c r="AW1464" s="108"/>
      <c r="AX1464" s="108"/>
      <c r="AY1464" s="108"/>
      <c r="AZ1464" s="108"/>
      <c r="BE1464" s="108"/>
      <c r="BG1464" s="108"/>
      <c r="BI1464" s="108"/>
      <c r="BK1464" s="108"/>
      <c r="BL1464" s="108"/>
      <c r="BM1464" s="108"/>
      <c r="CB1464" s="108"/>
      <c r="CC1464" s="108"/>
      <c r="CD1464" s="108"/>
      <c r="CE1464" s="108"/>
    </row>
    <row r="1465" spans="1:83">
      <c r="A1465" s="108"/>
      <c r="B1465" s="108"/>
      <c r="E1465" s="108"/>
      <c r="F1465" s="108"/>
      <c r="I1465" s="108"/>
      <c r="J1465" s="108"/>
      <c r="K1465" s="108"/>
      <c r="L1465" s="108"/>
      <c r="M1465" s="108"/>
      <c r="N1465" s="108"/>
      <c r="O1465" s="108"/>
      <c r="P1465" s="108"/>
      <c r="Q1465" s="108"/>
      <c r="R1465" s="108"/>
      <c r="S1465" s="108"/>
      <c r="T1465" s="108"/>
      <c r="U1465" s="108"/>
      <c r="V1465" s="108"/>
      <c r="W1465" s="108"/>
      <c r="X1465" s="108"/>
      <c r="Y1465" s="108"/>
      <c r="Z1465" s="108"/>
      <c r="AA1465" s="108"/>
      <c r="AB1465" s="108"/>
      <c r="AC1465" s="108"/>
      <c r="AD1465" s="108"/>
      <c r="AE1465" s="108"/>
      <c r="AF1465" s="108"/>
      <c r="AG1465" s="108"/>
      <c r="AH1465" s="108"/>
      <c r="AI1465" s="108"/>
      <c r="AJ1465" s="108"/>
      <c r="AK1465" s="108"/>
      <c r="AL1465" s="108"/>
      <c r="AM1465" s="108"/>
      <c r="AN1465" s="108"/>
      <c r="AO1465" s="108"/>
      <c r="AP1465" s="108"/>
      <c r="AQ1465" s="108"/>
      <c r="AR1465" s="108"/>
      <c r="AS1465" s="108"/>
      <c r="AT1465" s="108"/>
      <c r="AU1465" s="108"/>
      <c r="AV1465" s="108"/>
      <c r="AW1465" s="108"/>
      <c r="AX1465" s="108"/>
      <c r="AY1465" s="108"/>
      <c r="AZ1465" s="108"/>
      <c r="BE1465" s="108"/>
      <c r="BG1465" s="108"/>
      <c r="BI1465" s="108"/>
      <c r="BK1465" s="108"/>
      <c r="BL1465" s="108"/>
      <c r="BM1465" s="108"/>
      <c r="CB1465" s="108"/>
      <c r="CC1465" s="108"/>
      <c r="CD1465" s="108"/>
      <c r="CE1465" s="108"/>
    </row>
    <row r="1466" spans="1:83">
      <c r="A1466" s="108"/>
      <c r="B1466" s="108"/>
      <c r="E1466" s="108"/>
      <c r="F1466" s="108"/>
      <c r="I1466" s="108"/>
      <c r="J1466" s="108"/>
      <c r="K1466" s="108"/>
      <c r="L1466" s="108"/>
      <c r="M1466" s="108"/>
      <c r="N1466" s="108"/>
      <c r="O1466" s="108"/>
      <c r="P1466" s="108"/>
      <c r="Q1466" s="108"/>
      <c r="R1466" s="108"/>
      <c r="S1466" s="108"/>
      <c r="T1466" s="108"/>
      <c r="U1466" s="108"/>
      <c r="V1466" s="108"/>
      <c r="W1466" s="108"/>
      <c r="X1466" s="108"/>
      <c r="Y1466" s="108"/>
      <c r="Z1466" s="108"/>
      <c r="AA1466" s="108"/>
      <c r="AB1466" s="108"/>
      <c r="AC1466" s="108"/>
      <c r="AD1466" s="108"/>
      <c r="AE1466" s="108"/>
      <c r="AF1466" s="108"/>
      <c r="AG1466" s="108"/>
      <c r="AH1466" s="108"/>
      <c r="AI1466" s="108"/>
      <c r="AJ1466" s="108"/>
      <c r="AK1466" s="108"/>
      <c r="AL1466" s="108"/>
      <c r="AM1466" s="108"/>
      <c r="AN1466" s="108"/>
      <c r="AO1466" s="108"/>
      <c r="AP1466" s="108"/>
      <c r="AQ1466" s="108"/>
      <c r="AR1466" s="108"/>
      <c r="AS1466" s="108"/>
      <c r="AT1466" s="108"/>
      <c r="AU1466" s="108"/>
      <c r="AV1466" s="108"/>
      <c r="AW1466" s="108"/>
      <c r="AX1466" s="108"/>
      <c r="AY1466" s="108"/>
      <c r="AZ1466" s="108"/>
      <c r="BE1466" s="108"/>
      <c r="BG1466" s="108"/>
      <c r="BI1466" s="108"/>
      <c r="BK1466" s="108"/>
      <c r="BL1466" s="108"/>
      <c r="BM1466" s="108"/>
      <c r="CB1466" s="108"/>
      <c r="CC1466" s="108"/>
      <c r="CD1466" s="108"/>
      <c r="CE1466" s="108"/>
    </row>
    <row r="1467" spans="1:83">
      <c r="A1467" s="108"/>
      <c r="B1467" s="108"/>
      <c r="E1467" s="108"/>
      <c r="F1467" s="108"/>
      <c r="I1467" s="108"/>
      <c r="J1467" s="108"/>
      <c r="K1467" s="108"/>
      <c r="L1467" s="108"/>
      <c r="M1467" s="108"/>
      <c r="N1467" s="108"/>
      <c r="O1467" s="108"/>
      <c r="P1467" s="108"/>
      <c r="Q1467" s="108"/>
      <c r="R1467" s="108"/>
      <c r="S1467" s="108"/>
      <c r="T1467" s="108"/>
      <c r="U1467" s="108"/>
      <c r="V1467" s="108"/>
      <c r="W1467" s="108"/>
      <c r="X1467" s="108"/>
      <c r="Y1467" s="108"/>
      <c r="Z1467" s="108"/>
      <c r="AA1467" s="108"/>
      <c r="AB1467" s="108"/>
      <c r="AC1467" s="108"/>
      <c r="AD1467" s="108"/>
      <c r="AE1467" s="108"/>
      <c r="AF1467" s="108"/>
      <c r="AG1467" s="108"/>
      <c r="AH1467" s="108"/>
      <c r="AI1467" s="108"/>
      <c r="AJ1467" s="108"/>
      <c r="AK1467" s="108"/>
      <c r="AL1467" s="108"/>
      <c r="AM1467" s="108"/>
      <c r="AN1467" s="108"/>
      <c r="AO1467" s="108"/>
      <c r="AP1467" s="108"/>
      <c r="AQ1467" s="108"/>
      <c r="AR1467" s="108"/>
      <c r="AS1467" s="108"/>
      <c r="AT1467" s="108"/>
      <c r="AU1467" s="108"/>
      <c r="AV1467" s="108"/>
      <c r="AW1467" s="108"/>
      <c r="AX1467" s="108"/>
      <c r="AY1467" s="108"/>
      <c r="AZ1467" s="108"/>
      <c r="BE1467" s="108"/>
      <c r="BG1467" s="108"/>
      <c r="BI1467" s="108"/>
      <c r="BK1467" s="108"/>
      <c r="BL1467" s="108"/>
      <c r="BM1467" s="108"/>
      <c r="CB1467" s="108"/>
      <c r="CC1467" s="108"/>
      <c r="CD1467" s="108"/>
      <c r="CE1467" s="108"/>
    </row>
  </sheetData>
  <autoFilter ref="A5:BN5"/>
  <mergeCells count="47">
    <mergeCell ref="Q98:V98"/>
    <mergeCell ref="AX98:AY98"/>
    <mergeCell ref="Q99:V99"/>
    <mergeCell ref="AM99:AN99"/>
    <mergeCell ref="AO99:AU99"/>
    <mergeCell ref="AX97:AY97"/>
    <mergeCell ref="BW1:BZ1"/>
    <mergeCell ref="CB1:CB2"/>
    <mergeCell ref="CC1:CC2"/>
    <mergeCell ref="CG1:CG2"/>
    <mergeCell ref="AX95:AY95"/>
    <mergeCell ref="BO95:BP95"/>
    <mergeCell ref="BR95:BU95"/>
    <mergeCell ref="BW95:BZ95"/>
    <mergeCell ref="AX96:AY96"/>
    <mergeCell ref="CH1:CH2"/>
    <mergeCell ref="A94:K94"/>
    <mergeCell ref="BB1:BB2"/>
    <mergeCell ref="BC1:BC2"/>
    <mergeCell ref="BN1:BN2"/>
    <mergeCell ref="BO1:BO2"/>
    <mergeCell ref="BP1:BP2"/>
    <mergeCell ref="BR1:BU1"/>
    <mergeCell ref="AV1:AV2"/>
    <mergeCell ref="AW1:AW2"/>
    <mergeCell ref="AX1:AX2"/>
    <mergeCell ref="AY1:AY2"/>
    <mergeCell ref="AZ1:AZ2"/>
    <mergeCell ref="BA1:BA2"/>
    <mergeCell ref="X1:X2"/>
    <mergeCell ref="AA1:AK1"/>
    <mergeCell ref="AL1:AL2"/>
    <mergeCell ref="AM1:AN1"/>
    <mergeCell ref="AO1:AT1"/>
    <mergeCell ref="AU1:AU2"/>
    <mergeCell ref="G1:G2"/>
    <mergeCell ref="H1:H2"/>
    <mergeCell ref="I1:I2"/>
    <mergeCell ref="J1:J2"/>
    <mergeCell ref="K1:K2"/>
    <mergeCell ref="L1:V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1467"/>
  <sheetViews>
    <sheetView topLeftCell="CI1" zoomScale="80" zoomScaleNormal="80" workbookViewId="0">
      <selection activeCell="CK49" sqref="CK49"/>
    </sheetView>
  </sheetViews>
  <sheetFormatPr defaultRowHeight="12"/>
  <cols>
    <col min="1" max="1" width="12.42578125" style="107" bestFit="1" customWidth="1"/>
    <col min="2" max="2" width="7" style="107" customWidth="1"/>
    <col min="3" max="3" width="6.28515625" style="108" customWidth="1"/>
    <col min="4" max="4" width="7.42578125" style="108" customWidth="1"/>
    <col min="5" max="5" width="7.140625" style="281" customWidth="1"/>
    <col min="6" max="6" width="12.140625" style="107" customWidth="1"/>
    <col min="7" max="7" width="12.42578125" style="108" customWidth="1"/>
    <col min="8" max="8" width="11.140625" style="108" customWidth="1"/>
    <col min="9" max="9" width="11.85546875" style="282" customWidth="1"/>
    <col min="10" max="10" width="9.85546875" style="107" customWidth="1"/>
    <col min="11" max="11" width="17.7109375" style="107" customWidth="1"/>
    <col min="12" max="12" width="10.7109375" style="283" customWidth="1"/>
    <col min="13" max="14" width="10.5703125" style="283" bestFit="1" customWidth="1"/>
    <col min="15" max="15" width="10.85546875" style="283" customWidth="1"/>
    <col min="16" max="22" width="10.5703125" style="283" customWidth="1"/>
    <col min="23" max="23" width="10.5703125" style="107" bestFit="1" customWidth="1"/>
    <col min="24" max="24" width="13.140625" style="107" bestFit="1" customWidth="1"/>
    <col min="25" max="26" width="13.140625" style="107" customWidth="1"/>
    <col min="27" max="29" width="14.28515625" style="107" bestFit="1" customWidth="1"/>
    <col min="30" max="31" width="14.28515625" style="107" customWidth="1"/>
    <col min="32" max="35" width="14.28515625" style="107" bestFit="1" customWidth="1"/>
    <col min="36" max="36" width="14.28515625" style="107" customWidth="1"/>
    <col min="37" max="37" width="14.28515625" style="107" bestFit="1" customWidth="1"/>
    <col min="38" max="38" width="20.140625" style="107" customWidth="1"/>
    <col min="39" max="39" width="10.7109375" style="107" bestFit="1" customWidth="1"/>
    <col min="40" max="40" width="10.85546875" style="107" bestFit="1" customWidth="1"/>
    <col min="41" max="42" width="15.140625" style="107" bestFit="1" customWidth="1"/>
    <col min="43" max="43" width="15.5703125" style="107" bestFit="1" customWidth="1"/>
    <col min="44" max="44" width="13.42578125" style="107" bestFit="1" customWidth="1"/>
    <col min="45" max="45" width="12.5703125" style="107" customWidth="1"/>
    <col min="46" max="46" width="12" style="107" bestFit="1" customWidth="1"/>
    <col min="47" max="47" width="15.140625" style="107" bestFit="1" customWidth="1"/>
    <col min="48" max="48" width="20.140625" style="107" customWidth="1"/>
    <col min="49" max="49" width="14.28515625" style="107" customWidth="1"/>
    <col min="50" max="50" width="14.7109375" style="107" bestFit="1" customWidth="1"/>
    <col min="51" max="51" width="15.140625" style="107" bestFit="1" customWidth="1"/>
    <col min="52" max="52" width="21" style="107" bestFit="1" customWidth="1"/>
    <col min="53" max="53" width="20.5703125" style="108" hidden="1" customWidth="1"/>
    <col min="54" max="55" width="15.140625" style="108" hidden="1" customWidth="1"/>
    <col min="56" max="56" width="9.42578125" style="108" hidden="1" customWidth="1"/>
    <col min="57" max="57" width="9.140625" style="284" hidden="1" customWidth="1"/>
    <col min="58" max="58" width="9.140625" style="108" hidden="1" customWidth="1"/>
    <col min="59" max="59" width="9.140625" style="284" hidden="1" customWidth="1"/>
    <col min="60" max="60" width="9.140625" style="108" hidden="1" customWidth="1"/>
    <col min="61" max="61" width="9.140625" style="284" hidden="1" customWidth="1"/>
    <col min="62" max="62" width="9.140625" style="108" hidden="1" customWidth="1"/>
    <col min="63" max="63" width="13.85546875" style="284" hidden="1" customWidth="1"/>
    <col min="64" max="64" width="11.42578125" style="285" hidden="1" customWidth="1"/>
    <col min="65" max="65" width="13.85546875" style="284" hidden="1" customWidth="1"/>
    <col min="66" max="66" width="16" style="108" hidden="1" customWidth="1"/>
    <col min="67" max="67" width="12.42578125" style="108" hidden="1" customWidth="1"/>
    <col min="68" max="68" width="15.5703125" style="108" hidden="1" customWidth="1"/>
    <col min="69" max="69" width="7.140625" style="108" hidden="1" customWidth="1"/>
    <col min="70" max="70" width="13.85546875" style="108" hidden="1" customWidth="1"/>
    <col min="71" max="73" width="12.28515625" style="108" hidden="1" customWidth="1"/>
    <col min="74" max="74" width="7.140625" style="108" hidden="1" customWidth="1"/>
    <col min="75" max="75" width="11.85546875" style="108" hidden="1" customWidth="1"/>
    <col min="76" max="79" width="9.140625" style="108" hidden="1" customWidth="1"/>
    <col min="80" max="80" width="3.85546875" style="106" hidden="1" customWidth="1"/>
    <col min="81" max="81" width="63.5703125" style="107" hidden="1" customWidth="1"/>
    <col min="82" max="82" width="11" style="107" hidden="1" customWidth="1"/>
    <col min="83" max="83" width="14.5703125" style="107" hidden="1" customWidth="1"/>
    <col min="84" max="84" width="15.140625" style="108" hidden="1" customWidth="1"/>
    <col min="85" max="85" width="10.7109375" style="108" hidden="1" customWidth="1"/>
    <col min="86" max="86" width="13" style="108" hidden="1" customWidth="1"/>
    <col min="87" max="87" width="14.140625" style="108" customWidth="1"/>
    <col min="88" max="88" width="14.5703125" style="108" customWidth="1"/>
    <col min="89" max="89" width="13.140625" style="108" customWidth="1"/>
    <col min="90" max="90" width="15.28515625" style="108" customWidth="1"/>
    <col min="91" max="91" width="14.28515625" style="108" customWidth="1"/>
    <col min="92" max="92" width="13" style="108" customWidth="1"/>
    <col min="93" max="94" width="15.140625" style="108" customWidth="1"/>
    <col min="95" max="95" width="16.85546875" style="108" customWidth="1"/>
    <col min="96" max="96" width="13.7109375" style="108" bestFit="1" customWidth="1"/>
    <col min="97" max="16384" width="9.140625" style="108"/>
  </cols>
  <sheetData>
    <row r="1" spans="1:167" s="7" customFormat="1" ht="15.75" customHeight="1" thickTop="1" thickBot="1">
      <c r="A1" s="503" t="s">
        <v>0</v>
      </c>
      <c r="B1" s="505" t="s">
        <v>1</v>
      </c>
      <c r="C1" s="505" t="s">
        <v>2</v>
      </c>
      <c r="D1" s="505" t="s">
        <v>3</v>
      </c>
      <c r="E1" s="507" t="s">
        <v>4</v>
      </c>
      <c r="F1" s="501" t="s">
        <v>5</v>
      </c>
      <c r="G1" s="501" t="s">
        <v>6</v>
      </c>
      <c r="H1" s="501" t="s">
        <v>7</v>
      </c>
      <c r="I1" s="514" t="s">
        <v>8</v>
      </c>
      <c r="J1" s="516" t="s">
        <v>9</v>
      </c>
      <c r="K1" s="518" t="s">
        <v>10</v>
      </c>
      <c r="L1" s="520" t="s">
        <v>11</v>
      </c>
      <c r="M1" s="521"/>
      <c r="N1" s="521"/>
      <c r="O1" s="521"/>
      <c r="P1" s="521"/>
      <c r="Q1" s="521"/>
      <c r="R1" s="521"/>
      <c r="S1" s="521"/>
      <c r="T1" s="521"/>
      <c r="U1" s="521"/>
      <c r="V1" s="522"/>
      <c r="W1" s="1"/>
      <c r="X1" s="547" t="s">
        <v>12</v>
      </c>
      <c r="Y1" s="2" t="s">
        <v>12</v>
      </c>
      <c r="Z1" s="2" t="s">
        <v>12</v>
      </c>
      <c r="AA1" s="549" t="s">
        <v>13</v>
      </c>
      <c r="AB1" s="550"/>
      <c r="AC1" s="550"/>
      <c r="AD1" s="550"/>
      <c r="AE1" s="550"/>
      <c r="AF1" s="550"/>
      <c r="AG1" s="550"/>
      <c r="AH1" s="550"/>
      <c r="AI1" s="550"/>
      <c r="AJ1" s="550"/>
      <c r="AK1" s="551"/>
      <c r="AL1" s="509" t="s">
        <v>14</v>
      </c>
      <c r="AM1" s="511" t="s">
        <v>15</v>
      </c>
      <c r="AN1" s="511"/>
      <c r="AO1" s="512" t="s">
        <v>16</v>
      </c>
      <c r="AP1" s="512"/>
      <c r="AQ1" s="512"/>
      <c r="AR1" s="512"/>
      <c r="AS1" s="512"/>
      <c r="AT1" s="512"/>
      <c r="AU1" s="512" t="s">
        <v>17</v>
      </c>
      <c r="AV1" s="509" t="s">
        <v>15</v>
      </c>
      <c r="AW1" s="512" t="s">
        <v>18</v>
      </c>
      <c r="AX1" s="539" t="s">
        <v>19</v>
      </c>
      <c r="AY1" s="541" t="s">
        <v>20</v>
      </c>
      <c r="AZ1" s="543" t="s">
        <v>21</v>
      </c>
      <c r="BA1" s="545" t="s">
        <v>22</v>
      </c>
      <c r="BB1" s="528" t="s">
        <v>23</v>
      </c>
      <c r="BC1" s="528" t="s">
        <v>24</v>
      </c>
      <c r="BD1" s="3"/>
      <c r="BE1" s="3"/>
      <c r="BF1" s="3"/>
      <c r="BG1" s="4" t="s">
        <v>25</v>
      </c>
      <c r="BH1" s="5"/>
      <c r="BI1" s="3"/>
      <c r="BJ1" s="3"/>
      <c r="BK1" s="3"/>
      <c r="BL1" s="3"/>
      <c r="BM1" s="6"/>
      <c r="BN1" s="530" t="s">
        <v>26</v>
      </c>
      <c r="BO1" s="532" t="s">
        <v>27</v>
      </c>
      <c r="BP1" s="534" t="s">
        <v>28</v>
      </c>
      <c r="BR1" s="536" t="s">
        <v>29</v>
      </c>
      <c r="BS1" s="537"/>
      <c r="BT1" s="537"/>
      <c r="BU1" s="538"/>
      <c r="BW1" s="536" t="s">
        <v>30</v>
      </c>
      <c r="BX1" s="537"/>
      <c r="BY1" s="537"/>
      <c r="BZ1" s="538"/>
      <c r="CB1" s="553" t="s">
        <v>31</v>
      </c>
      <c r="CC1" s="523" t="s">
        <v>5</v>
      </c>
      <c r="CD1" s="8" t="s">
        <v>32</v>
      </c>
      <c r="CE1" s="8" t="s">
        <v>33</v>
      </c>
      <c r="CF1" s="8" t="s">
        <v>34</v>
      </c>
      <c r="CG1" s="523" t="s">
        <v>35</v>
      </c>
      <c r="CH1" s="523" t="s">
        <v>36</v>
      </c>
      <c r="CI1" s="454" t="s">
        <v>269</v>
      </c>
      <c r="CJ1" s="455" t="s">
        <v>269</v>
      </c>
      <c r="CK1" s="455" t="s">
        <v>270</v>
      </c>
      <c r="CL1" s="456" t="s">
        <v>271</v>
      </c>
    </row>
    <row r="2" spans="1:167" s="7" customFormat="1" ht="29.25" thickBot="1">
      <c r="A2" s="504"/>
      <c r="B2" s="506"/>
      <c r="C2" s="506"/>
      <c r="D2" s="506"/>
      <c r="E2" s="508"/>
      <c r="F2" s="502"/>
      <c r="G2" s="502"/>
      <c r="H2" s="502"/>
      <c r="I2" s="515"/>
      <c r="J2" s="517"/>
      <c r="K2" s="519"/>
      <c r="L2" s="9" t="s">
        <v>37</v>
      </c>
      <c r="M2" s="10" t="s">
        <v>38</v>
      </c>
      <c r="N2" s="11" t="s">
        <v>39</v>
      </c>
      <c r="O2" s="12" t="s">
        <v>40</v>
      </c>
      <c r="P2" s="13" t="s">
        <v>41</v>
      </c>
      <c r="Q2" s="14" t="s">
        <v>42</v>
      </c>
      <c r="R2" s="15" t="s">
        <v>43</v>
      </c>
      <c r="S2" s="16" t="s">
        <v>44</v>
      </c>
      <c r="T2" s="17" t="s">
        <v>45</v>
      </c>
      <c r="U2" s="18" t="s">
        <v>46</v>
      </c>
      <c r="V2" s="19" t="s">
        <v>47</v>
      </c>
      <c r="W2" s="20" t="s">
        <v>48</v>
      </c>
      <c r="X2" s="548"/>
      <c r="Y2" s="21" t="s">
        <v>49</v>
      </c>
      <c r="Z2" s="21" t="s">
        <v>50</v>
      </c>
      <c r="AA2" s="22" t="str">
        <f t="shared" ref="AA2:AK2" si="0">+L2</f>
        <v xml:space="preserve">GOPEK </v>
      </c>
      <c r="AB2" s="23" t="str">
        <f t="shared" si="0"/>
        <v>CERIA</v>
      </c>
      <c r="AC2" s="24" t="str">
        <f t="shared" si="0"/>
        <v>RAJAKONG</v>
      </c>
      <c r="AD2" s="25" t="str">
        <f t="shared" si="0"/>
        <v>HEPY</v>
      </c>
      <c r="AE2" s="26" t="str">
        <f t="shared" si="0"/>
        <v>WOOW</v>
      </c>
      <c r="AF2" s="27" t="str">
        <f t="shared" si="0"/>
        <v>DJ</v>
      </c>
      <c r="AG2" s="28" t="str">
        <f t="shared" si="0"/>
        <v>HOLALA</v>
      </c>
      <c r="AH2" s="29" t="str">
        <f t="shared" si="0"/>
        <v>BELANG</v>
      </c>
      <c r="AI2" s="30" t="str">
        <f t="shared" si="0"/>
        <v>LEZAATO</v>
      </c>
      <c r="AJ2" s="31" t="str">
        <f t="shared" si="0"/>
        <v>GOCHENG</v>
      </c>
      <c r="AK2" s="32" t="str">
        <f t="shared" si="0"/>
        <v>MIE GOPEK</v>
      </c>
      <c r="AL2" s="510"/>
      <c r="AM2" s="33" t="s">
        <v>32</v>
      </c>
      <c r="AN2" s="33" t="s">
        <v>33</v>
      </c>
      <c r="AO2" s="34" t="s">
        <v>32</v>
      </c>
      <c r="AP2" s="34" t="s">
        <v>33</v>
      </c>
      <c r="AQ2" s="34" t="s">
        <v>35</v>
      </c>
      <c r="AR2" s="34" t="s">
        <v>51</v>
      </c>
      <c r="AS2" s="34" t="s">
        <v>52</v>
      </c>
      <c r="AT2" s="34" t="s">
        <v>53</v>
      </c>
      <c r="AU2" s="513"/>
      <c r="AV2" s="510"/>
      <c r="AW2" s="513"/>
      <c r="AX2" s="540"/>
      <c r="AY2" s="542"/>
      <c r="AZ2" s="544"/>
      <c r="BA2" s="546"/>
      <c r="BB2" s="529"/>
      <c r="BC2" s="529"/>
      <c r="BD2" s="35" t="s">
        <v>54</v>
      </c>
      <c r="BE2" s="36" t="s">
        <v>55</v>
      </c>
      <c r="BF2" s="36" t="s">
        <v>54</v>
      </c>
      <c r="BG2" s="36" t="s">
        <v>55</v>
      </c>
      <c r="BH2" s="36" t="s">
        <v>54</v>
      </c>
      <c r="BI2" s="36" t="s">
        <v>55</v>
      </c>
      <c r="BJ2" s="36" t="s">
        <v>54</v>
      </c>
      <c r="BK2" s="36" t="s">
        <v>55</v>
      </c>
      <c r="BL2" s="37" t="s">
        <v>56</v>
      </c>
      <c r="BM2" s="38" t="s">
        <v>55</v>
      </c>
      <c r="BN2" s="531"/>
      <c r="BO2" s="533"/>
      <c r="BP2" s="535"/>
      <c r="BR2" s="39" t="s">
        <v>57</v>
      </c>
      <c r="BS2" s="39" t="s">
        <v>58</v>
      </c>
      <c r="BT2" s="39" t="s">
        <v>59</v>
      </c>
      <c r="BU2" s="39" t="s">
        <v>60</v>
      </c>
      <c r="BW2" s="39" t="s">
        <v>57</v>
      </c>
      <c r="BX2" s="39" t="s">
        <v>61</v>
      </c>
      <c r="BY2" s="39" t="s">
        <v>59</v>
      </c>
      <c r="BZ2" s="39" t="s">
        <v>60</v>
      </c>
      <c r="CB2" s="554"/>
      <c r="CC2" s="524"/>
      <c r="CD2" s="40" t="s">
        <v>62</v>
      </c>
      <c r="CE2" s="40" t="s">
        <v>62</v>
      </c>
      <c r="CF2" s="40" t="s">
        <v>63</v>
      </c>
      <c r="CG2" s="524"/>
      <c r="CH2" s="524"/>
      <c r="CI2" s="454">
        <v>500</v>
      </c>
      <c r="CJ2" s="455">
        <v>1000</v>
      </c>
      <c r="CK2" s="455" t="s">
        <v>272</v>
      </c>
      <c r="CL2" s="456" t="s">
        <v>269</v>
      </c>
    </row>
    <row r="3" spans="1:167" s="54" customFormat="1" ht="16.5" thickTop="1" thickBot="1">
      <c r="A3" s="41"/>
      <c r="B3" s="42"/>
      <c r="C3" s="42"/>
      <c r="D3" s="42"/>
      <c r="E3" s="42"/>
      <c r="F3" s="43"/>
      <c r="G3" s="43"/>
      <c r="H3" s="43"/>
      <c r="I3" s="42"/>
      <c r="J3" s="44"/>
      <c r="K3" s="45"/>
      <c r="L3" s="46">
        <f t="shared" ref="L3:S3" si="1">L4/$W$6*120</f>
        <v>6409</v>
      </c>
      <c r="M3" s="46">
        <f t="shared" si="1"/>
        <v>657.5</v>
      </c>
      <c r="N3" s="46">
        <f t="shared" si="1"/>
        <v>563</v>
      </c>
      <c r="O3" s="46">
        <f t="shared" si="1"/>
        <v>607.5</v>
      </c>
      <c r="P3" s="46">
        <f t="shared" si="1"/>
        <v>58.5</v>
      </c>
      <c r="Q3" s="46">
        <f t="shared" si="1"/>
        <v>455</v>
      </c>
      <c r="R3" s="46">
        <f t="shared" si="1"/>
        <v>0</v>
      </c>
      <c r="S3" s="46">
        <f t="shared" si="1"/>
        <v>0</v>
      </c>
      <c r="T3" s="46">
        <f>T4/$W$6*60</f>
        <v>3004</v>
      </c>
      <c r="U3" s="46">
        <f>U4/$W$6*60</f>
        <v>416</v>
      </c>
      <c r="V3" s="46">
        <f>V4/$W$7*120</f>
        <v>0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7"/>
      <c r="AY3" s="43"/>
      <c r="AZ3" s="48"/>
      <c r="BA3" s="49"/>
      <c r="BB3" s="49"/>
      <c r="BC3" s="49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1"/>
      <c r="BO3" s="52"/>
      <c r="BP3" s="53"/>
      <c r="BR3" s="55"/>
      <c r="BS3" s="55"/>
      <c r="BT3" s="55"/>
      <c r="BU3" s="55"/>
      <c r="BW3" s="55"/>
      <c r="BX3" s="55"/>
      <c r="BY3" s="55"/>
      <c r="BZ3" s="55"/>
      <c r="CB3" s="56"/>
      <c r="CC3" s="56"/>
      <c r="CD3" s="56"/>
      <c r="CE3" s="56"/>
      <c r="CF3" s="56"/>
      <c r="CG3" s="56"/>
      <c r="CH3" s="56"/>
    </row>
    <row r="4" spans="1:167" s="54" customFormat="1" ht="15" thickBot="1">
      <c r="A4" s="57"/>
      <c r="B4" s="58"/>
      <c r="C4" s="58"/>
      <c r="D4" s="58"/>
      <c r="E4" s="58"/>
      <c r="F4" s="59"/>
      <c r="G4" s="59"/>
      <c r="H4" s="59"/>
      <c r="I4" s="58"/>
      <c r="J4" s="60"/>
      <c r="K4" s="61"/>
      <c r="L4" s="62">
        <f t="shared" ref="L4:M4" si="2">SUM(L6:L93)</f>
        <v>12818</v>
      </c>
      <c r="M4" s="62">
        <f t="shared" si="2"/>
        <v>1315</v>
      </c>
      <c r="N4" s="62">
        <v>1126</v>
      </c>
      <c r="O4" s="62">
        <v>1215</v>
      </c>
      <c r="P4" s="62">
        <v>117</v>
      </c>
      <c r="Q4" s="62">
        <v>910</v>
      </c>
      <c r="R4" s="62">
        <f t="shared" ref="R4:W4" si="3">SUM(R6:R93)</f>
        <v>0</v>
      </c>
      <c r="S4" s="62">
        <f t="shared" si="3"/>
        <v>0</v>
      </c>
      <c r="T4" s="62">
        <f t="shared" si="3"/>
        <v>12016</v>
      </c>
      <c r="U4" s="62">
        <f t="shared" si="3"/>
        <v>1664</v>
      </c>
      <c r="V4" s="62">
        <f t="shared" si="3"/>
        <v>0</v>
      </c>
      <c r="W4" s="62">
        <f t="shared" si="3"/>
        <v>31181</v>
      </c>
      <c r="X4" s="61" t="s">
        <v>64</v>
      </c>
      <c r="Y4" s="61" t="s">
        <v>64</v>
      </c>
      <c r="Z4" s="61" t="s">
        <v>64</v>
      </c>
      <c r="AA4" s="62">
        <f t="shared" ref="AA4:BA4" si="4">SUM(AA6:AA93)</f>
        <v>584500800</v>
      </c>
      <c r="AB4" s="62">
        <f t="shared" si="4"/>
        <v>59964000</v>
      </c>
      <c r="AC4" s="62">
        <f t="shared" si="4"/>
        <v>51345600</v>
      </c>
      <c r="AD4" s="62">
        <f t="shared" si="4"/>
        <v>55404000</v>
      </c>
      <c r="AE4" s="62">
        <f t="shared" si="4"/>
        <v>5335200</v>
      </c>
      <c r="AF4" s="62">
        <f t="shared" si="4"/>
        <v>41496000</v>
      </c>
      <c r="AG4" s="62">
        <f t="shared" si="4"/>
        <v>0</v>
      </c>
      <c r="AH4" s="62">
        <f t="shared" si="4"/>
        <v>0</v>
      </c>
      <c r="AI4" s="62">
        <f t="shared" si="4"/>
        <v>552736000</v>
      </c>
      <c r="AJ4" s="62">
        <f t="shared" si="4"/>
        <v>76544000</v>
      </c>
      <c r="AK4" s="62">
        <f t="shared" si="4"/>
        <v>0</v>
      </c>
      <c r="AL4" s="62">
        <f t="shared" si="4"/>
        <v>1427325600</v>
      </c>
      <c r="AM4" s="62">
        <f t="shared" si="4"/>
        <v>17501</v>
      </c>
      <c r="AN4" s="62">
        <f t="shared" si="4"/>
        <v>13680</v>
      </c>
      <c r="AO4" s="62">
        <f t="shared" si="4"/>
        <v>9458000</v>
      </c>
      <c r="AP4" s="62">
        <f t="shared" si="4"/>
        <v>12940000</v>
      </c>
      <c r="AQ4" s="62">
        <f t="shared" si="4"/>
        <v>1298000</v>
      </c>
      <c r="AR4" s="62">
        <f t="shared" si="4"/>
        <v>4334000</v>
      </c>
      <c r="AS4" s="62">
        <f t="shared" si="4"/>
        <v>0</v>
      </c>
      <c r="AT4" s="62">
        <f t="shared" si="4"/>
        <v>2280500</v>
      </c>
      <c r="AU4" s="62">
        <f t="shared" si="4"/>
        <v>30310500</v>
      </c>
      <c r="AV4" s="62">
        <f t="shared" si="4"/>
        <v>1397015100</v>
      </c>
      <c r="AW4" s="62">
        <f t="shared" si="4"/>
        <v>1834160</v>
      </c>
      <c r="AX4" s="62">
        <f t="shared" si="4"/>
        <v>0</v>
      </c>
      <c r="AY4" s="62">
        <f t="shared" si="4"/>
        <v>0</v>
      </c>
      <c r="AZ4" s="62">
        <f t="shared" si="4"/>
        <v>1395180940</v>
      </c>
      <c r="BA4" s="62">
        <f t="shared" si="4"/>
        <v>15362500</v>
      </c>
      <c r="BB4" s="63"/>
      <c r="BC4" s="63"/>
      <c r="BD4" s="64"/>
      <c r="BE4" s="64"/>
      <c r="BF4" s="64"/>
      <c r="BG4" s="64"/>
      <c r="BH4" s="64"/>
      <c r="BI4" s="64"/>
      <c r="BJ4" s="64"/>
      <c r="BK4" s="64"/>
      <c r="BL4" s="64"/>
      <c r="BM4" s="62">
        <f>SUM(BM6:BM93)</f>
        <v>52818500</v>
      </c>
      <c r="BN4" s="65"/>
      <c r="BO4" s="66"/>
      <c r="BP4" s="67"/>
      <c r="BR4" s="55"/>
      <c r="BS4" s="55"/>
      <c r="BT4" s="55"/>
      <c r="BU4" s="55"/>
      <c r="BW4" s="55"/>
      <c r="BX4" s="55"/>
      <c r="BY4" s="55"/>
      <c r="BZ4" s="55"/>
      <c r="CB4" s="56"/>
      <c r="CC4" s="56"/>
      <c r="CD4" s="56"/>
      <c r="CE4" s="56"/>
      <c r="CF4" s="56"/>
      <c r="CG4" s="56"/>
      <c r="CH4" s="56"/>
    </row>
    <row r="5" spans="1:167" s="54" customFormat="1" ht="15" thickTop="1">
      <c r="A5" s="68"/>
      <c r="B5" s="69"/>
      <c r="C5" s="69"/>
      <c r="D5" s="69"/>
      <c r="E5" s="69"/>
      <c r="F5" s="70"/>
      <c r="G5" s="70"/>
      <c r="H5" s="70"/>
      <c r="I5" s="69"/>
      <c r="J5" s="71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2"/>
      <c r="Y5" s="72"/>
      <c r="Z5" s="72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  <c r="BA5" s="75"/>
      <c r="BB5" s="76"/>
      <c r="BC5" s="76"/>
      <c r="BD5" s="77"/>
      <c r="BE5" s="77"/>
      <c r="BF5" s="77"/>
      <c r="BG5" s="77"/>
      <c r="BH5" s="77"/>
      <c r="BI5" s="77"/>
      <c r="BJ5" s="77"/>
      <c r="BK5" s="77"/>
      <c r="BL5" s="77"/>
      <c r="BM5" s="73"/>
      <c r="BN5" s="78"/>
      <c r="BO5" s="79"/>
      <c r="BP5" s="80"/>
      <c r="BR5" s="55"/>
      <c r="BS5" s="55"/>
      <c r="BT5" s="55"/>
      <c r="BU5" s="55"/>
      <c r="BW5" s="55"/>
      <c r="BX5" s="55"/>
      <c r="BY5" s="55"/>
      <c r="BZ5" s="55"/>
      <c r="CB5" s="56"/>
      <c r="CC5" s="56"/>
      <c r="CD5" s="56"/>
      <c r="CE5" s="56"/>
      <c r="CF5" s="56"/>
      <c r="CG5" s="56"/>
      <c r="CH5" s="56"/>
    </row>
    <row r="6" spans="1:167" s="395" customFormat="1" ht="14.25">
      <c r="A6" s="372">
        <v>43283</v>
      </c>
      <c r="B6" s="373" t="s">
        <v>57</v>
      </c>
      <c r="C6" s="374" t="s">
        <v>65</v>
      </c>
      <c r="D6" s="374" t="s">
        <v>66</v>
      </c>
      <c r="E6" s="375" t="s">
        <v>67</v>
      </c>
      <c r="F6" s="376" t="s">
        <v>68</v>
      </c>
      <c r="G6" s="376" t="s">
        <v>69</v>
      </c>
      <c r="H6" s="377" t="s">
        <v>70</v>
      </c>
      <c r="I6" s="378" t="s">
        <v>71</v>
      </c>
      <c r="J6" s="379">
        <v>31</v>
      </c>
      <c r="K6" s="380">
        <f t="shared" ref="K6:K69" si="5">A6+J6</f>
        <v>43314</v>
      </c>
      <c r="L6" s="381">
        <v>0</v>
      </c>
      <c r="M6" s="381">
        <v>0</v>
      </c>
      <c r="N6" s="381">
        <v>0</v>
      </c>
      <c r="O6" s="381">
        <v>0</v>
      </c>
      <c r="P6" s="381">
        <v>0</v>
      </c>
      <c r="Q6" s="381">
        <v>0</v>
      </c>
      <c r="R6" s="381">
        <v>0</v>
      </c>
      <c r="S6" s="381">
        <v>0</v>
      </c>
      <c r="T6" s="381">
        <v>240</v>
      </c>
      <c r="U6" s="381">
        <v>0</v>
      </c>
      <c r="V6" s="381">
        <v>0</v>
      </c>
      <c r="W6" s="382">
        <f>L6+M6+N6+O6+P6+Q6+R6+S6+T6+U6+V6</f>
        <v>240</v>
      </c>
      <c r="X6" s="383">
        <v>45600</v>
      </c>
      <c r="Y6" s="383">
        <v>46000</v>
      </c>
      <c r="Z6" s="383">
        <v>33000</v>
      </c>
      <c r="AA6" s="384">
        <f t="shared" ref="AA6:AA69" si="6">L6*X6</f>
        <v>0</v>
      </c>
      <c r="AB6" s="384">
        <f t="shared" ref="AB6:AB69" si="7">M6*X6</f>
        <v>0</v>
      </c>
      <c r="AC6" s="384">
        <f t="shared" ref="AC6:AC69" si="8">N6*X6</f>
        <v>0</v>
      </c>
      <c r="AD6" s="384">
        <f t="shared" ref="AD6:AD69" si="9">O6*X6</f>
        <v>0</v>
      </c>
      <c r="AE6" s="384">
        <f t="shared" ref="AE6:AE69" si="10">P6*X6</f>
        <v>0</v>
      </c>
      <c r="AF6" s="384">
        <f t="shared" ref="AF6:AF69" si="11">Q6*X6</f>
        <v>0</v>
      </c>
      <c r="AG6" s="384">
        <f t="shared" ref="AG6:AG69" si="12">X6*R6</f>
        <v>0</v>
      </c>
      <c r="AH6" s="384">
        <f t="shared" ref="AH6:AI47" si="13">X6*S6</f>
        <v>0</v>
      </c>
      <c r="AI6" s="384">
        <f t="shared" si="13"/>
        <v>11040000</v>
      </c>
      <c r="AJ6" s="384">
        <f t="shared" ref="AJ6:AJ69" si="14">U6*Y6</f>
        <v>0</v>
      </c>
      <c r="AK6" s="384">
        <f t="shared" ref="AK6:AK69" si="15">Z6*V6</f>
        <v>0</v>
      </c>
      <c r="AL6" s="382">
        <f>AA6+AB6+AC6+AD6+AE6+AF6+AG6+AH6+AI6+AJ6+AK6</f>
        <v>11040000</v>
      </c>
      <c r="AM6" s="382">
        <f t="shared" ref="AM6:AM69" si="16">L6+M6+N6+O6+P6+Q6+S6</f>
        <v>0</v>
      </c>
      <c r="AN6" s="382">
        <f t="shared" ref="AN6:AN69" si="17">T6+U6</f>
        <v>240</v>
      </c>
      <c r="AO6" s="382">
        <f t="shared" ref="AO6:AO69" si="18">AM6*600</f>
        <v>0</v>
      </c>
      <c r="AP6" s="382">
        <f t="shared" ref="AP6:AP69" si="19">AN6*1000</f>
        <v>240000</v>
      </c>
      <c r="AQ6" s="382"/>
      <c r="AR6" s="382">
        <f t="shared" ref="AR6:AR69" si="20">0*AN6+AM6*0</f>
        <v>0</v>
      </c>
      <c r="AS6" s="382"/>
      <c r="AT6" s="382">
        <f>T6*500</f>
        <v>120000</v>
      </c>
      <c r="AU6" s="382">
        <f t="shared" ref="AU6:AU69" si="21">AO6+AP6+AQ6+AR6+AT6+AS6</f>
        <v>360000</v>
      </c>
      <c r="AV6" s="382">
        <f t="shared" ref="AV6:AV69" si="22">AL6-AU6</f>
        <v>10680000</v>
      </c>
      <c r="AW6" s="382">
        <v>0</v>
      </c>
      <c r="AX6" s="384"/>
      <c r="AY6" s="384"/>
      <c r="AZ6" s="385">
        <f t="shared" ref="AZ6:AZ69" si="23">AV6-AW6-AX6-AY6</f>
        <v>10680000</v>
      </c>
      <c r="BA6" s="386"/>
      <c r="BB6" s="387" t="s">
        <v>64</v>
      </c>
      <c r="BC6" s="387"/>
      <c r="BD6" s="388"/>
      <c r="BE6" s="389"/>
      <c r="BF6" s="390"/>
      <c r="BG6" s="389"/>
      <c r="BH6" s="390"/>
      <c r="BI6" s="389"/>
      <c r="BJ6" s="390"/>
      <c r="BK6" s="389"/>
      <c r="BL6" s="390"/>
      <c r="BM6" s="391"/>
      <c r="BN6" s="392">
        <f t="shared" ref="BN6:BN69" si="24">BL6-A6</f>
        <v>-43283</v>
      </c>
      <c r="BO6" s="393" t="str">
        <f t="shared" ref="BO6:BO69" si="25">IF(BN6=0,AL6,"-")</f>
        <v>-</v>
      </c>
      <c r="BP6" s="394">
        <f t="shared" ref="BP6:BP69" si="26">IF(BN6&gt;0,AL6,IF(BN6&lt;0,AL6)*1)</f>
        <v>11040000</v>
      </c>
      <c r="BR6" s="396">
        <f t="shared" ref="BR6:BR69" si="27">IF(B6="Kantor",AL6,0)</f>
        <v>11040000</v>
      </c>
      <c r="BS6" s="396">
        <f t="shared" ref="BS6:BS69" si="28">IF(B6="RUSLAN",AL6,0)</f>
        <v>0</v>
      </c>
      <c r="BT6" s="396">
        <f t="shared" ref="BT6:BT69" si="29">IF(B6="Bony",AL6,0)</f>
        <v>0</v>
      </c>
      <c r="BU6" s="396">
        <f t="shared" ref="BU6:BU69" si="30">IF(B6="Adi",AL6,0)</f>
        <v>0</v>
      </c>
      <c r="BW6" s="396">
        <f t="shared" ref="BW6:BW69" si="31">IF(B6="Kantor",W6,0)</f>
        <v>240</v>
      </c>
      <c r="BX6" s="396">
        <f t="shared" ref="BX6:BX69" si="32">IF(B6="Rony",W6,0)</f>
        <v>0</v>
      </c>
      <c r="BY6" s="396">
        <f t="shared" ref="BY6:BY69" si="33">IF(B6="Bony",W6,0)</f>
        <v>0</v>
      </c>
      <c r="BZ6" s="396">
        <f t="shared" ref="BZ6:BZ69" si="34">IF(B6="Adi",W6,0)</f>
        <v>0</v>
      </c>
      <c r="CB6" s="397"/>
      <c r="CC6" s="398"/>
      <c r="CD6" s="398"/>
      <c r="CE6" s="398"/>
      <c r="CF6" s="399"/>
      <c r="CG6" s="399"/>
      <c r="CH6" s="399"/>
      <c r="CI6" s="457">
        <f>AO6+AQ6+AR6</f>
        <v>0</v>
      </c>
      <c r="CJ6" s="457">
        <f>AP6+AT6</f>
        <v>360000</v>
      </c>
      <c r="CK6" s="459">
        <f>AS6+AW6</f>
        <v>0</v>
      </c>
      <c r="CL6" s="459">
        <f>AU6+AW6</f>
        <v>360000</v>
      </c>
      <c r="CM6" s="459">
        <f>CI6+CJ6+CK6</f>
        <v>360000</v>
      </c>
      <c r="CN6" s="459">
        <f>CL6-CM6</f>
        <v>0</v>
      </c>
      <c r="CO6" s="459">
        <f>AL6</f>
        <v>11040000</v>
      </c>
      <c r="CP6" s="459">
        <f>CO6-CL6</f>
        <v>10680000</v>
      </c>
      <c r="CQ6" s="460">
        <f>AZ6</f>
        <v>10680000</v>
      </c>
      <c r="CR6" s="459">
        <f>CQ6-CP6</f>
        <v>0</v>
      </c>
      <c r="CS6" s="461"/>
      <c r="CT6" s="461"/>
      <c r="CU6" s="461"/>
      <c r="CV6" s="461"/>
      <c r="CW6" s="461"/>
      <c r="CX6" s="461"/>
      <c r="CY6" s="461"/>
      <c r="CZ6" s="461"/>
      <c r="DA6" s="461"/>
      <c r="DB6" s="461"/>
      <c r="DC6" s="461"/>
      <c r="DD6" s="461"/>
      <c r="DE6" s="461"/>
      <c r="DF6" s="461"/>
      <c r="DG6" s="461"/>
      <c r="DH6" s="461"/>
      <c r="DI6" s="461"/>
      <c r="DJ6" s="461"/>
      <c r="DK6" s="461"/>
      <c r="DL6" s="461"/>
      <c r="DM6" s="461"/>
      <c r="DN6" s="461"/>
      <c r="DO6" s="461"/>
      <c r="DP6" s="461"/>
      <c r="DQ6" s="461"/>
      <c r="DR6" s="461"/>
      <c r="DS6" s="461"/>
      <c r="DT6" s="461"/>
      <c r="DU6" s="461"/>
      <c r="DV6" s="461"/>
      <c r="DW6" s="461"/>
      <c r="DX6" s="461"/>
      <c r="DY6" s="461"/>
      <c r="DZ6" s="461"/>
      <c r="EA6" s="461"/>
      <c r="EB6" s="461"/>
      <c r="EC6" s="461"/>
      <c r="ED6" s="461"/>
      <c r="EE6" s="461"/>
      <c r="EF6" s="461"/>
      <c r="EG6" s="461"/>
      <c r="EH6" s="461"/>
      <c r="EI6" s="461"/>
      <c r="EJ6" s="461"/>
      <c r="EK6" s="461"/>
      <c r="EL6" s="461"/>
      <c r="EM6" s="461"/>
      <c r="EN6" s="461"/>
      <c r="EO6" s="461"/>
      <c r="EP6" s="461"/>
      <c r="EQ6" s="461"/>
      <c r="ER6" s="461"/>
      <c r="ES6" s="461"/>
      <c r="ET6" s="461"/>
      <c r="EU6" s="461"/>
      <c r="EV6" s="461"/>
      <c r="EW6" s="461"/>
      <c r="EX6" s="461"/>
      <c r="EY6" s="461"/>
      <c r="EZ6" s="461"/>
      <c r="FA6" s="461"/>
      <c r="FB6" s="461"/>
      <c r="FC6" s="461"/>
      <c r="FD6" s="461"/>
      <c r="FE6" s="461"/>
      <c r="FF6" s="461"/>
      <c r="FG6" s="461"/>
      <c r="FH6" s="461"/>
      <c r="FI6" s="461"/>
      <c r="FJ6" s="461"/>
      <c r="FK6" s="461"/>
    </row>
    <row r="7" spans="1:167" s="104" customFormat="1" ht="14.25">
      <c r="A7" s="81">
        <v>43283</v>
      </c>
      <c r="B7" s="82" t="s">
        <v>57</v>
      </c>
      <c r="C7" s="83" t="s">
        <v>72</v>
      </c>
      <c r="D7" s="83" t="s">
        <v>73</v>
      </c>
      <c r="E7" s="109" t="s">
        <v>74</v>
      </c>
      <c r="F7" s="85" t="s">
        <v>75</v>
      </c>
      <c r="G7" s="110" t="s">
        <v>76</v>
      </c>
      <c r="H7" s="86" t="s">
        <v>70</v>
      </c>
      <c r="I7" s="87" t="s">
        <v>71</v>
      </c>
      <c r="J7" s="111">
        <v>31</v>
      </c>
      <c r="K7" s="89">
        <f t="shared" si="5"/>
        <v>43314</v>
      </c>
      <c r="L7" s="90">
        <v>0</v>
      </c>
      <c r="M7" s="90">
        <v>0</v>
      </c>
      <c r="N7" s="90">
        <v>0</v>
      </c>
      <c r="O7" s="90">
        <v>0</v>
      </c>
      <c r="P7" s="90">
        <v>0</v>
      </c>
      <c r="Q7" s="90">
        <v>0</v>
      </c>
      <c r="R7" s="90">
        <v>0</v>
      </c>
      <c r="S7" s="90">
        <v>0</v>
      </c>
      <c r="T7" s="90">
        <v>240</v>
      </c>
      <c r="U7" s="90">
        <v>0</v>
      </c>
      <c r="V7" s="90">
        <v>0</v>
      </c>
      <c r="W7" s="91">
        <f t="shared" ref="W7:W70" si="35">L7+M7+N7+O7+P7+Q7+R7+S7+T7+U7+V7</f>
        <v>240</v>
      </c>
      <c r="X7" s="92">
        <v>45600</v>
      </c>
      <c r="Y7" s="92">
        <v>46000</v>
      </c>
      <c r="Z7" s="92">
        <v>33000</v>
      </c>
      <c r="AA7" s="93">
        <f t="shared" si="6"/>
        <v>0</v>
      </c>
      <c r="AB7" s="93">
        <f t="shared" si="7"/>
        <v>0</v>
      </c>
      <c r="AC7" s="93">
        <f t="shared" si="8"/>
        <v>0</v>
      </c>
      <c r="AD7" s="93">
        <f t="shared" si="9"/>
        <v>0</v>
      </c>
      <c r="AE7" s="93">
        <f t="shared" si="10"/>
        <v>0</v>
      </c>
      <c r="AF7" s="93">
        <f t="shared" si="11"/>
        <v>0</v>
      </c>
      <c r="AG7" s="93">
        <f t="shared" si="12"/>
        <v>0</v>
      </c>
      <c r="AH7" s="93">
        <f t="shared" si="13"/>
        <v>0</v>
      </c>
      <c r="AI7" s="93">
        <f t="shared" si="13"/>
        <v>11040000</v>
      </c>
      <c r="AJ7" s="93">
        <f t="shared" si="14"/>
        <v>0</v>
      </c>
      <c r="AK7" s="93">
        <f t="shared" si="15"/>
        <v>0</v>
      </c>
      <c r="AL7" s="91">
        <f t="shared" ref="AL7:AL70" si="36">AA7+AB7+AC7+AD7+AE7+AF7+AG7+AH7+AI7+AJ7+AK7</f>
        <v>11040000</v>
      </c>
      <c r="AM7" s="91">
        <f t="shared" si="16"/>
        <v>0</v>
      </c>
      <c r="AN7" s="91">
        <f t="shared" si="17"/>
        <v>240</v>
      </c>
      <c r="AO7" s="91">
        <f t="shared" si="18"/>
        <v>0</v>
      </c>
      <c r="AP7" s="91">
        <f t="shared" si="19"/>
        <v>240000</v>
      </c>
      <c r="AQ7" s="91"/>
      <c r="AR7" s="91">
        <f t="shared" si="20"/>
        <v>0</v>
      </c>
      <c r="AS7" s="91"/>
      <c r="AT7" s="91">
        <f t="shared" ref="AT7:AT46" si="37">AN7*0</f>
        <v>0</v>
      </c>
      <c r="AU7" s="91">
        <f t="shared" si="21"/>
        <v>240000</v>
      </c>
      <c r="AV7" s="91">
        <f t="shared" si="22"/>
        <v>10800000</v>
      </c>
      <c r="AW7" s="91">
        <v>0</v>
      </c>
      <c r="AX7" s="93"/>
      <c r="AY7" s="93"/>
      <c r="AZ7" s="94">
        <f t="shared" si="23"/>
        <v>10800000</v>
      </c>
      <c r="BA7" s="95">
        <v>0</v>
      </c>
      <c r="BB7" s="96" t="s">
        <v>64</v>
      </c>
      <c r="BC7" s="96"/>
      <c r="BD7" s="97"/>
      <c r="BE7" s="98"/>
      <c r="BF7" s="99"/>
      <c r="BG7" s="98"/>
      <c r="BH7" s="99"/>
      <c r="BI7" s="98"/>
      <c r="BJ7" s="99"/>
      <c r="BK7" s="98"/>
      <c r="BL7" s="99"/>
      <c r="BM7" s="100"/>
      <c r="BN7" s="101">
        <f t="shared" si="24"/>
        <v>-43283</v>
      </c>
      <c r="BO7" s="102" t="str">
        <f t="shared" si="25"/>
        <v>-</v>
      </c>
      <c r="BP7" s="103">
        <f t="shared" si="26"/>
        <v>11040000</v>
      </c>
      <c r="BR7" s="105">
        <f t="shared" si="27"/>
        <v>11040000</v>
      </c>
      <c r="BS7" s="105">
        <f t="shared" si="28"/>
        <v>0</v>
      </c>
      <c r="BT7" s="105">
        <f t="shared" si="29"/>
        <v>0</v>
      </c>
      <c r="BU7" s="105">
        <f t="shared" si="30"/>
        <v>0</v>
      </c>
      <c r="BW7" s="105">
        <f t="shared" si="31"/>
        <v>240</v>
      </c>
      <c r="BX7" s="105">
        <f t="shared" si="32"/>
        <v>0</v>
      </c>
      <c r="BY7" s="105">
        <f t="shared" si="33"/>
        <v>0</v>
      </c>
      <c r="BZ7" s="105">
        <f t="shared" si="34"/>
        <v>0</v>
      </c>
      <c r="CB7" s="106"/>
      <c r="CC7" s="107"/>
      <c r="CD7" s="107"/>
      <c r="CE7" s="107"/>
      <c r="CF7" s="108"/>
      <c r="CG7" s="108"/>
      <c r="CH7" s="108"/>
      <c r="CI7" s="457">
        <f t="shared" ref="CI7:CI70" si="38">AO7+AQ7+AR7</f>
        <v>0</v>
      </c>
      <c r="CJ7" s="457">
        <f t="shared" ref="CJ7:CJ70" si="39">AP7+AT7</f>
        <v>240000</v>
      </c>
      <c r="CK7" s="459">
        <f t="shared" ref="CK7:CK70" si="40">AS7+AW7</f>
        <v>0</v>
      </c>
      <c r="CL7" s="459">
        <f t="shared" ref="CL7:CL70" si="41">AU7+AW7</f>
        <v>240000</v>
      </c>
      <c r="CM7" s="459">
        <f t="shared" ref="CM7:CM70" si="42">CI7+CJ7+CK7</f>
        <v>240000</v>
      </c>
      <c r="CN7" s="459">
        <f t="shared" ref="CN7:CN70" si="43">CL7-CM7</f>
        <v>0</v>
      </c>
      <c r="CO7" s="459">
        <f t="shared" ref="CO7:CO70" si="44">AL7</f>
        <v>11040000</v>
      </c>
      <c r="CP7" s="459">
        <f t="shared" ref="CP7:CP70" si="45">CO7-CL7</f>
        <v>10800000</v>
      </c>
      <c r="CQ7" s="460">
        <f t="shared" ref="CQ7:CQ70" si="46">AZ7</f>
        <v>10800000</v>
      </c>
      <c r="CR7" s="459">
        <f t="shared" ref="CR7:CR70" si="47">CQ7-CP7</f>
        <v>0</v>
      </c>
      <c r="CS7" s="461"/>
      <c r="CT7" s="461"/>
      <c r="CU7" s="461"/>
      <c r="CV7" s="461"/>
      <c r="CW7" s="461"/>
      <c r="CX7" s="461"/>
      <c r="CY7" s="461"/>
      <c r="CZ7" s="461"/>
      <c r="DA7" s="461"/>
      <c r="DB7" s="461"/>
      <c r="DC7" s="461"/>
      <c r="DD7" s="461"/>
      <c r="DE7" s="461"/>
      <c r="DF7" s="461"/>
      <c r="DG7" s="461"/>
      <c r="DH7" s="461"/>
      <c r="DI7" s="461"/>
      <c r="DJ7" s="461"/>
      <c r="DK7" s="461"/>
      <c r="DL7" s="461"/>
      <c r="DM7" s="461"/>
      <c r="DN7" s="461"/>
      <c r="DO7" s="461"/>
      <c r="DP7" s="461"/>
      <c r="DQ7" s="461"/>
      <c r="DR7" s="461"/>
      <c r="DS7" s="461"/>
      <c r="DT7" s="461"/>
      <c r="DU7" s="461"/>
      <c r="DV7" s="461"/>
      <c r="DW7" s="461"/>
      <c r="DX7" s="461"/>
      <c r="DY7" s="461"/>
      <c r="DZ7" s="461"/>
      <c r="EA7" s="461"/>
      <c r="EB7" s="461"/>
      <c r="EC7" s="461"/>
      <c r="ED7" s="461"/>
      <c r="EE7" s="461"/>
      <c r="EF7" s="461"/>
      <c r="EG7" s="461"/>
      <c r="EH7" s="461"/>
      <c r="EI7" s="461"/>
      <c r="EJ7" s="461"/>
      <c r="EK7" s="461"/>
      <c r="EL7" s="461"/>
      <c r="EM7" s="461"/>
      <c r="EN7" s="461"/>
      <c r="EO7" s="461"/>
      <c r="EP7" s="461"/>
      <c r="EQ7" s="461"/>
      <c r="ER7" s="461"/>
      <c r="ES7" s="461"/>
      <c r="ET7" s="461"/>
      <c r="EU7" s="461"/>
      <c r="EV7" s="461"/>
      <c r="EW7" s="461"/>
      <c r="EX7" s="461"/>
      <c r="EY7" s="461"/>
      <c r="EZ7" s="461"/>
      <c r="FA7" s="461"/>
      <c r="FB7" s="461"/>
      <c r="FC7" s="461"/>
      <c r="FD7" s="461"/>
      <c r="FE7" s="461"/>
      <c r="FF7" s="461"/>
      <c r="FG7" s="461"/>
      <c r="FH7" s="461"/>
      <c r="FI7" s="461"/>
      <c r="FJ7" s="461"/>
      <c r="FK7" s="461"/>
    </row>
    <row r="8" spans="1:167" s="104" customFormat="1" ht="15" thickBot="1">
      <c r="A8" s="81">
        <v>43283</v>
      </c>
      <c r="B8" s="82" t="s">
        <v>57</v>
      </c>
      <c r="C8" s="83" t="s">
        <v>77</v>
      </c>
      <c r="D8" s="83" t="s">
        <v>78</v>
      </c>
      <c r="E8" s="84" t="s">
        <v>79</v>
      </c>
      <c r="F8" s="85" t="s">
        <v>80</v>
      </c>
      <c r="G8" s="85" t="s">
        <v>81</v>
      </c>
      <c r="H8" s="86" t="s">
        <v>70</v>
      </c>
      <c r="I8" s="87" t="s">
        <v>71</v>
      </c>
      <c r="J8" s="88">
        <v>31</v>
      </c>
      <c r="K8" s="89">
        <f t="shared" si="5"/>
        <v>43314</v>
      </c>
      <c r="L8" s="90">
        <v>0</v>
      </c>
      <c r="M8" s="90">
        <v>0</v>
      </c>
      <c r="N8" s="90">
        <v>0</v>
      </c>
      <c r="O8" s="90">
        <v>0</v>
      </c>
      <c r="P8" s="90">
        <v>0</v>
      </c>
      <c r="Q8" s="90">
        <v>0</v>
      </c>
      <c r="R8" s="90">
        <v>0</v>
      </c>
      <c r="S8" s="90">
        <v>0</v>
      </c>
      <c r="T8" s="90">
        <v>240</v>
      </c>
      <c r="U8" s="90">
        <v>0</v>
      </c>
      <c r="V8" s="90">
        <v>0</v>
      </c>
      <c r="W8" s="91">
        <f t="shared" si="35"/>
        <v>240</v>
      </c>
      <c r="X8" s="92">
        <v>45600</v>
      </c>
      <c r="Y8" s="92">
        <v>46000</v>
      </c>
      <c r="Z8" s="92">
        <v>33000</v>
      </c>
      <c r="AA8" s="93">
        <f t="shared" si="6"/>
        <v>0</v>
      </c>
      <c r="AB8" s="93">
        <f t="shared" si="7"/>
        <v>0</v>
      </c>
      <c r="AC8" s="93">
        <f t="shared" si="8"/>
        <v>0</v>
      </c>
      <c r="AD8" s="93">
        <f t="shared" si="9"/>
        <v>0</v>
      </c>
      <c r="AE8" s="93">
        <f t="shared" si="10"/>
        <v>0</v>
      </c>
      <c r="AF8" s="93">
        <f t="shared" si="11"/>
        <v>0</v>
      </c>
      <c r="AG8" s="93">
        <f t="shared" si="12"/>
        <v>0</v>
      </c>
      <c r="AH8" s="93">
        <f t="shared" si="13"/>
        <v>0</v>
      </c>
      <c r="AI8" s="93">
        <f t="shared" si="13"/>
        <v>11040000</v>
      </c>
      <c r="AJ8" s="93">
        <f t="shared" si="14"/>
        <v>0</v>
      </c>
      <c r="AK8" s="93">
        <f t="shared" si="15"/>
        <v>0</v>
      </c>
      <c r="AL8" s="91">
        <f t="shared" si="36"/>
        <v>11040000</v>
      </c>
      <c r="AM8" s="91">
        <f t="shared" si="16"/>
        <v>0</v>
      </c>
      <c r="AN8" s="91">
        <f t="shared" si="17"/>
        <v>240</v>
      </c>
      <c r="AO8" s="91">
        <f t="shared" si="18"/>
        <v>0</v>
      </c>
      <c r="AP8" s="91">
        <f t="shared" si="19"/>
        <v>240000</v>
      </c>
      <c r="AQ8" s="91"/>
      <c r="AR8" s="91">
        <f t="shared" si="20"/>
        <v>0</v>
      </c>
      <c r="AS8" s="91"/>
      <c r="AT8" s="91">
        <f>AN8*500</f>
        <v>120000</v>
      </c>
      <c r="AU8" s="91">
        <f t="shared" si="21"/>
        <v>360000</v>
      </c>
      <c r="AV8" s="91">
        <f t="shared" si="22"/>
        <v>10680000</v>
      </c>
      <c r="AW8" s="91">
        <v>0</v>
      </c>
      <c r="AX8" s="93"/>
      <c r="AY8" s="93"/>
      <c r="AZ8" s="94">
        <f t="shared" si="23"/>
        <v>10680000</v>
      </c>
      <c r="BA8" s="95">
        <v>0</v>
      </c>
      <c r="BB8" s="96" t="s">
        <v>64</v>
      </c>
      <c r="BC8" s="96"/>
      <c r="BD8" s="97"/>
      <c r="BE8" s="98"/>
      <c r="BF8" s="99"/>
      <c r="BG8" s="98"/>
      <c r="BH8" s="99"/>
      <c r="BI8" s="98"/>
      <c r="BJ8" s="99"/>
      <c r="BK8" s="98"/>
      <c r="BL8" s="99"/>
      <c r="BM8" s="100"/>
      <c r="BN8" s="101">
        <f t="shared" si="24"/>
        <v>-43283</v>
      </c>
      <c r="BO8" s="102" t="str">
        <f t="shared" si="25"/>
        <v>-</v>
      </c>
      <c r="BP8" s="103">
        <f t="shared" si="26"/>
        <v>11040000</v>
      </c>
      <c r="BR8" s="105">
        <f t="shared" si="27"/>
        <v>11040000</v>
      </c>
      <c r="BS8" s="105">
        <f t="shared" si="28"/>
        <v>0</v>
      </c>
      <c r="BT8" s="105">
        <f t="shared" si="29"/>
        <v>0</v>
      </c>
      <c r="BU8" s="105">
        <f t="shared" si="30"/>
        <v>0</v>
      </c>
      <c r="BW8" s="105">
        <f t="shared" si="31"/>
        <v>240</v>
      </c>
      <c r="BX8" s="105">
        <f t="shared" si="32"/>
        <v>0</v>
      </c>
      <c r="BY8" s="105">
        <f t="shared" si="33"/>
        <v>0</v>
      </c>
      <c r="BZ8" s="105">
        <f t="shared" si="34"/>
        <v>0</v>
      </c>
      <c r="CB8" s="106"/>
      <c r="CC8" s="107"/>
      <c r="CD8" s="107"/>
      <c r="CE8" s="107"/>
      <c r="CF8" s="108"/>
      <c r="CG8" s="108"/>
      <c r="CH8" s="108"/>
      <c r="CI8" s="457">
        <f t="shared" si="38"/>
        <v>0</v>
      </c>
      <c r="CJ8" s="457">
        <f t="shared" si="39"/>
        <v>360000</v>
      </c>
      <c r="CK8" s="459">
        <f t="shared" si="40"/>
        <v>0</v>
      </c>
      <c r="CL8" s="459">
        <f t="shared" si="41"/>
        <v>360000</v>
      </c>
      <c r="CM8" s="459">
        <f t="shared" si="42"/>
        <v>360000</v>
      </c>
      <c r="CN8" s="459">
        <f t="shared" si="43"/>
        <v>0</v>
      </c>
      <c r="CO8" s="459">
        <f t="shared" si="44"/>
        <v>11040000</v>
      </c>
      <c r="CP8" s="459">
        <f t="shared" si="45"/>
        <v>10680000</v>
      </c>
      <c r="CQ8" s="460">
        <f t="shared" si="46"/>
        <v>10680000</v>
      </c>
      <c r="CR8" s="459">
        <f t="shared" si="47"/>
        <v>0</v>
      </c>
      <c r="CS8" s="461"/>
      <c r="CT8" s="461"/>
      <c r="CU8" s="461"/>
      <c r="CV8" s="461"/>
      <c r="CW8" s="461"/>
      <c r="CX8" s="461"/>
      <c r="CY8" s="461"/>
      <c r="CZ8" s="461"/>
      <c r="DA8" s="461"/>
      <c r="DB8" s="461"/>
      <c r="DC8" s="461"/>
      <c r="DD8" s="461"/>
      <c r="DE8" s="461"/>
      <c r="DF8" s="461"/>
      <c r="DG8" s="461"/>
      <c r="DH8" s="461"/>
      <c r="DI8" s="461"/>
      <c r="DJ8" s="461"/>
      <c r="DK8" s="461"/>
      <c r="DL8" s="461"/>
      <c r="DM8" s="461"/>
      <c r="DN8" s="461"/>
      <c r="DO8" s="461"/>
      <c r="DP8" s="461"/>
      <c r="DQ8" s="461"/>
      <c r="DR8" s="461"/>
      <c r="DS8" s="461"/>
      <c r="DT8" s="461"/>
      <c r="DU8" s="461"/>
      <c r="DV8" s="461"/>
      <c r="DW8" s="461"/>
      <c r="DX8" s="461"/>
      <c r="DY8" s="461"/>
      <c r="DZ8" s="461"/>
      <c r="EA8" s="461"/>
      <c r="EB8" s="461"/>
      <c r="EC8" s="461"/>
      <c r="ED8" s="461"/>
      <c r="EE8" s="461"/>
      <c r="EF8" s="461"/>
      <c r="EG8" s="461"/>
      <c r="EH8" s="461"/>
      <c r="EI8" s="461"/>
      <c r="EJ8" s="461"/>
      <c r="EK8" s="461"/>
      <c r="EL8" s="461"/>
      <c r="EM8" s="461"/>
      <c r="EN8" s="461"/>
      <c r="EO8" s="461"/>
      <c r="EP8" s="461"/>
      <c r="EQ8" s="461"/>
      <c r="ER8" s="461"/>
      <c r="ES8" s="461"/>
      <c r="ET8" s="461"/>
      <c r="EU8" s="461"/>
      <c r="EV8" s="461"/>
      <c r="EW8" s="461"/>
      <c r="EX8" s="461"/>
      <c r="EY8" s="461"/>
      <c r="EZ8" s="461"/>
      <c r="FA8" s="461"/>
      <c r="FB8" s="461"/>
      <c r="FC8" s="461"/>
      <c r="FD8" s="461"/>
      <c r="FE8" s="461"/>
      <c r="FF8" s="461"/>
      <c r="FG8" s="461"/>
      <c r="FH8" s="461"/>
      <c r="FI8" s="461"/>
      <c r="FJ8" s="461"/>
      <c r="FK8" s="461"/>
    </row>
    <row r="9" spans="1:167" s="104" customFormat="1" ht="14.25">
      <c r="A9" s="112">
        <v>43284</v>
      </c>
      <c r="B9" s="113" t="s">
        <v>57</v>
      </c>
      <c r="C9" s="114" t="s">
        <v>82</v>
      </c>
      <c r="D9" s="114" t="s">
        <v>83</v>
      </c>
      <c r="E9" s="115" t="s">
        <v>84</v>
      </c>
      <c r="F9" s="116" t="s">
        <v>85</v>
      </c>
      <c r="G9" s="116" t="s">
        <v>86</v>
      </c>
      <c r="H9" s="117" t="s">
        <v>87</v>
      </c>
      <c r="I9" s="118" t="s">
        <v>71</v>
      </c>
      <c r="J9" s="119">
        <v>31</v>
      </c>
      <c r="K9" s="120">
        <f t="shared" si="5"/>
        <v>43315</v>
      </c>
      <c r="L9" s="121">
        <v>255</v>
      </c>
      <c r="M9" s="121">
        <v>50</v>
      </c>
      <c r="N9" s="121">
        <v>50</v>
      </c>
      <c r="O9" s="121">
        <v>50</v>
      </c>
      <c r="P9" s="121">
        <v>0</v>
      </c>
      <c r="Q9" s="121">
        <v>0</v>
      </c>
      <c r="R9" s="121">
        <v>0</v>
      </c>
      <c r="S9" s="121">
        <v>0</v>
      </c>
      <c r="T9" s="121">
        <v>200</v>
      </c>
      <c r="U9" s="121">
        <v>0</v>
      </c>
      <c r="V9" s="121">
        <v>0</v>
      </c>
      <c r="W9" s="122">
        <f t="shared" si="35"/>
        <v>605</v>
      </c>
      <c r="X9" s="123">
        <v>45600</v>
      </c>
      <c r="Y9" s="123">
        <v>46000</v>
      </c>
      <c r="Z9" s="123">
        <v>33000</v>
      </c>
      <c r="AA9" s="124">
        <f t="shared" si="6"/>
        <v>11628000</v>
      </c>
      <c r="AB9" s="124">
        <f t="shared" si="7"/>
        <v>2280000</v>
      </c>
      <c r="AC9" s="124">
        <f t="shared" si="8"/>
        <v>2280000</v>
      </c>
      <c r="AD9" s="124">
        <f t="shared" si="9"/>
        <v>2280000</v>
      </c>
      <c r="AE9" s="124">
        <f t="shared" si="10"/>
        <v>0</v>
      </c>
      <c r="AF9" s="124">
        <f t="shared" si="11"/>
        <v>0</v>
      </c>
      <c r="AG9" s="124">
        <f t="shared" si="12"/>
        <v>0</v>
      </c>
      <c r="AH9" s="124">
        <f t="shared" si="13"/>
        <v>0</v>
      </c>
      <c r="AI9" s="124">
        <f t="shared" si="13"/>
        <v>9200000</v>
      </c>
      <c r="AJ9" s="124">
        <f t="shared" si="14"/>
        <v>0</v>
      </c>
      <c r="AK9" s="124">
        <f t="shared" si="15"/>
        <v>0</v>
      </c>
      <c r="AL9" s="122">
        <f t="shared" si="36"/>
        <v>27668000</v>
      </c>
      <c r="AM9" s="122">
        <f t="shared" si="16"/>
        <v>405</v>
      </c>
      <c r="AN9" s="122">
        <f t="shared" si="17"/>
        <v>200</v>
      </c>
      <c r="AO9" s="122">
        <f t="shared" si="18"/>
        <v>243000</v>
      </c>
      <c r="AP9" s="122">
        <f t="shared" si="19"/>
        <v>200000</v>
      </c>
      <c r="AQ9" s="122">
        <f>AM9*400</f>
        <v>162000</v>
      </c>
      <c r="AR9" s="122">
        <f t="shared" si="20"/>
        <v>0</v>
      </c>
      <c r="AS9" s="122"/>
      <c r="AT9" s="122">
        <f t="shared" si="37"/>
        <v>0</v>
      </c>
      <c r="AU9" s="122">
        <f t="shared" si="21"/>
        <v>605000</v>
      </c>
      <c r="AV9" s="122">
        <f t="shared" si="22"/>
        <v>27063000</v>
      </c>
      <c r="AW9" s="122">
        <v>0</v>
      </c>
      <c r="AX9" s="124"/>
      <c r="AY9" s="124"/>
      <c r="AZ9" s="125">
        <f t="shared" si="23"/>
        <v>27063000</v>
      </c>
      <c r="BA9" s="126">
        <v>0</v>
      </c>
      <c r="BB9" s="127" t="s">
        <v>64</v>
      </c>
      <c r="BC9" s="127"/>
      <c r="BD9" s="128"/>
      <c r="BE9" s="129"/>
      <c r="BF9" s="130"/>
      <c r="BG9" s="129"/>
      <c r="BH9" s="130"/>
      <c r="BI9" s="129"/>
      <c r="BJ9" s="130"/>
      <c r="BK9" s="129"/>
      <c r="BL9" s="130"/>
      <c r="BM9" s="131"/>
      <c r="BN9" s="132">
        <f t="shared" si="24"/>
        <v>-43284</v>
      </c>
      <c r="BO9" s="133" t="str">
        <f t="shared" si="25"/>
        <v>-</v>
      </c>
      <c r="BP9" s="134">
        <f t="shared" si="26"/>
        <v>27668000</v>
      </c>
      <c r="BR9" s="105">
        <f t="shared" si="27"/>
        <v>27668000</v>
      </c>
      <c r="BS9" s="105">
        <f t="shared" si="28"/>
        <v>0</v>
      </c>
      <c r="BT9" s="105">
        <f t="shared" si="29"/>
        <v>0</v>
      </c>
      <c r="BU9" s="105">
        <f t="shared" si="30"/>
        <v>0</v>
      </c>
      <c r="BW9" s="105">
        <f t="shared" si="31"/>
        <v>605</v>
      </c>
      <c r="BX9" s="105">
        <f t="shared" si="32"/>
        <v>0</v>
      </c>
      <c r="BY9" s="105">
        <f t="shared" si="33"/>
        <v>0</v>
      </c>
      <c r="BZ9" s="105">
        <f t="shared" si="34"/>
        <v>0</v>
      </c>
      <c r="CB9" s="106"/>
      <c r="CC9" s="107"/>
      <c r="CD9" s="107"/>
      <c r="CE9" s="107"/>
      <c r="CF9" s="108"/>
      <c r="CG9" s="108"/>
      <c r="CH9" s="108"/>
      <c r="CI9" s="457">
        <f t="shared" si="38"/>
        <v>405000</v>
      </c>
      <c r="CJ9" s="457">
        <f t="shared" si="39"/>
        <v>200000</v>
      </c>
      <c r="CK9" s="459">
        <f t="shared" si="40"/>
        <v>0</v>
      </c>
      <c r="CL9" s="459">
        <f t="shared" si="41"/>
        <v>605000</v>
      </c>
      <c r="CM9" s="459">
        <f t="shared" si="42"/>
        <v>605000</v>
      </c>
      <c r="CN9" s="459">
        <f t="shared" si="43"/>
        <v>0</v>
      </c>
      <c r="CO9" s="459">
        <f t="shared" si="44"/>
        <v>27668000</v>
      </c>
      <c r="CP9" s="459">
        <f t="shared" si="45"/>
        <v>27063000</v>
      </c>
      <c r="CQ9" s="460">
        <f t="shared" si="46"/>
        <v>27063000</v>
      </c>
      <c r="CR9" s="459">
        <f t="shared" si="47"/>
        <v>0</v>
      </c>
      <c r="CS9" s="461"/>
      <c r="CT9" s="461"/>
      <c r="CU9" s="461"/>
      <c r="CV9" s="461"/>
      <c r="CW9" s="461"/>
      <c r="CX9" s="461"/>
      <c r="CY9" s="461"/>
      <c r="CZ9" s="461"/>
      <c r="DA9" s="461"/>
      <c r="DB9" s="461"/>
      <c r="DC9" s="461"/>
      <c r="DD9" s="461"/>
      <c r="DE9" s="461"/>
      <c r="DF9" s="461"/>
      <c r="DG9" s="461"/>
      <c r="DH9" s="461"/>
      <c r="DI9" s="461"/>
      <c r="DJ9" s="461"/>
      <c r="DK9" s="461"/>
      <c r="DL9" s="461"/>
      <c r="DM9" s="461"/>
      <c r="DN9" s="461"/>
      <c r="DO9" s="461"/>
      <c r="DP9" s="461"/>
      <c r="DQ9" s="461"/>
      <c r="DR9" s="461"/>
      <c r="DS9" s="461"/>
      <c r="DT9" s="461"/>
      <c r="DU9" s="461"/>
      <c r="DV9" s="461"/>
      <c r="DW9" s="461"/>
      <c r="DX9" s="461"/>
      <c r="DY9" s="461"/>
      <c r="DZ9" s="461"/>
      <c r="EA9" s="461"/>
      <c r="EB9" s="461"/>
      <c r="EC9" s="461"/>
      <c r="ED9" s="461"/>
      <c r="EE9" s="461"/>
      <c r="EF9" s="461"/>
      <c r="EG9" s="461"/>
      <c r="EH9" s="461"/>
      <c r="EI9" s="461"/>
      <c r="EJ9" s="461"/>
      <c r="EK9" s="461"/>
      <c r="EL9" s="461"/>
      <c r="EM9" s="461"/>
      <c r="EN9" s="461"/>
      <c r="EO9" s="461"/>
      <c r="EP9" s="461"/>
      <c r="EQ9" s="461"/>
      <c r="ER9" s="461"/>
      <c r="ES9" s="461"/>
      <c r="ET9" s="461"/>
      <c r="EU9" s="461"/>
      <c r="EV9" s="461"/>
      <c r="EW9" s="461"/>
      <c r="EX9" s="461"/>
      <c r="EY9" s="461"/>
      <c r="EZ9" s="461"/>
      <c r="FA9" s="461"/>
      <c r="FB9" s="461"/>
      <c r="FC9" s="461"/>
      <c r="FD9" s="461"/>
      <c r="FE9" s="461"/>
      <c r="FF9" s="461"/>
      <c r="FG9" s="461"/>
      <c r="FH9" s="461"/>
      <c r="FI9" s="461"/>
      <c r="FJ9" s="461"/>
      <c r="FK9" s="461"/>
    </row>
    <row r="10" spans="1:167" s="104" customFormat="1" ht="14.25">
      <c r="A10" s="81">
        <v>43284</v>
      </c>
      <c r="B10" s="82" t="s">
        <v>57</v>
      </c>
      <c r="C10" s="83" t="s">
        <v>88</v>
      </c>
      <c r="D10" s="83" t="s">
        <v>78</v>
      </c>
      <c r="E10" s="84" t="s">
        <v>79</v>
      </c>
      <c r="F10" s="85" t="s">
        <v>80</v>
      </c>
      <c r="G10" s="85" t="s">
        <v>81</v>
      </c>
      <c r="H10" s="86" t="s">
        <v>70</v>
      </c>
      <c r="I10" s="87" t="s">
        <v>71</v>
      </c>
      <c r="J10" s="88">
        <v>31</v>
      </c>
      <c r="K10" s="89">
        <f t="shared" si="5"/>
        <v>43315</v>
      </c>
      <c r="L10" s="90">
        <v>215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0</v>
      </c>
      <c r="W10" s="91">
        <f t="shared" si="35"/>
        <v>215</v>
      </c>
      <c r="X10" s="92">
        <v>45600</v>
      </c>
      <c r="Y10" s="92">
        <v>46000</v>
      </c>
      <c r="Z10" s="92">
        <v>33000</v>
      </c>
      <c r="AA10" s="93">
        <f t="shared" si="6"/>
        <v>9804000</v>
      </c>
      <c r="AB10" s="93">
        <f t="shared" si="7"/>
        <v>0</v>
      </c>
      <c r="AC10" s="93">
        <f t="shared" si="8"/>
        <v>0</v>
      </c>
      <c r="AD10" s="93">
        <f t="shared" si="9"/>
        <v>0</v>
      </c>
      <c r="AE10" s="93">
        <f t="shared" si="10"/>
        <v>0</v>
      </c>
      <c r="AF10" s="93">
        <f t="shared" si="11"/>
        <v>0</v>
      </c>
      <c r="AG10" s="93">
        <f t="shared" si="12"/>
        <v>0</v>
      </c>
      <c r="AH10" s="93">
        <f t="shared" si="13"/>
        <v>0</v>
      </c>
      <c r="AI10" s="93">
        <f t="shared" si="13"/>
        <v>0</v>
      </c>
      <c r="AJ10" s="93">
        <f t="shared" si="14"/>
        <v>0</v>
      </c>
      <c r="AK10" s="93">
        <f t="shared" si="15"/>
        <v>0</v>
      </c>
      <c r="AL10" s="91">
        <f t="shared" si="36"/>
        <v>9804000</v>
      </c>
      <c r="AM10" s="91">
        <f t="shared" si="16"/>
        <v>215</v>
      </c>
      <c r="AN10" s="91">
        <f t="shared" si="17"/>
        <v>0</v>
      </c>
      <c r="AO10" s="91">
        <f t="shared" si="18"/>
        <v>129000</v>
      </c>
      <c r="AP10" s="91">
        <f t="shared" si="19"/>
        <v>0</v>
      </c>
      <c r="AQ10" s="91"/>
      <c r="AR10" s="91">
        <f t="shared" si="20"/>
        <v>0</v>
      </c>
      <c r="AS10" s="91"/>
      <c r="AT10" s="91">
        <f>AN10*500</f>
        <v>0</v>
      </c>
      <c r="AU10" s="91">
        <f t="shared" si="21"/>
        <v>129000</v>
      </c>
      <c r="AV10" s="91">
        <f t="shared" si="22"/>
        <v>9675000</v>
      </c>
      <c r="AW10" s="91">
        <v>0</v>
      </c>
      <c r="AX10" s="93"/>
      <c r="AY10" s="93"/>
      <c r="AZ10" s="94">
        <f t="shared" si="23"/>
        <v>9675000</v>
      </c>
      <c r="BA10" s="95">
        <v>0</v>
      </c>
      <c r="BB10" s="96" t="s">
        <v>64</v>
      </c>
      <c r="BC10" s="96"/>
      <c r="BD10" s="97"/>
      <c r="BE10" s="98"/>
      <c r="BF10" s="99"/>
      <c r="BG10" s="98"/>
      <c r="BH10" s="99"/>
      <c r="BI10" s="98"/>
      <c r="BJ10" s="99"/>
      <c r="BK10" s="98"/>
      <c r="BL10" s="99"/>
      <c r="BM10" s="100"/>
      <c r="BN10" s="101">
        <f t="shared" si="24"/>
        <v>-43284</v>
      </c>
      <c r="BO10" s="102" t="str">
        <f t="shared" si="25"/>
        <v>-</v>
      </c>
      <c r="BP10" s="103">
        <f t="shared" si="26"/>
        <v>9804000</v>
      </c>
      <c r="BR10" s="105">
        <f t="shared" si="27"/>
        <v>9804000</v>
      </c>
      <c r="BS10" s="105">
        <f t="shared" si="28"/>
        <v>0</v>
      </c>
      <c r="BT10" s="105">
        <f t="shared" si="29"/>
        <v>0</v>
      </c>
      <c r="BU10" s="105">
        <f t="shared" si="30"/>
        <v>0</v>
      </c>
      <c r="BW10" s="105">
        <f t="shared" si="31"/>
        <v>215</v>
      </c>
      <c r="BX10" s="105">
        <f t="shared" si="32"/>
        <v>0</v>
      </c>
      <c r="BY10" s="105">
        <f t="shared" si="33"/>
        <v>0</v>
      </c>
      <c r="BZ10" s="105">
        <f t="shared" si="34"/>
        <v>0</v>
      </c>
      <c r="CB10" s="106"/>
      <c r="CC10" s="107"/>
      <c r="CD10" s="107"/>
      <c r="CE10" s="107"/>
      <c r="CF10" s="108"/>
      <c r="CG10" s="108"/>
      <c r="CH10" s="108"/>
      <c r="CI10" s="457">
        <f t="shared" si="38"/>
        <v>129000</v>
      </c>
      <c r="CJ10" s="457">
        <f t="shared" si="39"/>
        <v>0</v>
      </c>
      <c r="CK10" s="459">
        <f t="shared" si="40"/>
        <v>0</v>
      </c>
      <c r="CL10" s="459">
        <f t="shared" si="41"/>
        <v>129000</v>
      </c>
      <c r="CM10" s="459">
        <f t="shared" si="42"/>
        <v>129000</v>
      </c>
      <c r="CN10" s="459">
        <f t="shared" si="43"/>
        <v>0</v>
      </c>
      <c r="CO10" s="459">
        <f t="shared" si="44"/>
        <v>9804000</v>
      </c>
      <c r="CP10" s="459">
        <f t="shared" si="45"/>
        <v>9675000</v>
      </c>
      <c r="CQ10" s="460">
        <f t="shared" si="46"/>
        <v>9675000</v>
      </c>
      <c r="CR10" s="459">
        <f t="shared" si="47"/>
        <v>0</v>
      </c>
      <c r="CS10" s="461"/>
      <c r="CT10" s="461"/>
      <c r="CU10" s="461"/>
      <c r="CV10" s="461"/>
      <c r="CW10" s="461"/>
      <c r="CX10" s="461"/>
      <c r="CY10" s="461"/>
      <c r="CZ10" s="461"/>
      <c r="DA10" s="461"/>
      <c r="DB10" s="461"/>
      <c r="DC10" s="461"/>
      <c r="DD10" s="461"/>
      <c r="DE10" s="461"/>
      <c r="DF10" s="461"/>
      <c r="DG10" s="461"/>
      <c r="DH10" s="461"/>
      <c r="DI10" s="461"/>
      <c r="DJ10" s="461"/>
      <c r="DK10" s="461"/>
      <c r="DL10" s="461"/>
      <c r="DM10" s="461"/>
      <c r="DN10" s="461"/>
      <c r="DO10" s="461"/>
      <c r="DP10" s="461"/>
      <c r="DQ10" s="461"/>
      <c r="DR10" s="461"/>
      <c r="DS10" s="461"/>
      <c r="DT10" s="461"/>
      <c r="DU10" s="461"/>
      <c r="DV10" s="461"/>
      <c r="DW10" s="461"/>
      <c r="DX10" s="461"/>
      <c r="DY10" s="461"/>
      <c r="DZ10" s="461"/>
      <c r="EA10" s="461"/>
      <c r="EB10" s="461"/>
      <c r="EC10" s="461"/>
      <c r="ED10" s="461"/>
      <c r="EE10" s="461"/>
      <c r="EF10" s="461"/>
      <c r="EG10" s="461"/>
      <c r="EH10" s="461"/>
      <c r="EI10" s="461"/>
      <c r="EJ10" s="461"/>
      <c r="EK10" s="461"/>
      <c r="EL10" s="461"/>
      <c r="EM10" s="461"/>
      <c r="EN10" s="461"/>
      <c r="EO10" s="461"/>
      <c r="EP10" s="461"/>
      <c r="EQ10" s="461"/>
      <c r="ER10" s="461"/>
      <c r="ES10" s="461"/>
      <c r="ET10" s="461"/>
      <c r="EU10" s="461"/>
      <c r="EV10" s="461"/>
      <c r="EW10" s="461"/>
      <c r="EX10" s="461"/>
      <c r="EY10" s="461"/>
      <c r="EZ10" s="461"/>
      <c r="FA10" s="461"/>
      <c r="FB10" s="461"/>
      <c r="FC10" s="461"/>
      <c r="FD10" s="461"/>
      <c r="FE10" s="461"/>
      <c r="FF10" s="461"/>
      <c r="FG10" s="461"/>
      <c r="FH10" s="461"/>
      <c r="FI10" s="461"/>
      <c r="FJ10" s="461"/>
      <c r="FK10" s="461"/>
    </row>
    <row r="11" spans="1:167" s="104" customFormat="1" ht="15" thickBot="1">
      <c r="A11" s="81">
        <v>43284</v>
      </c>
      <c r="B11" s="82" t="s">
        <v>57</v>
      </c>
      <c r="C11" s="83" t="s">
        <v>89</v>
      </c>
      <c r="D11" s="83" t="s">
        <v>90</v>
      </c>
      <c r="E11" s="135" t="s">
        <v>91</v>
      </c>
      <c r="F11" s="85" t="s">
        <v>92</v>
      </c>
      <c r="G11" s="85" t="s">
        <v>93</v>
      </c>
      <c r="H11" s="86" t="s">
        <v>94</v>
      </c>
      <c r="I11" s="87" t="s">
        <v>71</v>
      </c>
      <c r="J11" s="88">
        <v>31</v>
      </c>
      <c r="K11" s="89">
        <f t="shared" si="5"/>
        <v>43315</v>
      </c>
      <c r="L11" s="90">
        <v>580</v>
      </c>
      <c r="M11" s="90">
        <v>50</v>
      </c>
      <c r="N11" s="90">
        <v>50</v>
      </c>
      <c r="O11" s="90">
        <v>50</v>
      </c>
      <c r="P11" s="90">
        <v>50</v>
      </c>
      <c r="Q11" s="90">
        <v>0</v>
      </c>
      <c r="R11" s="90">
        <v>0</v>
      </c>
      <c r="S11" s="90">
        <v>0</v>
      </c>
      <c r="T11" s="90">
        <v>200</v>
      </c>
      <c r="U11" s="90">
        <v>0</v>
      </c>
      <c r="V11" s="90">
        <v>0</v>
      </c>
      <c r="W11" s="136">
        <f t="shared" si="35"/>
        <v>980</v>
      </c>
      <c r="X11" s="92">
        <v>45600</v>
      </c>
      <c r="Y11" s="92">
        <v>46000</v>
      </c>
      <c r="Z11" s="92">
        <v>33000</v>
      </c>
      <c r="AA11" s="93">
        <f t="shared" si="6"/>
        <v>26448000</v>
      </c>
      <c r="AB11" s="93">
        <f t="shared" si="7"/>
        <v>2280000</v>
      </c>
      <c r="AC11" s="93">
        <f t="shared" si="8"/>
        <v>2280000</v>
      </c>
      <c r="AD11" s="93">
        <f t="shared" si="9"/>
        <v>2280000</v>
      </c>
      <c r="AE11" s="93">
        <f t="shared" si="10"/>
        <v>2280000</v>
      </c>
      <c r="AF11" s="93">
        <f t="shared" si="11"/>
        <v>0</v>
      </c>
      <c r="AG11" s="93">
        <f t="shared" si="12"/>
        <v>0</v>
      </c>
      <c r="AH11" s="93">
        <f t="shared" si="13"/>
        <v>0</v>
      </c>
      <c r="AI11" s="93">
        <f t="shared" si="13"/>
        <v>9200000</v>
      </c>
      <c r="AJ11" s="93">
        <f t="shared" si="14"/>
        <v>0</v>
      </c>
      <c r="AK11" s="93">
        <f t="shared" si="15"/>
        <v>0</v>
      </c>
      <c r="AL11" s="136">
        <f t="shared" si="36"/>
        <v>44768000</v>
      </c>
      <c r="AM11" s="91">
        <f t="shared" si="16"/>
        <v>780</v>
      </c>
      <c r="AN11" s="91">
        <f t="shared" si="17"/>
        <v>200</v>
      </c>
      <c r="AO11" s="91">
        <f t="shared" si="18"/>
        <v>468000</v>
      </c>
      <c r="AP11" s="91">
        <f t="shared" si="19"/>
        <v>200000</v>
      </c>
      <c r="AQ11" s="91"/>
      <c r="AR11" s="91">
        <f t="shared" si="20"/>
        <v>0</v>
      </c>
      <c r="AS11" s="91"/>
      <c r="AT11" s="91">
        <f t="shared" si="37"/>
        <v>0</v>
      </c>
      <c r="AU11" s="91">
        <f t="shared" si="21"/>
        <v>668000</v>
      </c>
      <c r="AV11" s="91">
        <f t="shared" si="22"/>
        <v>44100000</v>
      </c>
      <c r="AW11" s="91">
        <v>0</v>
      </c>
      <c r="AX11" s="93"/>
      <c r="AY11" s="93"/>
      <c r="AZ11" s="94">
        <f t="shared" si="23"/>
        <v>44100000</v>
      </c>
      <c r="BA11" s="95">
        <v>2600000</v>
      </c>
      <c r="BB11" s="96" t="s">
        <v>95</v>
      </c>
      <c r="BC11" s="96"/>
      <c r="BD11" s="97"/>
      <c r="BE11" s="98"/>
      <c r="BF11" s="99"/>
      <c r="BG11" s="98"/>
      <c r="BH11" s="99"/>
      <c r="BI11" s="98"/>
      <c r="BJ11" s="99"/>
      <c r="BK11" s="98"/>
      <c r="BL11" s="99"/>
      <c r="BM11" s="100"/>
      <c r="BN11" s="101">
        <f t="shared" si="24"/>
        <v>-43284</v>
      </c>
      <c r="BO11" s="102" t="str">
        <f t="shared" si="25"/>
        <v>-</v>
      </c>
      <c r="BP11" s="103">
        <f t="shared" si="26"/>
        <v>44768000</v>
      </c>
      <c r="BR11" s="105">
        <f t="shared" si="27"/>
        <v>44768000</v>
      </c>
      <c r="BS11" s="105">
        <f t="shared" si="28"/>
        <v>0</v>
      </c>
      <c r="BT11" s="105">
        <f t="shared" si="29"/>
        <v>0</v>
      </c>
      <c r="BU11" s="105">
        <f t="shared" si="30"/>
        <v>0</v>
      </c>
      <c r="BW11" s="105">
        <f t="shared" si="31"/>
        <v>980</v>
      </c>
      <c r="BX11" s="105">
        <f t="shared" si="32"/>
        <v>0</v>
      </c>
      <c r="BY11" s="105">
        <f t="shared" si="33"/>
        <v>0</v>
      </c>
      <c r="BZ11" s="105">
        <f t="shared" si="34"/>
        <v>0</v>
      </c>
      <c r="CB11" s="106"/>
      <c r="CC11" s="107"/>
      <c r="CD11" s="107"/>
      <c r="CE11" s="107"/>
      <c r="CF11" s="108"/>
      <c r="CG11" s="108"/>
      <c r="CH11" s="108"/>
      <c r="CI11" s="457">
        <f t="shared" si="38"/>
        <v>468000</v>
      </c>
      <c r="CJ11" s="457">
        <f t="shared" si="39"/>
        <v>200000</v>
      </c>
      <c r="CK11" s="459">
        <f t="shared" si="40"/>
        <v>0</v>
      </c>
      <c r="CL11" s="459">
        <f t="shared" si="41"/>
        <v>668000</v>
      </c>
      <c r="CM11" s="459">
        <f t="shared" si="42"/>
        <v>668000</v>
      </c>
      <c r="CN11" s="459">
        <f t="shared" si="43"/>
        <v>0</v>
      </c>
      <c r="CO11" s="459">
        <f t="shared" si="44"/>
        <v>44768000</v>
      </c>
      <c r="CP11" s="459">
        <f t="shared" si="45"/>
        <v>44100000</v>
      </c>
      <c r="CQ11" s="460">
        <f t="shared" si="46"/>
        <v>44100000</v>
      </c>
      <c r="CR11" s="459">
        <f t="shared" si="47"/>
        <v>0</v>
      </c>
      <c r="CS11" s="461"/>
      <c r="CT11" s="461"/>
      <c r="CU11" s="461"/>
      <c r="CV11" s="461"/>
      <c r="CW11" s="461"/>
      <c r="CX11" s="461"/>
      <c r="CY11" s="461"/>
      <c r="CZ11" s="461"/>
      <c r="DA11" s="461"/>
      <c r="DB11" s="461"/>
      <c r="DC11" s="461"/>
      <c r="DD11" s="461"/>
      <c r="DE11" s="461"/>
      <c r="DF11" s="461"/>
      <c r="DG11" s="461"/>
      <c r="DH11" s="461"/>
      <c r="DI11" s="461"/>
      <c r="DJ11" s="461"/>
      <c r="DK11" s="461"/>
      <c r="DL11" s="461"/>
      <c r="DM11" s="461"/>
      <c r="DN11" s="461"/>
      <c r="DO11" s="461"/>
      <c r="DP11" s="461"/>
      <c r="DQ11" s="461"/>
      <c r="DR11" s="461"/>
      <c r="DS11" s="461"/>
      <c r="DT11" s="461"/>
      <c r="DU11" s="461"/>
      <c r="DV11" s="461"/>
      <c r="DW11" s="461"/>
      <c r="DX11" s="461"/>
      <c r="DY11" s="461"/>
      <c r="DZ11" s="461"/>
      <c r="EA11" s="461"/>
      <c r="EB11" s="461"/>
      <c r="EC11" s="461"/>
      <c r="ED11" s="461"/>
      <c r="EE11" s="461"/>
      <c r="EF11" s="461"/>
      <c r="EG11" s="461"/>
      <c r="EH11" s="461"/>
      <c r="EI11" s="461"/>
      <c r="EJ11" s="461"/>
      <c r="EK11" s="461"/>
      <c r="EL11" s="461"/>
      <c r="EM11" s="461"/>
      <c r="EN11" s="461"/>
      <c r="EO11" s="461"/>
      <c r="EP11" s="461"/>
      <c r="EQ11" s="461"/>
      <c r="ER11" s="461"/>
      <c r="ES11" s="461"/>
      <c r="ET11" s="461"/>
      <c r="EU11" s="461"/>
      <c r="EV11" s="461"/>
      <c r="EW11" s="461"/>
      <c r="EX11" s="461"/>
      <c r="EY11" s="461"/>
      <c r="EZ11" s="461"/>
      <c r="FA11" s="461"/>
      <c r="FB11" s="461"/>
      <c r="FC11" s="461"/>
      <c r="FD11" s="461"/>
      <c r="FE11" s="461"/>
      <c r="FF11" s="461"/>
      <c r="FG11" s="461"/>
      <c r="FH11" s="461"/>
      <c r="FI11" s="461"/>
      <c r="FJ11" s="461"/>
      <c r="FK11" s="461"/>
    </row>
    <row r="12" spans="1:167" s="104" customFormat="1" ht="14.25">
      <c r="A12" s="112">
        <v>43285</v>
      </c>
      <c r="B12" s="113" t="s">
        <v>57</v>
      </c>
      <c r="C12" s="114" t="s">
        <v>96</v>
      </c>
      <c r="D12" s="137" t="s">
        <v>97</v>
      </c>
      <c r="E12" s="115" t="s">
        <v>98</v>
      </c>
      <c r="F12" s="116" t="s">
        <v>99</v>
      </c>
      <c r="G12" s="138" t="s">
        <v>100</v>
      </c>
      <c r="H12" s="139" t="s">
        <v>101</v>
      </c>
      <c r="I12" s="118" t="s">
        <v>71</v>
      </c>
      <c r="J12" s="140">
        <v>31</v>
      </c>
      <c r="K12" s="120">
        <f t="shared" si="5"/>
        <v>43316</v>
      </c>
      <c r="L12" s="121">
        <v>190</v>
      </c>
      <c r="M12" s="121">
        <v>10</v>
      </c>
      <c r="N12" s="121">
        <v>10</v>
      </c>
      <c r="O12" s="121">
        <v>10</v>
      </c>
      <c r="P12" s="121">
        <v>10</v>
      </c>
      <c r="Q12" s="121">
        <v>0</v>
      </c>
      <c r="R12" s="121">
        <v>0</v>
      </c>
      <c r="S12" s="121">
        <v>0</v>
      </c>
      <c r="T12" s="121">
        <v>320</v>
      </c>
      <c r="U12" s="121">
        <v>0</v>
      </c>
      <c r="V12" s="121">
        <v>0</v>
      </c>
      <c r="W12" s="91">
        <f t="shared" si="35"/>
        <v>550</v>
      </c>
      <c r="X12" s="123">
        <v>45600</v>
      </c>
      <c r="Y12" s="123">
        <v>46000</v>
      </c>
      <c r="Z12" s="123">
        <v>33000</v>
      </c>
      <c r="AA12" s="124">
        <f t="shared" si="6"/>
        <v>8664000</v>
      </c>
      <c r="AB12" s="124">
        <f t="shared" si="7"/>
        <v>456000</v>
      </c>
      <c r="AC12" s="124">
        <f t="shared" si="8"/>
        <v>456000</v>
      </c>
      <c r="AD12" s="124">
        <f t="shared" si="9"/>
        <v>456000</v>
      </c>
      <c r="AE12" s="124">
        <f t="shared" si="10"/>
        <v>456000</v>
      </c>
      <c r="AF12" s="124">
        <f t="shared" si="11"/>
        <v>0</v>
      </c>
      <c r="AG12" s="124">
        <f t="shared" si="12"/>
        <v>0</v>
      </c>
      <c r="AH12" s="124">
        <f t="shared" si="13"/>
        <v>0</v>
      </c>
      <c r="AI12" s="124">
        <f t="shared" si="13"/>
        <v>14720000</v>
      </c>
      <c r="AJ12" s="124">
        <f t="shared" si="14"/>
        <v>0</v>
      </c>
      <c r="AK12" s="124">
        <f t="shared" si="15"/>
        <v>0</v>
      </c>
      <c r="AL12" s="91">
        <f t="shared" si="36"/>
        <v>25208000</v>
      </c>
      <c r="AM12" s="122">
        <f t="shared" si="16"/>
        <v>230</v>
      </c>
      <c r="AN12" s="122">
        <f t="shared" si="17"/>
        <v>320</v>
      </c>
      <c r="AO12" s="122">
        <f>AM12*500</f>
        <v>115000</v>
      </c>
      <c r="AP12" s="122">
        <f>AN12*500</f>
        <v>160000</v>
      </c>
      <c r="AQ12" s="122"/>
      <c r="AR12" s="122">
        <f t="shared" si="20"/>
        <v>0</v>
      </c>
      <c r="AS12" s="122"/>
      <c r="AT12" s="122">
        <f t="shared" si="37"/>
        <v>0</v>
      </c>
      <c r="AU12" s="122">
        <f t="shared" si="21"/>
        <v>275000</v>
      </c>
      <c r="AV12" s="122">
        <f t="shared" si="22"/>
        <v>24933000</v>
      </c>
      <c r="AW12" s="122">
        <f>AV12*2%+40</f>
        <v>498700</v>
      </c>
      <c r="AX12" s="124"/>
      <c r="AY12" s="124"/>
      <c r="AZ12" s="125">
        <f t="shared" si="23"/>
        <v>24434300</v>
      </c>
      <c r="BA12" s="126">
        <v>0</v>
      </c>
      <c r="BB12" s="127" t="s">
        <v>64</v>
      </c>
      <c r="BC12" s="127"/>
      <c r="BD12" s="128"/>
      <c r="BE12" s="129"/>
      <c r="BF12" s="130"/>
      <c r="BG12" s="129"/>
      <c r="BH12" s="130"/>
      <c r="BI12" s="129"/>
      <c r="BJ12" s="130"/>
      <c r="BK12" s="129"/>
      <c r="BL12" s="130"/>
      <c r="BM12" s="131">
        <v>24373500</v>
      </c>
      <c r="BN12" s="132">
        <f t="shared" si="24"/>
        <v>-43285</v>
      </c>
      <c r="BO12" s="133" t="str">
        <f t="shared" si="25"/>
        <v>-</v>
      </c>
      <c r="BP12" s="134">
        <f t="shared" si="26"/>
        <v>25208000</v>
      </c>
      <c r="BR12" s="105">
        <f t="shared" si="27"/>
        <v>25208000</v>
      </c>
      <c r="BS12" s="105">
        <f t="shared" si="28"/>
        <v>0</v>
      </c>
      <c r="BT12" s="105">
        <f t="shared" si="29"/>
        <v>0</v>
      </c>
      <c r="BU12" s="105">
        <f t="shared" si="30"/>
        <v>0</v>
      </c>
      <c r="BW12" s="105">
        <f t="shared" si="31"/>
        <v>550</v>
      </c>
      <c r="BX12" s="105">
        <f t="shared" si="32"/>
        <v>0</v>
      </c>
      <c r="BY12" s="105">
        <f t="shared" si="33"/>
        <v>0</v>
      </c>
      <c r="BZ12" s="105">
        <f t="shared" si="34"/>
        <v>0</v>
      </c>
      <c r="CB12" s="106"/>
      <c r="CC12" s="107"/>
      <c r="CD12" s="107"/>
      <c r="CE12" s="107"/>
      <c r="CF12" s="108"/>
      <c r="CG12" s="108"/>
      <c r="CH12" s="108"/>
      <c r="CI12" s="457">
        <f t="shared" si="38"/>
        <v>115000</v>
      </c>
      <c r="CJ12" s="457">
        <f t="shared" si="39"/>
        <v>160000</v>
      </c>
      <c r="CK12" s="459">
        <f t="shared" si="40"/>
        <v>498700</v>
      </c>
      <c r="CL12" s="459">
        <f t="shared" si="41"/>
        <v>773700</v>
      </c>
      <c r="CM12" s="459">
        <f t="shared" si="42"/>
        <v>773700</v>
      </c>
      <c r="CN12" s="459">
        <f t="shared" si="43"/>
        <v>0</v>
      </c>
      <c r="CO12" s="459">
        <f t="shared" si="44"/>
        <v>25208000</v>
      </c>
      <c r="CP12" s="459">
        <f t="shared" si="45"/>
        <v>24434300</v>
      </c>
      <c r="CQ12" s="460">
        <f t="shared" si="46"/>
        <v>24434300</v>
      </c>
      <c r="CR12" s="459">
        <f t="shared" si="47"/>
        <v>0</v>
      </c>
      <c r="CS12" s="461"/>
      <c r="CT12" s="461"/>
      <c r="CU12" s="461"/>
      <c r="CV12" s="461"/>
      <c r="CW12" s="461"/>
      <c r="CX12" s="461"/>
      <c r="CY12" s="461"/>
      <c r="CZ12" s="461"/>
      <c r="DA12" s="461"/>
      <c r="DB12" s="461"/>
      <c r="DC12" s="461"/>
      <c r="DD12" s="461"/>
      <c r="DE12" s="461"/>
      <c r="DF12" s="461"/>
      <c r="DG12" s="461"/>
      <c r="DH12" s="461"/>
      <c r="DI12" s="461"/>
      <c r="DJ12" s="461"/>
      <c r="DK12" s="461"/>
      <c r="DL12" s="461"/>
      <c r="DM12" s="461"/>
      <c r="DN12" s="461"/>
      <c r="DO12" s="461"/>
      <c r="DP12" s="461"/>
      <c r="DQ12" s="461"/>
      <c r="DR12" s="461"/>
      <c r="DS12" s="461"/>
      <c r="DT12" s="461"/>
      <c r="DU12" s="461"/>
      <c r="DV12" s="461"/>
      <c r="DW12" s="461"/>
      <c r="DX12" s="461"/>
      <c r="DY12" s="461"/>
      <c r="DZ12" s="461"/>
      <c r="EA12" s="461"/>
      <c r="EB12" s="461"/>
      <c r="EC12" s="461"/>
      <c r="ED12" s="461"/>
      <c r="EE12" s="461"/>
      <c r="EF12" s="461"/>
      <c r="EG12" s="461"/>
      <c r="EH12" s="461"/>
      <c r="EI12" s="461"/>
      <c r="EJ12" s="461"/>
      <c r="EK12" s="461"/>
      <c r="EL12" s="461"/>
      <c r="EM12" s="461"/>
      <c r="EN12" s="461"/>
      <c r="EO12" s="461"/>
      <c r="EP12" s="461"/>
      <c r="EQ12" s="461"/>
      <c r="ER12" s="461"/>
      <c r="ES12" s="461"/>
      <c r="ET12" s="461"/>
      <c r="EU12" s="461"/>
      <c r="EV12" s="461"/>
      <c r="EW12" s="461"/>
      <c r="EX12" s="461"/>
      <c r="EY12" s="461"/>
      <c r="EZ12" s="461"/>
      <c r="FA12" s="461"/>
      <c r="FB12" s="461"/>
      <c r="FC12" s="461"/>
      <c r="FD12" s="461"/>
      <c r="FE12" s="461"/>
      <c r="FF12" s="461"/>
      <c r="FG12" s="461"/>
      <c r="FH12" s="461"/>
      <c r="FI12" s="461"/>
      <c r="FJ12" s="461"/>
      <c r="FK12" s="461"/>
    </row>
    <row r="13" spans="1:167" s="395" customFormat="1" ht="14.25">
      <c r="A13" s="372">
        <v>43285</v>
      </c>
      <c r="B13" s="373" t="s">
        <v>57</v>
      </c>
      <c r="C13" s="374" t="s">
        <v>102</v>
      </c>
      <c r="D13" s="374" t="s">
        <v>66</v>
      </c>
      <c r="E13" s="375" t="s">
        <v>67</v>
      </c>
      <c r="F13" s="376" t="s">
        <v>68</v>
      </c>
      <c r="G13" s="376" t="s">
        <v>69</v>
      </c>
      <c r="H13" s="377" t="s">
        <v>70</v>
      </c>
      <c r="I13" s="378" t="s">
        <v>71</v>
      </c>
      <c r="J13" s="379">
        <v>31</v>
      </c>
      <c r="K13" s="380">
        <f t="shared" si="5"/>
        <v>43316</v>
      </c>
      <c r="L13" s="381">
        <v>0</v>
      </c>
      <c r="M13" s="381">
        <v>0</v>
      </c>
      <c r="N13" s="381">
        <v>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381">
        <v>236</v>
      </c>
      <c r="U13" s="381">
        <v>0</v>
      </c>
      <c r="V13" s="381">
        <v>0</v>
      </c>
      <c r="W13" s="382">
        <f t="shared" si="35"/>
        <v>236</v>
      </c>
      <c r="X13" s="383">
        <v>45600</v>
      </c>
      <c r="Y13" s="383">
        <v>46000</v>
      </c>
      <c r="Z13" s="383">
        <v>33000</v>
      </c>
      <c r="AA13" s="384">
        <f t="shared" si="6"/>
        <v>0</v>
      </c>
      <c r="AB13" s="384">
        <f t="shared" si="7"/>
        <v>0</v>
      </c>
      <c r="AC13" s="384">
        <f t="shared" si="8"/>
        <v>0</v>
      </c>
      <c r="AD13" s="384">
        <f t="shared" si="9"/>
        <v>0</v>
      </c>
      <c r="AE13" s="384">
        <f t="shared" si="10"/>
        <v>0</v>
      </c>
      <c r="AF13" s="384">
        <f t="shared" si="11"/>
        <v>0</v>
      </c>
      <c r="AG13" s="384">
        <f t="shared" si="12"/>
        <v>0</v>
      </c>
      <c r="AH13" s="384">
        <f t="shared" si="13"/>
        <v>0</v>
      </c>
      <c r="AI13" s="384">
        <f t="shared" si="13"/>
        <v>10856000</v>
      </c>
      <c r="AJ13" s="384">
        <f t="shared" si="14"/>
        <v>0</v>
      </c>
      <c r="AK13" s="384">
        <f t="shared" si="15"/>
        <v>0</v>
      </c>
      <c r="AL13" s="382">
        <f t="shared" si="36"/>
        <v>10856000</v>
      </c>
      <c r="AM13" s="382">
        <f t="shared" si="16"/>
        <v>0</v>
      </c>
      <c r="AN13" s="382">
        <f t="shared" si="17"/>
        <v>236</v>
      </c>
      <c r="AO13" s="382">
        <f t="shared" si="18"/>
        <v>0</v>
      </c>
      <c r="AP13" s="382">
        <f t="shared" si="19"/>
        <v>236000</v>
      </c>
      <c r="AQ13" s="382"/>
      <c r="AR13" s="382">
        <f t="shared" si="20"/>
        <v>0</v>
      </c>
      <c r="AS13" s="382"/>
      <c r="AT13" s="382">
        <f>T13*500</f>
        <v>118000</v>
      </c>
      <c r="AU13" s="382">
        <f t="shared" si="21"/>
        <v>354000</v>
      </c>
      <c r="AV13" s="382">
        <f t="shared" si="22"/>
        <v>10502000</v>
      </c>
      <c r="AW13" s="382">
        <v>0</v>
      </c>
      <c r="AX13" s="384"/>
      <c r="AY13" s="384"/>
      <c r="AZ13" s="385">
        <f t="shared" si="23"/>
        <v>10502000</v>
      </c>
      <c r="BA13" s="386">
        <v>0</v>
      </c>
      <c r="BB13" s="387" t="s">
        <v>64</v>
      </c>
      <c r="BC13" s="387"/>
      <c r="BD13" s="388"/>
      <c r="BE13" s="389"/>
      <c r="BF13" s="390"/>
      <c r="BG13" s="389"/>
      <c r="BH13" s="390"/>
      <c r="BI13" s="389"/>
      <c r="BJ13" s="390"/>
      <c r="BK13" s="389"/>
      <c r="BL13" s="390"/>
      <c r="BM13" s="391"/>
      <c r="BN13" s="392">
        <f t="shared" si="24"/>
        <v>-43285</v>
      </c>
      <c r="BO13" s="393" t="str">
        <f t="shared" si="25"/>
        <v>-</v>
      </c>
      <c r="BP13" s="394">
        <f t="shared" si="26"/>
        <v>10856000</v>
      </c>
      <c r="BR13" s="396">
        <f t="shared" si="27"/>
        <v>10856000</v>
      </c>
      <c r="BS13" s="396">
        <f t="shared" si="28"/>
        <v>0</v>
      </c>
      <c r="BT13" s="396">
        <f t="shared" si="29"/>
        <v>0</v>
      </c>
      <c r="BU13" s="396">
        <f t="shared" si="30"/>
        <v>0</v>
      </c>
      <c r="BW13" s="396">
        <f t="shared" si="31"/>
        <v>236</v>
      </c>
      <c r="BX13" s="396">
        <f t="shared" si="32"/>
        <v>0</v>
      </c>
      <c r="BY13" s="396">
        <f t="shared" si="33"/>
        <v>0</v>
      </c>
      <c r="BZ13" s="396">
        <f t="shared" si="34"/>
        <v>0</v>
      </c>
      <c r="CB13" s="397"/>
      <c r="CC13" s="398"/>
      <c r="CD13" s="398"/>
      <c r="CE13" s="398"/>
      <c r="CF13" s="399"/>
      <c r="CG13" s="399"/>
      <c r="CH13" s="399"/>
      <c r="CI13" s="457">
        <f t="shared" si="38"/>
        <v>0</v>
      </c>
      <c r="CJ13" s="457">
        <f t="shared" si="39"/>
        <v>354000</v>
      </c>
      <c r="CK13" s="459">
        <f t="shared" si="40"/>
        <v>0</v>
      </c>
      <c r="CL13" s="459">
        <f t="shared" si="41"/>
        <v>354000</v>
      </c>
      <c r="CM13" s="459">
        <f t="shared" si="42"/>
        <v>354000</v>
      </c>
      <c r="CN13" s="459">
        <f t="shared" si="43"/>
        <v>0</v>
      </c>
      <c r="CO13" s="459">
        <f t="shared" si="44"/>
        <v>10856000</v>
      </c>
      <c r="CP13" s="459">
        <f t="shared" si="45"/>
        <v>10502000</v>
      </c>
      <c r="CQ13" s="460">
        <f t="shared" si="46"/>
        <v>10502000</v>
      </c>
      <c r="CR13" s="459">
        <f t="shared" si="47"/>
        <v>0</v>
      </c>
      <c r="CS13" s="461"/>
      <c r="CT13" s="461"/>
      <c r="CU13" s="461"/>
      <c r="CV13" s="461"/>
      <c r="CW13" s="461"/>
      <c r="CX13" s="461"/>
      <c r="CY13" s="461"/>
      <c r="CZ13" s="461"/>
      <c r="DA13" s="461"/>
      <c r="DB13" s="461"/>
      <c r="DC13" s="461"/>
      <c r="DD13" s="461"/>
      <c r="DE13" s="461"/>
      <c r="DF13" s="461"/>
      <c r="DG13" s="461"/>
      <c r="DH13" s="461"/>
      <c r="DI13" s="461"/>
      <c r="DJ13" s="461"/>
      <c r="DK13" s="461"/>
      <c r="DL13" s="461"/>
      <c r="DM13" s="461"/>
      <c r="DN13" s="461"/>
      <c r="DO13" s="461"/>
      <c r="DP13" s="461"/>
      <c r="DQ13" s="461"/>
      <c r="DR13" s="461"/>
      <c r="DS13" s="461"/>
      <c r="DT13" s="461"/>
      <c r="DU13" s="461"/>
      <c r="DV13" s="461"/>
      <c r="DW13" s="461"/>
      <c r="DX13" s="461"/>
      <c r="DY13" s="461"/>
      <c r="DZ13" s="461"/>
      <c r="EA13" s="461"/>
      <c r="EB13" s="461"/>
      <c r="EC13" s="461"/>
      <c r="ED13" s="461"/>
      <c r="EE13" s="461"/>
      <c r="EF13" s="461"/>
      <c r="EG13" s="461"/>
      <c r="EH13" s="461"/>
      <c r="EI13" s="461"/>
      <c r="EJ13" s="461"/>
      <c r="EK13" s="461"/>
      <c r="EL13" s="461"/>
      <c r="EM13" s="461"/>
      <c r="EN13" s="461"/>
      <c r="EO13" s="461"/>
      <c r="EP13" s="461"/>
      <c r="EQ13" s="461"/>
      <c r="ER13" s="461"/>
      <c r="ES13" s="461"/>
      <c r="ET13" s="461"/>
      <c r="EU13" s="461"/>
      <c r="EV13" s="461"/>
      <c r="EW13" s="461"/>
      <c r="EX13" s="461"/>
      <c r="EY13" s="461"/>
      <c r="EZ13" s="461"/>
      <c r="FA13" s="461"/>
      <c r="FB13" s="461"/>
      <c r="FC13" s="461"/>
      <c r="FD13" s="461"/>
      <c r="FE13" s="461"/>
      <c r="FF13" s="461"/>
      <c r="FG13" s="461"/>
      <c r="FH13" s="461"/>
      <c r="FI13" s="461"/>
      <c r="FJ13" s="461"/>
      <c r="FK13" s="461"/>
    </row>
    <row r="14" spans="1:167" s="342" customFormat="1" ht="15" thickBot="1">
      <c r="A14" s="317">
        <v>43285</v>
      </c>
      <c r="B14" s="318" t="s">
        <v>57</v>
      </c>
      <c r="C14" s="319" t="s">
        <v>103</v>
      </c>
      <c r="D14" s="320" t="s">
        <v>104</v>
      </c>
      <c r="E14" s="321" t="s">
        <v>105</v>
      </c>
      <c r="F14" s="322" t="s">
        <v>106</v>
      </c>
      <c r="G14" s="323" t="s">
        <v>107</v>
      </c>
      <c r="H14" s="324" t="s">
        <v>108</v>
      </c>
      <c r="I14" s="325" t="s">
        <v>71</v>
      </c>
      <c r="J14" s="326">
        <v>31</v>
      </c>
      <c r="K14" s="327">
        <f t="shared" si="5"/>
        <v>43316</v>
      </c>
      <c r="L14" s="328">
        <v>0</v>
      </c>
      <c r="M14" s="328">
        <v>0</v>
      </c>
      <c r="N14" s="328">
        <v>0</v>
      </c>
      <c r="O14" s="328">
        <v>0</v>
      </c>
      <c r="P14" s="328">
        <v>0</v>
      </c>
      <c r="Q14" s="328">
        <v>0</v>
      </c>
      <c r="R14" s="328">
        <v>0</v>
      </c>
      <c r="S14" s="328">
        <v>0</v>
      </c>
      <c r="T14" s="328">
        <v>0</v>
      </c>
      <c r="U14" s="328">
        <v>200</v>
      </c>
      <c r="V14" s="328">
        <v>0</v>
      </c>
      <c r="W14" s="316">
        <f t="shared" si="35"/>
        <v>200</v>
      </c>
      <c r="X14" s="329">
        <v>45600</v>
      </c>
      <c r="Y14" s="329">
        <v>46000</v>
      </c>
      <c r="Z14" s="329">
        <v>33000</v>
      </c>
      <c r="AA14" s="330">
        <f t="shared" si="6"/>
        <v>0</v>
      </c>
      <c r="AB14" s="330">
        <f t="shared" si="7"/>
        <v>0</v>
      </c>
      <c r="AC14" s="330">
        <f t="shared" si="8"/>
        <v>0</v>
      </c>
      <c r="AD14" s="330">
        <f t="shared" si="9"/>
        <v>0</v>
      </c>
      <c r="AE14" s="330">
        <f t="shared" si="10"/>
        <v>0</v>
      </c>
      <c r="AF14" s="331">
        <f t="shared" si="11"/>
        <v>0</v>
      </c>
      <c r="AG14" s="331">
        <f t="shared" si="12"/>
        <v>0</v>
      </c>
      <c r="AH14" s="331">
        <f t="shared" si="13"/>
        <v>0</v>
      </c>
      <c r="AI14" s="330">
        <f t="shared" si="13"/>
        <v>0</v>
      </c>
      <c r="AJ14" s="330">
        <f t="shared" si="14"/>
        <v>9200000</v>
      </c>
      <c r="AK14" s="330">
        <f t="shared" si="15"/>
        <v>0</v>
      </c>
      <c r="AL14" s="316">
        <f t="shared" si="36"/>
        <v>9200000</v>
      </c>
      <c r="AM14" s="316">
        <f t="shared" si="16"/>
        <v>0</v>
      </c>
      <c r="AN14" s="316">
        <f t="shared" si="17"/>
        <v>200</v>
      </c>
      <c r="AO14" s="316">
        <f t="shared" si="18"/>
        <v>0</v>
      </c>
      <c r="AP14" s="316">
        <f>AN14*0</f>
        <v>0</v>
      </c>
      <c r="AQ14" s="316"/>
      <c r="AR14" s="316">
        <f>AN14*2000</f>
        <v>400000</v>
      </c>
      <c r="AS14" s="316"/>
      <c r="AT14" s="316">
        <f t="shared" si="37"/>
        <v>0</v>
      </c>
      <c r="AU14" s="316">
        <f t="shared" si="21"/>
        <v>400000</v>
      </c>
      <c r="AV14" s="316">
        <f t="shared" si="22"/>
        <v>8800000</v>
      </c>
      <c r="AW14" s="316">
        <v>0</v>
      </c>
      <c r="AX14" s="330"/>
      <c r="AY14" s="330"/>
      <c r="AZ14" s="332">
        <f t="shared" si="23"/>
        <v>8800000</v>
      </c>
      <c r="BA14" s="333">
        <v>0</v>
      </c>
      <c r="BB14" s="334" t="s">
        <v>64</v>
      </c>
      <c r="BC14" s="334" t="s">
        <v>109</v>
      </c>
      <c r="BD14" s="335"/>
      <c r="BE14" s="336"/>
      <c r="BF14" s="337"/>
      <c r="BG14" s="336"/>
      <c r="BH14" s="337"/>
      <c r="BI14" s="336"/>
      <c r="BJ14" s="337"/>
      <c r="BK14" s="336">
        <v>8800000</v>
      </c>
      <c r="BL14" s="337"/>
      <c r="BM14" s="338"/>
      <c r="BN14" s="339">
        <f t="shared" si="24"/>
        <v>-43285</v>
      </c>
      <c r="BO14" s="340" t="str">
        <f t="shared" si="25"/>
        <v>-</v>
      </c>
      <c r="BP14" s="341">
        <f t="shared" si="26"/>
        <v>9200000</v>
      </c>
      <c r="BR14" s="343">
        <f t="shared" si="27"/>
        <v>9200000</v>
      </c>
      <c r="BS14" s="343">
        <f t="shared" si="28"/>
        <v>0</v>
      </c>
      <c r="BT14" s="343">
        <f t="shared" si="29"/>
        <v>0</v>
      </c>
      <c r="BU14" s="343">
        <f t="shared" si="30"/>
        <v>0</v>
      </c>
      <c r="BW14" s="343">
        <f t="shared" si="31"/>
        <v>200</v>
      </c>
      <c r="BX14" s="343">
        <f t="shared" si="32"/>
        <v>0</v>
      </c>
      <c r="BY14" s="343">
        <f t="shared" si="33"/>
        <v>0</v>
      </c>
      <c r="BZ14" s="343">
        <f t="shared" si="34"/>
        <v>0</v>
      </c>
      <c r="CB14" s="344"/>
      <c r="CC14" s="345"/>
      <c r="CD14" s="345"/>
      <c r="CE14" s="345"/>
      <c r="CF14" s="346"/>
      <c r="CG14" s="346"/>
      <c r="CH14" s="346"/>
      <c r="CI14" s="457">
        <f>AM14+AO14</f>
        <v>0</v>
      </c>
      <c r="CJ14" s="457">
        <f>AP14+AR14+AT14</f>
        <v>400000</v>
      </c>
      <c r="CK14" s="459">
        <f t="shared" si="40"/>
        <v>0</v>
      </c>
      <c r="CL14" s="459">
        <f t="shared" si="41"/>
        <v>400000</v>
      </c>
      <c r="CM14" s="459">
        <f t="shared" si="42"/>
        <v>400000</v>
      </c>
      <c r="CN14" s="459">
        <f t="shared" si="43"/>
        <v>0</v>
      </c>
      <c r="CO14" s="459">
        <f t="shared" si="44"/>
        <v>9200000</v>
      </c>
      <c r="CP14" s="459">
        <f t="shared" si="45"/>
        <v>8800000</v>
      </c>
      <c r="CQ14" s="460">
        <f t="shared" si="46"/>
        <v>8800000</v>
      </c>
      <c r="CR14" s="459">
        <f t="shared" si="47"/>
        <v>0</v>
      </c>
      <c r="CS14" s="461"/>
      <c r="CT14" s="461"/>
      <c r="CU14" s="461"/>
      <c r="CV14" s="461"/>
      <c r="CW14" s="461"/>
      <c r="CX14" s="461"/>
      <c r="CY14" s="461"/>
      <c r="CZ14" s="461"/>
      <c r="DA14" s="461"/>
      <c r="DB14" s="461"/>
      <c r="DC14" s="461"/>
      <c r="DD14" s="461"/>
      <c r="DE14" s="461"/>
      <c r="DF14" s="461"/>
      <c r="DG14" s="461"/>
      <c r="DH14" s="461"/>
      <c r="DI14" s="461"/>
      <c r="DJ14" s="461"/>
      <c r="DK14" s="461"/>
      <c r="DL14" s="461"/>
      <c r="DM14" s="461"/>
      <c r="DN14" s="461"/>
      <c r="DO14" s="461"/>
      <c r="DP14" s="461"/>
      <c r="DQ14" s="461"/>
      <c r="DR14" s="461"/>
      <c r="DS14" s="461"/>
      <c r="DT14" s="461"/>
      <c r="DU14" s="461"/>
      <c r="DV14" s="461"/>
      <c r="DW14" s="461"/>
      <c r="DX14" s="461"/>
      <c r="DY14" s="461"/>
      <c r="DZ14" s="461"/>
      <c r="EA14" s="461"/>
      <c r="EB14" s="461"/>
      <c r="EC14" s="461"/>
      <c r="ED14" s="461"/>
      <c r="EE14" s="461"/>
      <c r="EF14" s="461"/>
      <c r="EG14" s="461"/>
      <c r="EH14" s="461"/>
      <c r="EI14" s="461"/>
      <c r="EJ14" s="461"/>
      <c r="EK14" s="461"/>
      <c r="EL14" s="461"/>
      <c r="EM14" s="461"/>
      <c r="EN14" s="461"/>
      <c r="EO14" s="461"/>
      <c r="EP14" s="461"/>
      <c r="EQ14" s="461"/>
      <c r="ER14" s="461"/>
      <c r="ES14" s="461"/>
      <c r="ET14" s="461"/>
      <c r="EU14" s="461"/>
      <c r="EV14" s="461"/>
      <c r="EW14" s="461"/>
      <c r="EX14" s="461"/>
      <c r="EY14" s="461"/>
      <c r="EZ14" s="461"/>
      <c r="FA14" s="461"/>
      <c r="FB14" s="461"/>
      <c r="FC14" s="461"/>
      <c r="FD14" s="461"/>
      <c r="FE14" s="461"/>
      <c r="FF14" s="461"/>
      <c r="FG14" s="461"/>
      <c r="FH14" s="461"/>
      <c r="FI14" s="461"/>
      <c r="FJ14" s="461"/>
      <c r="FK14" s="461"/>
    </row>
    <row r="15" spans="1:167" s="104" customFormat="1" ht="14.25">
      <c r="A15" s="112">
        <v>43286</v>
      </c>
      <c r="B15" s="113" t="s">
        <v>57</v>
      </c>
      <c r="C15" s="114" t="s">
        <v>110</v>
      </c>
      <c r="D15" s="114" t="s">
        <v>111</v>
      </c>
      <c r="E15" s="143" t="s">
        <v>112</v>
      </c>
      <c r="F15" s="116" t="s">
        <v>113</v>
      </c>
      <c r="G15" s="116" t="s">
        <v>114</v>
      </c>
      <c r="H15" s="117" t="s">
        <v>94</v>
      </c>
      <c r="I15" s="118" t="s">
        <v>71</v>
      </c>
      <c r="J15" s="119">
        <v>31</v>
      </c>
      <c r="K15" s="120">
        <f t="shared" si="5"/>
        <v>43317</v>
      </c>
      <c r="L15" s="121">
        <v>525</v>
      </c>
      <c r="M15" s="121">
        <v>30</v>
      </c>
      <c r="N15" s="121">
        <v>60</v>
      </c>
      <c r="O15" s="121">
        <v>30</v>
      </c>
      <c r="P15" s="121">
        <v>30</v>
      </c>
      <c r="Q15" s="121">
        <v>0</v>
      </c>
      <c r="R15" s="121">
        <v>0</v>
      </c>
      <c r="S15" s="121">
        <v>0</v>
      </c>
      <c r="T15" s="121">
        <v>200</v>
      </c>
      <c r="U15" s="121">
        <v>0</v>
      </c>
      <c r="V15" s="121">
        <v>0</v>
      </c>
      <c r="W15" s="122">
        <f t="shared" si="35"/>
        <v>875</v>
      </c>
      <c r="X15" s="123">
        <v>45600</v>
      </c>
      <c r="Y15" s="123">
        <v>46000</v>
      </c>
      <c r="Z15" s="123">
        <v>33000</v>
      </c>
      <c r="AA15" s="124">
        <f t="shared" si="6"/>
        <v>23940000</v>
      </c>
      <c r="AB15" s="124">
        <f t="shared" si="7"/>
        <v>1368000</v>
      </c>
      <c r="AC15" s="124">
        <f t="shared" si="8"/>
        <v>2736000</v>
      </c>
      <c r="AD15" s="124">
        <f t="shared" si="9"/>
        <v>1368000</v>
      </c>
      <c r="AE15" s="124">
        <f t="shared" si="10"/>
        <v>1368000</v>
      </c>
      <c r="AF15" s="93">
        <f t="shared" si="11"/>
        <v>0</v>
      </c>
      <c r="AG15" s="93">
        <f t="shared" si="12"/>
        <v>0</v>
      </c>
      <c r="AH15" s="93">
        <f t="shared" si="13"/>
        <v>0</v>
      </c>
      <c r="AI15" s="124">
        <f t="shared" si="13"/>
        <v>9200000</v>
      </c>
      <c r="AJ15" s="124">
        <f t="shared" si="14"/>
        <v>0</v>
      </c>
      <c r="AK15" s="124">
        <f t="shared" si="15"/>
        <v>0</v>
      </c>
      <c r="AL15" s="122">
        <f t="shared" si="36"/>
        <v>39980000</v>
      </c>
      <c r="AM15" s="122">
        <f t="shared" si="16"/>
        <v>675</v>
      </c>
      <c r="AN15" s="122">
        <f t="shared" si="17"/>
        <v>200</v>
      </c>
      <c r="AO15" s="122">
        <f t="shared" si="18"/>
        <v>405000</v>
      </c>
      <c r="AP15" s="122">
        <f t="shared" si="19"/>
        <v>200000</v>
      </c>
      <c r="AQ15" s="122"/>
      <c r="AR15" s="122">
        <f t="shared" si="20"/>
        <v>0</v>
      </c>
      <c r="AS15" s="122"/>
      <c r="AT15" s="122">
        <f t="shared" si="37"/>
        <v>0</v>
      </c>
      <c r="AU15" s="122">
        <f t="shared" si="21"/>
        <v>605000</v>
      </c>
      <c r="AV15" s="122">
        <f t="shared" si="22"/>
        <v>39375000</v>
      </c>
      <c r="AW15" s="122">
        <v>0</v>
      </c>
      <c r="AX15" s="124"/>
      <c r="AY15" s="124"/>
      <c r="AZ15" s="125">
        <f t="shared" si="23"/>
        <v>39375000</v>
      </c>
      <c r="BA15" s="126">
        <v>2600000</v>
      </c>
      <c r="BB15" s="127" t="s">
        <v>115</v>
      </c>
      <c r="BC15" s="127"/>
      <c r="BD15" s="128"/>
      <c r="BE15" s="129"/>
      <c r="BF15" s="130"/>
      <c r="BG15" s="129"/>
      <c r="BH15" s="130"/>
      <c r="BI15" s="129"/>
      <c r="BJ15" s="130"/>
      <c r="BK15" s="129">
        <v>38295000</v>
      </c>
      <c r="BL15" s="130"/>
      <c r="BM15" s="131">
        <v>1080000</v>
      </c>
      <c r="BN15" s="132">
        <f t="shared" si="24"/>
        <v>-43286</v>
      </c>
      <c r="BO15" s="133" t="str">
        <f t="shared" si="25"/>
        <v>-</v>
      </c>
      <c r="BP15" s="134">
        <f t="shared" si="26"/>
        <v>39980000</v>
      </c>
      <c r="BR15" s="105">
        <f t="shared" si="27"/>
        <v>39980000</v>
      </c>
      <c r="BS15" s="105">
        <f t="shared" si="28"/>
        <v>0</v>
      </c>
      <c r="BT15" s="105">
        <f t="shared" si="29"/>
        <v>0</v>
      </c>
      <c r="BU15" s="105">
        <f t="shared" si="30"/>
        <v>0</v>
      </c>
      <c r="BW15" s="105">
        <f t="shared" si="31"/>
        <v>875</v>
      </c>
      <c r="BX15" s="105">
        <f t="shared" si="32"/>
        <v>0</v>
      </c>
      <c r="BY15" s="105">
        <f t="shared" si="33"/>
        <v>0</v>
      </c>
      <c r="BZ15" s="105">
        <f t="shared" si="34"/>
        <v>0</v>
      </c>
      <c r="CB15" s="106"/>
      <c r="CC15" s="107"/>
      <c r="CD15" s="107"/>
      <c r="CE15" s="107"/>
      <c r="CF15" s="108"/>
      <c r="CG15" s="108"/>
      <c r="CH15" s="108"/>
      <c r="CI15" s="457">
        <f t="shared" si="38"/>
        <v>405000</v>
      </c>
      <c r="CJ15" s="457">
        <f t="shared" si="39"/>
        <v>200000</v>
      </c>
      <c r="CK15" s="459">
        <f t="shared" si="40"/>
        <v>0</v>
      </c>
      <c r="CL15" s="459">
        <f t="shared" si="41"/>
        <v>605000</v>
      </c>
      <c r="CM15" s="459">
        <f t="shared" si="42"/>
        <v>605000</v>
      </c>
      <c r="CN15" s="459">
        <f t="shared" si="43"/>
        <v>0</v>
      </c>
      <c r="CO15" s="459">
        <f t="shared" si="44"/>
        <v>39980000</v>
      </c>
      <c r="CP15" s="459">
        <f t="shared" si="45"/>
        <v>39375000</v>
      </c>
      <c r="CQ15" s="460">
        <f t="shared" si="46"/>
        <v>39375000</v>
      </c>
      <c r="CR15" s="459">
        <f t="shared" si="47"/>
        <v>0</v>
      </c>
      <c r="CS15" s="461"/>
      <c r="CT15" s="461"/>
      <c r="CU15" s="461"/>
      <c r="CV15" s="461"/>
      <c r="CW15" s="461"/>
      <c r="CX15" s="461"/>
      <c r="CY15" s="461"/>
      <c r="CZ15" s="461"/>
      <c r="DA15" s="461"/>
      <c r="DB15" s="461"/>
      <c r="DC15" s="461"/>
      <c r="DD15" s="461"/>
      <c r="DE15" s="461"/>
      <c r="DF15" s="461"/>
      <c r="DG15" s="461"/>
      <c r="DH15" s="461"/>
      <c r="DI15" s="461"/>
      <c r="DJ15" s="461"/>
      <c r="DK15" s="461"/>
      <c r="DL15" s="461"/>
      <c r="DM15" s="461"/>
      <c r="DN15" s="461"/>
      <c r="DO15" s="461"/>
      <c r="DP15" s="461"/>
      <c r="DQ15" s="461"/>
      <c r="DR15" s="461"/>
      <c r="DS15" s="461"/>
      <c r="DT15" s="461"/>
      <c r="DU15" s="461"/>
      <c r="DV15" s="461"/>
      <c r="DW15" s="461"/>
      <c r="DX15" s="461"/>
      <c r="DY15" s="461"/>
      <c r="DZ15" s="461"/>
      <c r="EA15" s="461"/>
      <c r="EB15" s="461"/>
      <c r="EC15" s="461"/>
      <c r="ED15" s="461"/>
      <c r="EE15" s="461"/>
      <c r="EF15" s="461"/>
      <c r="EG15" s="461"/>
      <c r="EH15" s="461"/>
      <c r="EI15" s="461"/>
      <c r="EJ15" s="461"/>
      <c r="EK15" s="461"/>
      <c r="EL15" s="461"/>
      <c r="EM15" s="461"/>
      <c r="EN15" s="461"/>
      <c r="EO15" s="461"/>
      <c r="EP15" s="461"/>
      <c r="EQ15" s="461"/>
      <c r="ER15" s="461"/>
      <c r="ES15" s="461"/>
      <c r="ET15" s="461"/>
      <c r="EU15" s="461"/>
      <c r="EV15" s="461"/>
      <c r="EW15" s="461"/>
      <c r="EX15" s="461"/>
      <c r="EY15" s="461"/>
      <c r="EZ15" s="461"/>
      <c r="FA15" s="461"/>
      <c r="FB15" s="461"/>
      <c r="FC15" s="461"/>
      <c r="FD15" s="461"/>
      <c r="FE15" s="461"/>
      <c r="FF15" s="461"/>
      <c r="FG15" s="461"/>
      <c r="FH15" s="461"/>
      <c r="FI15" s="461"/>
      <c r="FJ15" s="461"/>
      <c r="FK15" s="461"/>
    </row>
    <row r="16" spans="1:167" s="104" customFormat="1" ht="14.25">
      <c r="A16" s="81">
        <v>43286</v>
      </c>
      <c r="B16" s="82" t="s">
        <v>57</v>
      </c>
      <c r="C16" s="83" t="s">
        <v>116</v>
      </c>
      <c r="D16" s="83" t="s">
        <v>117</v>
      </c>
      <c r="E16" s="109" t="s">
        <v>118</v>
      </c>
      <c r="F16" s="85" t="s">
        <v>119</v>
      </c>
      <c r="G16" s="110" t="s">
        <v>120</v>
      </c>
      <c r="H16" s="144" t="s">
        <v>121</v>
      </c>
      <c r="I16" s="87" t="s">
        <v>71</v>
      </c>
      <c r="J16" s="111">
        <v>31</v>
      </c>
      <c r="K16" s="89">
        <f t="shared" si="5"/>
        <v>43317</v>
      </c>
      <c r="L16" s="90">
        <v>213</v>
      </c>
      <c r="M16" s="90">
        <v>90</v>
      </c>
      <c r="N16" s="90">
        <v>90</v>
      </c>
      <c r="O16" s="90">
        <v>90</v>
      </c>
      <c r="P16" s="90">
        <v>27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1">
        <f t="shared" si="35"/>
        <v>510</v>
      </c>
      <c r="X16" s="92">
        <v>45600</v>
      </c>
      <c r="Y16" s="92">
        <v>46000</v>
      </c>
      <c r="Z16" s="92">
        <v>33000</v>
      </c>
      <c r="AA16" s="93">
        <f t="shared" si="6"/>
        <v>9712800</v>
      </c>
      <c r="AB16" s="93">
        <f t="shared" si="7"/>
        <v>4104000</v>
      </c>
      <c r="AC16" s="93">
        <f t="shared" si="8"/>
        <v>4104000</v>
      </c>
      <c r="AD16" s="93">
        <f t="shared" si="9"/>
        <v>4104000</v>
      </c>
      <c r="AE16" s="93">
        <f t="shared" si="10"/>
        <v>1231200</v>
      </c>
      <c r="AF16" s="93">
        <f t="shared" si="11"/>
        <v>0</v>
      </c>
      <c r="AG16" s="93">
        <f t="shared" si="12"/>
        <v>0</v>
      </c>
      <c r="AH16" s="93">
        <f t="shared" si="13"/>
        <v>0</v>
      </c>
      <c r="AI16" s="93">
        <f t="shared" si="13"/>
        <v>0</v>
      </c>
      <c r="AJ16" s="93">
        <f t="shared" si="14"/>
        <v>0</v>
      </c>
      <c r="AK16" s="93">
        <f t="shared" si="15"/>
        <v>0</v>
      </c>
      <c r="AL16" s="91">
        <f t="shared" si="36"/>
        <v>23256000</v>
      </c>
      <c r="AM16" s="91">
        <f t="shared" si="16"/>
        <v>510</v>
      </c>
      <c r="AN16" s="91">
        <f t="shared" si="17"/>
        <v>0</v>
      </c>
      <c r="AO16" s="91">
        <f t="shared" si="18"/>
        <v>306000</v>
      </c>
      <c r="AP16" s="91">
        <f t="shared" si="19"/>
        <v>0</v>
      </c>
      <c r="AQ16" s="91"/>
      <c r="AR16" s="91">
        <f t="shared" si="20"/>
        <v>0</v>
      </c>
      <c r="AS16" s="91"/>
      <c r="AT16" s="91">
        <f>T16*500</f>
        <v>0</v>
      </c>
      <c r="AU16" s="91">
        <f t="shared" si="21"/>
        <v>306000</v>
      </c>
      <c r="AV16" s="91">
        <f t="shared" si="22"/>
        <v>22950000</v>
      </c>
      <c r="AW16" s="91">
        <v>0</v>
      </c>
      <c r="AX16" s="93"/>
      <c r="AY16" s="93"/>
      <c r="AZ16" s="94">
        <f t="shared" si="23"/>
        <v>22950000</v>
      </c>
      <c r="BA16" s="95">
        <f>W16*2250</f>
        <v>1147500</v>
      </c>
      <c r="BB16" s="96" t="s">
        <v>122</v>
      </c>
      <c r="BC16" s="96"/>
      <c r="BD16" s="97"/>
      <c r="BE16" s="98"/>
      <c r="BF16" s="99"/>
      <c r="BG16" s="98"/>
      <c r="BH16" s="99"/>
      <c r="BI16" s="98"/>
      <c r="BJ16" s="99"/>
      <c r="BK16" s="98"/>
      <c r="BL16" s="99"/>
      <c r="BM16" s="100"/>
      <c r="BN16" s="101">
        <f t="shared" si="24"/>
        <v>-43286</v>
      </c>
      <c r="BO16" s="102" t="str">
        <f t="shared" si="25"/>
        <v>-</v>
      </c>
      <c r="BP16" s="103">
        <f t="shared" si="26"/>
        <v>23256000</v>
      </c>
      <c r="BR16" s="105">
        <f t="shared" si="27"/>
        <v>23256000</v>
      </c>
      <c r="BS16" s="105">
        <f t="shared" si="28"/>
        <v>0</v>
      </c>
      <c r="BT16" s="105">
        <f t="shared" si="29"/>
        <v>0</v>
      </c>
      <c r="BU16" s="105">
        <f t="shared" si="30"/>
        <v>0</v>
      </c>
      <c r="BW16" s="105">
        <f t="shared" si="31"/>
        <v>510</v>
      </c>
      <c r="BX16" s="105">
        <f t="shared" si="32"/>
        <v>0</v>
      </c>
      <c r="BY16" s="105">
        <f t="shared" si="33"/>
        <v>0</v>
      </c>
      <c r="BZ16" s="105">
        <f t="shared" si="34"/>
        <v>0</v>
      </c>
      <c r="CB16" s="106"/>
      <c r="CC16" s="107"/>
      <c r="CD16" s="107"/>
      <c r="CE16" s="107"/>
      <c r="CF16" s="108"/>
      <c r="CG16" s="108"/>
      <c r="CH16" s="108"/>
      <c r="CI16" s="457">
        <f t="shared" si="38"/>
        <v>306000</v>
      </c>
      <c r="CJ16" s="457">
        <f t="shared" si="39"/>
        <v>0</v>
      </c>
      <c r="CK16" s="459">
        <f t="shared" si="40"/>
        <v>0</v>
      </c>
      <c r="CL16" s="459">
        <f t="shared" si="41"/>
        <v>306000</v>
      </c>
      <c r="CM16" s="459">
        <f t="shared" si="42"/>
        <v>306000</v>
      </c>
      <c r="CN16" s="459">
        <f t="shared" si="43"/>
        <v>0</v>
      </c>
      <c r="CO16" s="459">
        <f t="shared" si="44"/>
        <v>23256000</v>
      </c>
      <c r="CP16" s="459">
        <f t="shared" si="45"/>
        <v>22950000</v>
      </c>
      <c r="CQ16" s="460">
        <f t="shared" si="46"/>
        <v>22950000</v>
      </c>
      <c r="CR16" s="459">
        <f t="shared" si="47"/>
        <v>0</v>
      </c>
      <c r="CS16" s="461"/>
      <c r="CT16" s="461"/>
      <c r="CU16" s="461"/>
      <c r="CV16" s="461"/>
      <c r="CW16" s="461"/>
      <c r="CX16" s="461"/>
      <c r="CY16" s="461"/>
      <c r="CZ16" s="461"/>
      <c r="DA16" s="461"/>
      <c r="DB16" s="461"/>
      <c r="DC16" s="461"/>
      <c r="DD16" s="461"/>
      <c r="DE16" s="461"/>
      <c r="DF16" s="461"/>
      <c r="DG16" s="461"/>
      <c r="DH16" s="461"/>
      <c r="DI16" s="461"/>
      <c r="DJ16" s="461"/>
      <c r="DK16" s="461"/>
      <c r="DL16" s="461"/>
      <c r="DM16" s="461"/>
      <c r="DN16" s="461"/>
      <c r="DO16" s="461"/>
      <c r="DP16" s="461"/>
      <c r="DQ16" s="461"/>
      <c r="DR16" s="461"/>
      <c r="DS16" s="461"/>
      <c r="DT16" s="461"/>
      <c r="DU16" s="461"/>
      <c r="DV16" s="461"/>
      <c r="DW16" s="461"/>
      <c r="DX16" s="461"/>
      <c r="DY16" s="461"/>
      <c r="DZ16" s="461"/>
      <c r="EA16" s="461"/>
      <c r="EB16" s="461"/>
      <c r="EC16" s="461"/>
      <c r="ED16" s="461"/>
      <c r="EE16" s="461"/>
      <c r="EF16" s="461"/>
      <c r="EG16" s="461"/>
      <c r="EH16" s="461"/>
      <c r="EI16" s="461"/>
      <c r="EJ16" s="461"/>
      <c r="EK16" s="461"/>
      <c r="EL16" s="461"/>
      <c r="EM16" s="461"/>
      <c r="EN16" s="461"/>
      <c r="EO16" s="461"/>
      <c r="EP16" s="461"/>
      <c r="EQ16" s="461"/>
      <c r="ER16" s="461"/>
      <c r="ES16" s="461"/>
      <c r="ET16" s="461"/>
      <c r="EU16" s="461"/>
      <c r="EV16" s="461"/>
      <c r="EW16" s="461"/>
      <c r="EX16" s="461"/>
      <c r="EY16" s="461"/>
      <c r="EZ16" s="461"/>
      <c r="FA16" s="461"/>
      <c r="FB16" s="461"/>
      <c r="FC16" s="461"/>
      <c r="FD16" s="461"/>
      <c r="FE16" s="461"/>
      <c r="FF16" s="461"/>
      <c r="FG16" s="461"/>
      <c r="FH16" s="461"/>
      <c r="FI16" s="461"/>
      <c r="FJ16" s="461"/>
      <c r="FK16" s="461"/>
    </row>
    <row r="17" spans="1:167" s="104" customFormat="1" ht="15" thickBot="1">
      <c r="A17" s="145">
        <v>43286</v>
      </c>
      <c r="B17" s="146" t="s">
        <v>57</v>
      </c>
      <c r="C17" s="147" t="s">
        <v>123</v>
      </c>
      <c r="D17" s="148" t="s">
        <v>124</v>
      </c>
      <c r="E17" s="149" t="s">
        <v>125</v>
      </c>
      <c r="F17" s="150" t="s">
        <v>126</v>
      </c>
      <c r="G17" s="150" t="s">
        <v>127</v>
      </c>
      <c r="H17" s="151" t="s">
        <v>121</v>
      </c>
      <c r="I17" s="152" t="s">
        <v>71</v>
      </c>
      <c r="J17" s="153">
        <v>31</v>
      </c>
      <c r="K17" s="154">
        <f t="shared" si="5"/>
        <v>43317</v>
      </c>
      <c r="L17" s="155">
        <v>445</v>
      </c>
      <c r="M17" s="155">
        <v>35</v>
      </c>
      <c r="N17" s="155">
        <v>35</v>
      </c>
      <c r="O17" s="155">
        <v>25</v>
      </c>
      <c r="P17" s="155">
        <v>0</v>
      </c>
      <c r="Q17" s="155">
        <v>0</v>
      </c>
      <c r="R17" s="155">
        <v>0</v>
      </c>
      <c r="S17" s="155">
        <v>0</v>
      </c>
      <c r="T17" s="155">
        <v>0</v>
      </c>
      <c r="U17" s="155">
        <v>0</v>
      </c>
      <c r="V17" s="155">
        <v>0</v>
      </c>
      <c r="W17" s="136">
        <f t="shared" si="35"/>
        <v>540</v>
      </c>
      <c r="X17" s="156">
        <v>45600</v>
      </c>
      <c r="Y17" s="156">
        <v>46000</v>
      </c>
      <c r="Z17" s="156">
        <v>33000</v>
      </c>
      <c r="AA17" s="142">
        <f t="shared" si="6"/>
        <v>20292000</v>
      </c>
      <c r="AB17" s="142">
        <f t="shared" si="7"/>
        <v>1596000</v>
      </c>
      <c r="AC17" s="142">
        <f t="shared" si="8"/>
        <v>1596000</v>
      </c>
      <c r="AD17" s="142">
        <f t="shared" si="9"/>
        <v>1140000</v>
      </c>
      <c r="AE17" s="142">
        <f t="shared" si="10"/>
        <v>0</v>
      </c>
      <c r="AF17" s="93">
        <f t="shared" si="11"/>
        <v>0</v>
      </c>
      <c r="AG17" s="93">
        <f t="shared" si="12"/>
        <v>0</v>
      </c>
      <c r="AH17" s="93">
        <f t="shared" si="13"/>
        <v>0</v>
      </c>
      <c r="AI17" s="142">
        <f t="shared" si="13"/>
        <v>0</v>
      </c>
      <c r="AJ17" s="142">
        <f t="shared" si="14"/>
        <v>0</v>
      </c>
      <c r="AK17" s="142">
        <f t="shared" si="15"/>
        <v>0</v>
      </c>
      <c r="AL17" s="136">
        <f t="shared" si="36"/>
        <v>24624000</v>
      </c>
      <c r="AM17" s="136">
        <f t="shared" si="16"/>
        <v>540</v>
      </c>
      <c r="AN17" s="136">
        <f t="shared" si="17"/>
        <v>0</v>
      </c>
      <c r="AO17" s="136">
        <f t="shared" si="18"/>
        <v>324000</v>
      </c>
      <c r="AP17" s="136">
        <f t="shared" si="19"/>
        <v>0</v>
      </c>
      <c r="AQ17" s="136"/>
      <c r="AR17" s="136">
        <f t="shared" si="20"/>
        <v>0</v>
      </c>
      <c r="AS17" s="136"/>
      <c r="AT17" s="136">
        <f t="shared" si="37"/>
        <v>0</v>
      </c>
      <c r="AU17" s="136">
        <f t="shared" si="21"/>
        <v>324000</v>
      </c>
      <c r="AV17" s="136">
        <f t="shared" si="22"/>
        <v>24300000</v>
      </c>
      <c r="AW17" s="136">
        <v>0</v>
      </c>
      <c r="AX17" s="142"/>
      <c r="AY17" s="142"/>
      <c r="AZ17" s="157">
        <f t="shared" si="23"/>
        <v>24300000</v>
      </c>
      <c r="BA17" s="158">
        <f>W17*2250</f>
        <v>1215000</v>
      </c>
      <c r="BB17" s="159" t="s">
        <v>122</v>
      </c>
      <c r="BC17" s="159"/>
      <c r="BD17" s="160"/>
      <c r="BE17" s="161"/>
      <c r="BF17" s="162"/>
      <c r="BG17" s="161"/>
      <c r="BH17" s="162"/>
      <c r="BI17" s="161"/>
      <c r="BJ17" s="162"/>
      <c r="BK17" s="161"/>
      <c r="BL17" s="162"/>
      <c r="BM17" s="163"/>
      <c r="BN17" s="164">
        <f t="shared" si="24"/>
        <v>-43286</v>
      </c>
      <c r="BO17" s="165" t="str">
        <f t="shared" si="25"/>
        <v>-</v>
      </c>
      <c r="BP17" s="166">
        <f t="shared" si="26"/>
        <v>24624000</v>
      </c>
      <c r="BR17" s="105">
        <f t="shared" si="27"/>
        <v>24624000</v>
      </c>
      <c r="BS17" s="105">
        <f t="shared" si="28"/>
        <v>0</v>
      </c>
      <c r="BT17" s="105">
        <f t="shared" si="29"/>
        <v>0</v>
      </c>
      <c r="BU17" s="105">
        <f t="shared" si="30"/>
        <v>0</v>
      </c>
      <c r="BW17" s="105">
        <f t="shared" si="31"/>
        <v>540</v>
      </c>
      <c r="BX17" s="105">
        <f t="shared" si="32"/>
        <v>0</v>
      </c>
      <c r="BY17" s="105">
        <f t="shared" si="33"/>
        <v>0</v>
      </c>
      <c r="BZ17" s="105">
        <f t="shared" si="34"/>
        <v>0</v>
      </c>
      <c r="CB17" s="106"/>
      <c r="CC17" s="107"/>
      <c r="CD17" s="107"/>
      <c r="CE17" s="107"/>
      <c r="CF17" s="108"/>
      <c r="CG17" s="108"/>
      <c r="CH17" s="108"/>
      <c r="CI17" s="457">
        <f t="shared" si="38"/>
        <v>324000</v>
      </c>
      <c r="CJ17" s="457">
        <f t="shared" si="39"/>
        <v>0</v>
      </c>
      <c r="CK17" s="459">
        <f t="shared" si="40"/>
        <v>0</v>
      </c>
      <c r="CL17" s="459">
        <f t="shared" si="41"/>
        <v>324000</v>
      </c>
      <c r="CM17" s="459">
        <f t="shared" si="42"/>
        <v>324000</v>
      </c>
      <c r="CN17" s="459">
        <f t="shared" si="43"/>
        <v>0</v>
      </c>
      <c r="CO17" s="459">
        <f t="shared" si="44"/>
        <v>24624000</v>
      </c>
      <c r="CP17" s="459">
        <f t="shared" si="45"/>
        <v>24300000</v>
      </c>
      <c r="CQ17" s="460">
        <f t="shared" si="46"/>
        <v>24300000</v>
      </c>
      <c r="CR17" s="459">
        <f t="shared" si="47"/>
        <v>0</v>
      </c>
      <c r="CS17" s="461"/>
      <c r="CT17" s="461"/>
      <c r="CU17" s="461"/>
      <c r="CV17" s="461"/>
      <c r="CW17" s="461"/>
      <c r="CX17" s="461"/>
      <c r="CY17" s="461"/>
      <c r="CZ17" s="461"/>
      <c r="DA17" s="461"/>
      <c r="DB17" s="461"/>
      <c r="DC17" s="461"/>
      <c r="DD17" s="461"/>
      <c r="DE17" s="461"/>
      <c r="DF17" s="461"/>
      <c r="DG17" s="461"/>
      <c r="DH17" s="461"/>
      <c r="DI17" s="461"/>
      <c r="DJ17" s="461"/>
      <c r="DK17" s="461"/>
      <c r="DL17" s="461"/>
      <c r="DM17" s="461"/>
      <c r="DN17" s="461"/>
      <c r="DO17" s="461"/>
      <c r="DP17" s="461"/>
      <c r="DQ17" s="461"/>
      <c r="DR17" s="461"/>
      <c r="DS17" s="461"/>
      <c r="DT17" s="461"/>
      <c r="DU17" s="461"/>
      <c r="DV17" s="461"/>
      <c r="DW17" s="461"/>
      <c r="DX17" s="461"/>
      <c r="DY17" s="461"/>
      <c r="DZ17" s="461"/>
      <c r="EA17" s="461"/>
      <c r="EB17" s="461"/>
      <c r="EC17" s="461"/>
      <c r="ED17" s="461"/>
      <c r="EE17" s="461"/>
      <c r="EF17" s="461"/>
      <c r="EG17" s="461"/>
      <c r="EH17" s="461"/>
      <c r="EI17" s="461"/>
      <c r="EJ17" s="461"/>
      <c r="EK17" s="461"/>
      <c r="EL17" s="461"/>
      <c r="EM17" s="461"/>
      <c r="EN17" s="461"/>
      <c r="EO17" s="461"/>
      <c r="EP17" s="461"/>
      <c r="EQ17" s="461"/>
      <c r="ER17" s="461"/>
      <c r="ES17" s="461"/>
      <c r="ET17" s="461"/>
      <c r="EU17" s="461"/>
      <c r="EV17" s="461"/>
      <c r="EW17" s="461"/>
      <c r="EX17" s="461"/>
      <c r="EY17" s="461"/>
      <c r="EZ17" s="461"/>
      <c r="FA17" s="461"/>
      <c r="FB17" s="461"/>
      <c r="FC17" s="461"/>
      <c r="FD17" s="461"/>
      <c r="FE17" s="461"/>
      <c r="FF17" s="461"/>
      <c r="FG17" s="461"/>
      <c r="FH17" s="461"/>
      <c r="FI17" s="461"/>
      <c r="FJ17" s="461"/>
      <c r="FK17" s="461"/>
    </row>
    <row r="18" spans="1:167" s="342" customFormat="1" ht="15" thickBot="1">
      <c r="A18" s="347">
        <v>43287</v>
      </c>
      <c r="B18" s="348" t="s">
        <v>57</v>
      </c>
      <c r="C18" s="349" t="s">
        <v>128</v>
      </c>
      <c r="D18" s="349" t="s">
        <v>104</v>
      </c>
      <c r="E18" s="350" t="s">
        <v>105</v>
      </c>
      <c r="F18" s="351" t="s">
        <v>106</v>
      </c>
      <c r="G18" s="352" t="s">
        <v>107</v>
      </c>
      <c r="H18" s="353" t="s">
        <v>108</v>
      </c>
      <c r="I18" s="354" t="s">
        <v>71</v>
      </c>
      <c r="J18" s="355">
        <v>31</v>
      </c>
      <c r="K18" s="356">
        <f t="shared" si="5"/>
        <v>43318</v>
      </c>
      <c r="L18" s="357">
        <v>0</v>
      </c>
      <c r="M18" s="357">
        <v>0</v>
      </c>
      <c r="N18" s="357">
        <v>0</v>
      </c>
      <c r="O18" s="357">
        <v>0</v>
      </c>
      <c r="P18" s="357">
        <v>0</v>
      </c>
      <c r="Q18" s="357">
        <v>0</v>
      </c>
      <c r="R18" s="357">
        <v>0</v>
      </c>
      <c r="S18" s="357">
        <v>0</v>
      </c>
      <c r="T18" s="357">
        <v>200</v>
      </c>
      <c r="U18" s="357">
        <v>0</v>
      </c>
      <c r="V18" s="357">
        <v>0</v>
      </c>
      <c r="W18" s="316">
        <f t="shared" si="35"/>
        <v>200</v>
      </c>
      <c r="X18" s="358">
        <v>45600</v>
      </c>
      <c r="Y18" s="358">
        <v>46000</v>
      </c>
      <c r="Z18" s="358">
        <v>33000</v>
      </c>
      <c r="AA18" s="359">
        <f t="shared" si="6"/>
        <v>0</v>
      </c>
      <c r="AB18" s="359">
        <f t="shared" si="7"/>
        <v>0</v>
      </c>
      <c r="AC18" s="359">
        <f t="shared" si="8"/>
        <v>0</v>
      </c>
      <c r="AD18" s="359">
        <f t="shared" si="9"/>
        <v>0</v>
      </c>
      <c r="AE18" s="359">
        <f t="shared" si="10"/>
        <v>0</v>
      </c>
      <c r="AF18" s="359">
        <f t="shared" si="11"/>
        <v>0</v>
      </c>
      <c r="AG18" s="359">
        <f t="shared" si="12"/>
        <v>0</v>
      </c>
      <c r="AH18" s="359">
        <f t="shared" si="13"/>
        <v>0</v>
      </c>
      <c r="AI18" s="359">
        <f t="shared" si="13"/>
        <v>9200000</v>
      </c>
      <c r="AJ18" s="359">
        <f t="shared" si="14"/>
        <v>0</v>
      </c>
      <c r="AK18" s="359">
        <f t="shared" si="15"/>
        <v>0</v>
      </c>
      <c r="AL18" s="316">
        <f t="shared" si="36"/>
        <v>9200000</v>
      </c>
      <c r="AM18" s="360">
        <f t="shared" si="16"/>
        <v>0</v>
      </c>
      <c r="AN18" s="360">
        <f t="shared" si="17"/>
        <v>200</v>
      </c>
      <c r="AO18" s="360">
        <f t="shared" si="18"/>
        <v>0</v>
      </c>
      <c r="AP18" s="360">
        <f>AN18*0</f>
        <v>0</v>
      </c>
      <c r="AQ18" s="360"/>
      <c r="AR18" s="360">
        <f>AN18*2000</f>
        <v>400000</v>
      </c>
      <c r="AS18" s="360"/>
      <c r="AT18" s="360">
        <f t="shared" si="37"/>
        <v>0</v>
      </c>
      <c r="AU18" s="360">
        <f t="shared" si="21"/>
        <v>400000</v>
      </c>
      <c r="AV18" s="360">
        <f t="shared" si="22"/>
        <v>8800000</v>
      </c>
      <c r="AW18" s="360">
        <v>0</v>
      </c>
      <c r="AX18" s="359"/>
      <c r="AY18" s="359"/>
      <c r="AZ18" s="361">
        <f t="shared" si="23"/>
        <v>8800000</v>
      </c>
      <c r="BA18" s="362">
        <v>0</v>
      </c>
      <c r="BB18" s="363" t="s">
        <v>64</v>
      </c>
      <c r="BC18" s="363" t="s">
        <v>109</v>
      </c>
      <c r="BD18" s="364"/>
      <c r="BE18" s="365"/>
      <c r="BF18" s="366"/>
      <c r="BG18" s="365"/>
      <c r="BH18" s="366"/>
      <c r="BI18" s="365"/>
      <c r="BJ18" s="366"/>
      <c r="BK18" s="365">
        <v>8800000</v>
      </c>
      <c r="BL18" s="366"/>
      <c r="BM18" s="367"/>
      <c r="BN18" s="368">
        <f t="shared" si="24"/>
        <v>-43287</v>
      </c>
      <c r="BO18" s="369" t="str">
        <f t="shared" si="25"/>
        <v>-</v>
      </c>
      <c r="BP18" s="370">
        <f t="shared" si="26"/>
        <v>9200000</v>
      </c>
      <c r="BR18" s="343">
        <f t="shared" si="27"/>
        <v>9200000</v>
      </c>
      <c r="BS18" s="343">
        <f t="shared" si="28"/>
        <v>0</v>
      </c>
      <c r="BT18" s="343">
        <f t="shared" si="29"/>
        <v>0</v>
      </c>
      <c r="BU18" s="343">
        <f t="shared" si="30"/>
        <v>0</v>
      </c>
      <c r="BW18" s="343">
        <f t="shared" si="31"/>
        <v>200</v>
      </c>
      <c r="BX18" s="343">
        <f t="shared" si="32"/>
        <v>0</v>
      </c>
      <c r="BY18" s="343">
        <f t="shared" si="33"/>
        <v>0</v>
      </c>
      <c r="BZ18" s="343">
        <f t="shared" si="34"/>
        <v>0</v>
      </c>
      <c r="CB18" s="344"/>
      <c r="CC18" s="345"/>
      <c r="CD18" s="345"/>
      <c r="CE18" s="345"/>
      <c r="CF18" s="346"/>
      <c r="CG18" s="346"/>
      <c r="CH18" s="346"/>
      <c r="CI18" s="457">
        <f>AM18+AO18</f>
        <v>0</v>
      </c>
      <c r="CJ18" s="457">
        <f>AP18+AR18+AT18</f>
        <v>400000</v>
      </c>
      <c r="CK18" s="459">
        <f t="shared" si="40"/>
        <v>0</v>
      </c>
      <c r="CL18" s="459">
        <f t="shared" si="41"/>
        <v>400000</v>
      </c>
      <c r="CM18" s="459">
        <f t="shared" si="42"/>
        <v>400000</v>
      </c>
      <c r="CN18" s="459">
        <f t="shared" si="43"/>
        <v>0</v>
      </c>
      <c r="CO18" s="459">
        <f t="shared" si="44"/>
        <v>9200000</v>
      </c>
      <c r="CP18" s="459">
        <f t="shared" si="45"/>
        <v>8800000</v>
      </c>
      <c r="CQ18" s="460">
        <f t="shared" si="46"/>
        <v>8800000</v>
      </c>
      <c r="CR18" s="459">
        <f t="shared" si="47"/>
        <v>0</v>
      </c>
      <c r="CS18" s="461"/>
      <c r="CT18" s="461"/>
      <c r="CU18" s="461"/>
      <c r="CV18" s="461"/>
      <c r="CW18" s="461"/>
      <c r="CX18" s="461"/>
      <c r="CY18" s="461"/>
      <c r="CZ18" s="461"/>
      <c r="DA18" s="461"/>
      <c r="DB18" s="461"/>
      <c r="DC18" s="461"/>
      <c r="DD18" s="461"/>
      <c r="DE18" s="461"/>
      <c r="DF18" s="461"/>
      <c r="DG18" s="461"/>
      <c r="DH18" s="461"/>
      <c r="DI18" s="461"/>
      <c r="DJ18" s="461"/>
      <c r="DK18" s="461"/>
      <c r="DL18" s="461"/>
      <c r="DM18" s="461"/>
      <c r="DN18" s="461"/>
      <c r="DO18" s="461"/>
      <c r="DP18" s="461"/>
      <c r="DQ18" s="461"/>
      <c r="DR18" s="461"/>
      <c r="DS18" s="461"/>
      <c r="DT18" s="461"/>
      <c r="DU18" s="461"/>
      <c r="DV18" s="461"/>
      <c r="DW18" s="461"/>
      <c r="DX18" s="461"/>
      <c r="DY18" s="461"/>
      <c r="DZ18" s="461"/>
      <c r="EA18" s="461"/>
      <c r="EB18" s="461"/>
      <c r="EC18" s="461"/>
      <c r="ED18" s="461"/>
      <c r="EE18" s="461"/>
      <c r="EF18" s="461"/>
      <c r="EG18" s="461"/>
      <c r="EH18" s="461"/>
      <c r="EI18" s="461"/>
      <c r="EJ18" s="461"/>
      <c r="EK18" s="461"/>
      <c r="EL18" s="461"/>
      <c r="EM18" s="461"/>
      <c r="EN18" s="461"/>
      <c r="EO18" s="461"/>
      <c r="EP18" s="461"/>
      <c r="EQ18" s="461"/>
      <c r="ER18" s="461"/>
      <c r="ES18" s="461"/>
      <c r="ET18" s="461"/>
      <c r="EU18" s="461"/>
      <c r="EV18" s="461"/>
      <c r="EW18" s="461"/>
      <c r="EX18" s="461"/>
      <c r="EY18" s="461"/>
      <c r="EZ18" s="461"/>
      <c r="FA18" s="461"/>
      <c r="FB18" s="461"/>
      <c r="FC18" s="461"/>
      <c r="FD18" s="461"/>
      <c r="FE18" s="461"/>
      <c r="FF18" s="461"/>
      <c r="FG18" s="461"/>
      <c r="FH18" s="461"/>
      <c r="FI18" s="461"/>
      <c r="FJ18" s="461"/>
      <c r="FK18" s="461"/>
    </row>
    <row r="19" spans="1:167" s="104" customFormat="1" ht="14.25">
      <c r="A19" s="81">
        <v>43288</v>
      </c>
      <c r="B19" s="82" t="s">
        <v>57</v>
      </c>
      <c r="C19" s="83" t="s">
        <v>129</v>
      </c>
      <c r="D19" s="83" t="s">
        <v>83</v>
      </c>
      <c r="E19" s="109" t="s">
        <v>84</v>
      </c>
      <c r="F19" s="85" t="s">
        <v>85</v>
      </c>
      <c r="G19" s="85" t="s">
        <v>86</v>
      </c>
      <c r="H19" s="86" t="s">
        <v>87</v>
      </c>
      <c r="I19" s="87" t="s">
        <v>71</v>
      </c>
      <c r="J19" s="88">
        <v>31</v>
      </c>
      <c r="K19" s="89">
        <f t="shared" si="5"/>
        <v>43319</v>
      </c>
      <c r="L19" s="90">
        <v>560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122">
        <f t="shared" si="35"/>
        <v>560</v>
      </c>
      <c r="X19" s="92">
        <v>45600</v>
      </c>
      <c r="Y19" s="92">
        <v>46000</v>
      </c>
      <c r="Z19" s="92">
        <v>33000</v>
      </c>
      <c r="AA19" s="93">
        <f t="shared" si="6"/>
        <v>25536000</v>
      </c>
      <c r="AB19" s="93">
        <f t="shared" si="7"/>
        <v>0</v>
      </c>
      <c r="AC19" s="93">
        <f t="shared" si="8"/>
        <v>0</v>
      </c>
      <c r="AD19" s="93">
        <f t="shared" si="9"/>
        <v>0</v>
      </c>
      <c r="AE19" s="93">
        <f t="shared" si="10"/>
        <v>0</v>
      </c>
      <c r="AF19" s="93">
        <f t="shared" si="11"/>
        <v>0</v>
      </c>
      <c r="AG19" s="93">
        <f t="shared" si="12"/>
        <v>0</v>
      </c>
      <c r="AH19" s="93">
        <f t="shared" si="13"/>
        <v>0</v>
      </c>
      <c r="AI19" s="93">
        <f t="shared" si="13"/>
        <v>0</v>
      </c>
      <c r="AJ19" s="93">
        <f t="shared" si="14"/>
        <v>0</v>
      </c>
      <c r="AK19" s="93">
        <f t="shared" si="15"/>
        <v>0</v>
      </c>
      <c r="AL19" s="122">
        <f t="shared" si="36"/>
        <v>25536000</v>
      </c>
      <c r="AM19" s="91">
        <f t="shared" si="16"/>
        <v>560</v>
      </c>
      <c r="AN19" s="91">
        <f t="shared" si="17"/>
        <v>0</v>
      </c>
      <c r="AO19" s="91">
        <f t="shared" si="18"/>
        <v>336000</v>
      </c>
      <c r="AP19" s="91">
        <f t="shared" si="19"/>
        <v>0</v>
      </c>
      <c r="AQ19" s="91">
        <f>AM19*400</f>
        <v>224000</v>
      </c>
      <c r="AR19" s="91">
        <f t="shared" si="20"/>
        <v>0</v>
      </c>
      <c r="AS19" s="91"/>
      <c r="AT19" s="91">
        <f t="shared" si="37"/>
        <v>0</v>
      </c>
      <c r="AU19" s="91">
        <f t="shared" si="21"/>
        <v>560000</v>
      </c>
      <c r="AV19" s="91">
        <f t="shared" si="22"/>
        <v>24976000</v>
      </c>
      <c r="AW19" s="91">
        <v>0</v>
      </c>
      <c r="AX19" s="93"/>
      <c r="AY19" s="93"/>
      <c r="AZ19" s="94">
        <f t="shared" si="23"/>
        <v>24976000</v>
      </c>
      <c r="BA19" s="95">
        <v>0</v>
      </c>
      <c r="BB19" s="96" t="s">
        <v>64</v>
      </c>
      <c r="BC19" s="96"/>
      <c r="BD19" s="97"/>
      <c r="BE19" s="98"/>
      <c r="BF19" s="99"/>
      <c r="BG19" s="98"/>
      <c r="BH19" s="99"/>
      <c r="BI19" s="98"/>
      <c r="BJ19" s="99"/>
      <c r="BK19" s="98"/>
      <c r="BL19" s="99"/>
      <c r="BM19" s="100"/>
      <c r="BN19" s="101">
        <f t="shared" si="24"/>
        <v>-43288</v>
      </c>
      <c r="BO19" s="102" t="str">
        <f t="shared" si="25"/>
        <v>-</v>
      </c>
      <c r="BP19" s="103">
        <f t="shared" si="26"/>
        <v>25536000</v>
      </c>
      <c r="BR19" s="105">
        <f t="shared" si="27"/>
        <v>25536000</v>
      </c>
      <c r="BS19" s="105">
        <f t="shared" si="28"/>
        <v>0</v>
      </c>
      <c r="BT19" s="105">
        <f t="shared" si="29"/>
        <v>0</v>
      </c>
      <c r="BU19" s="105">
        <f t="shared" si="30"/>
        <v>0</v>
      </c>
      <c r="BW19" s="105">
        <f t="shared" si="31"/>
        <v>560</v>
      </c>
      <c r="BX19" s="105">
        <f t="shared" si="32"/>
        <v>0</v>
      </c>
      <c r="BY19" s="105">
        <f t="shared" si="33"/>
        <v>0</v>
      </c>
      <c r="BZ19" s="105">
        <f t="shared" si="34"/>
        <v>0</v>
      </c>
      <c r="CB19" s="106"/>
      <c r="CC19" s="107"/>
      <c r="CD19" s="107"/>
      <c r="CE19" s="107"/>
      <c r="CF19" s="108"/>
      <c r="CG19" s="108"/>
      <c r="CH19" s="108"/>
      <c r="CI19" s="457">
        <f t="shared" si="38"/>
        <v>560000</v>
      </c>
      <c r="CJ19" s="457">
        <f t="shared" si="39"/>
        <v>0</v>
      </c>
      <c r="CK19" s="459">
        <f t="shared" si="40"/>
        <v>0</v>
      </c>
      <c r="CL19" s="459">
        <f t="shared" si="41"/>
        <v>560000</v>
      </c>
      <c r="CM19" s="459">
        <f t="shared" si="42"/>
        <v>560000</v>
      </c>
      <c r="CN19" s="459">
        <f t="shared" si="43"/>
        <v>0</v>
      </c>
      <c r="CO19" s="459">
        <f t="shared" si="44"/>
        <v>25536000</v>
      </c>
      <c r="CP19" s="459">
        <f t="shared" si="45"/>
        <v>24976000</v>
      </c>
      <c r="CQ19" s="460">
        <f t="shared" si="46"/>
        <v>24976000</v>
      </c>
      <c r="CR19" s="459">
        <f t="shared" si="47"/>
        <v>0</v>
      </c>
      <c r="CS19" s="461"/>
      <c r="CT19" s="461"/>
      <c r="CU19" s="461"/>
      <c r="CV19" s="461"/>
      <c r="CW19" s="461"/>
      <c r="CX19" s="461"/>
      <c r="CY19" s="461"/>
      <c r="CZ19" s="461"/>
      <c r="DA19" s="461"/>
      <c r="DB19" s="461"/>
      <c r="DC19" s="461"/>
      <c r="DD19" s="461"/>
      <c r="DE19" s="461"/>
      <c r="DF19" s="461"/>
      <c r="DG19" s="461"/>
      <c r="DH19" s="461"/>
      <c r="DI19" s="461"/>
      <c r="DJ19" s="461"/>
      <c r="DK19" s="461"/>
      <c r="DL19" s="461"/>
      <c r="DM19" s="461"/>
      <c r="DN19" s="461"/>
      <c r="DO19" s="461"/>
      <c r="DP19" s="461"/>
      <c r="DQ19" s="461"/>
      <c r="DR19" s="461"/>
      <c r="DS19" s="461"/>
      <c r="DT19" s="461"/>
      <c r="DU19" s="461"/>
      <c r="DV19" s="461"/>
      <c r="DW19" s="461"/>
      <c r="DX19" s="461"/>
      <c r="DY19" s="461"/>
      <c r="DZ19" s="461"/>
      <c r="EA19" s="461"/>
      <c r="EB19" s="461"/>
      <c r="EC19" s="461"/>
      <c r="ED19" s="461"/>
      <c r="EE19" s="461"/>
      <c r="EF19" s="461"/>
      <c r="EG19" s="461"/>
      <c r="EH19" s="461"/>
      <c r="EI19" s="461"/>
      <c r="EJ19" s="461"/>
      <c r="EK19" s="461"/>
      <c r="EL19" s="461"/>
      <c r="EM19" s="461"/>
      <c r="EN19" s="461"/>
      <c r="EO19" s="461"/>
      <c r="EP19" s="461"/>
      <c r="EQ19" s="461"/>
      <c r="ER19" s="461"/>
      <c r="ES19" s="461"/>
      <c r="ET19" s="461"/>
      <c r="EU19" s="461"/>
      <c r="EV19" s="461"/>
      <c r="EW19" s="461"/>
      <c r="EX19" s="461"/>
      <c r="EY19" s="461"/>
      <c r="EZ19" s="461"/>
      <c r="FA19" s="461"/>
      <c r="FB19" s="461"/>
      <c r="FC19" s="461"/>
      <c r="FD19" s="461"/>
      <c r="FE19" s="461"/>
      <c r="FF19" s="461"/>
      <c r="FG19" s="461"/>
      <c r="FH19" s="461"/>
      <c r="FI19" s="461"/>
      <c r="FJ19" s="461"/>
      <c r="FK19" s="461"/>
    </row>
    <row r="20" spans="1:167" s="104" customFormat="1" ht="14.25">
      <c r="A20" s="81">
        <v>43288</v>
      </c>
      <c r="B20" s="82" t="s">
        <v>57</v>
      </c>
      <c r="C20" s="83" t="s">
        <v>130</v>
      </c>
      <c r="D20" s="83" t="s">
        <v>78</v>
      </c>
      <c r="E20" s="84" t="s">
        <v>79</v>
      </c>
      <c r="F20" s="85" t="s">
        <v>80</v>
      </c>
      <c r="G20" s="85" t="s">
        <v>81</v>
      </c>
      <c r="H20" s="86" t="s">
        <v>70</v>
      </c>
      <c r="I20" s="87" t="s">
        <v>71</v>
      </c>
      <c r="J20" s="88">
        <v>31</v>
      </c>
      <c r="K20" s="89">
        <f t="shared" si="5"/>
        <v>43319</v>
      </c>
      <c r="L20" s="90">
        <v>200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1">
        <f t="shared" si="35"/>
        <v>200</v>
      </c>
      <c r="X20" s="92">
        <v>45600</v>
      </c>
      <c r="Y20" s="92">
        <v>46000</v>
      </c>
      <c r="Z20" s="92">
        <v>33000</v>
      </c>
      <c r="AA20" s="93">
        <f t="shared" si="6"/>
        <v>9120000</v>
      </c>
      <c r="AB20" s="93">
        <f t="shared" si="7"/>
        <v>0</v>
      </c>
      <c r="AC20" s="93">
        <f t="shared" si="8"/>
        <v>0</v>
      </c>
      <c r="AD20" s="93">
        <f t="shared" si="9"/>
        <v>0</v>
      </c>
      <c r="AE20" s="93">
        <f t="shared" si="10"/>
        <v>0</v>
      </c>
      <c r="AF20" s="93">
        <f t="shared" si="11"/>
        <v>0</v>
      </c>
      <c r="AG20" s="93">
        <f t="shared" si="12"/>
        <v>0</v>
      </c>
      <c r="AH20" s="93">
        <f t="shared" si="13"/>
        <v>0</v>
      </c>
      <c r="AI20" s="93">
        <f t="shared" si="13"/>
        <v>0</v>
      </c>
      <c r="AJ20" s="93">
        <f t="shared" si="14"/>
        <v>0</v>
      </c>
      <c r="AK20" s="93">
        <f t="shared" si="15"/>
        <v>0</v>
      </c>
      <c r="AL20" s="91">
        <f t="shared" si="36"/>
        <v>9120000</v>
      </c>
      <c r="AM20" s="91">
        <f t="shared" si="16"/>
        <v>200</v>
      </c>
      <c r="AN20" s="91">
        <f t="shared" si="17"/>
        <v>0</v>
      </c>
      <c r="AO20" s="91">
        <f t="shared" si="18"/>
        <v>120000</v>
      </c>
      <c r="AP20" s="91">
        <f t="shared" si="19"/>
        <v>0</v>
      </c>
      <c r="AQ20" s="91"/>
      <c r="AR20" s="91">
        <f t="shared" si="20"/>
        <v>0</v>
      </c>
      <c r="AS20" s="91"/>
      <c r="AT20" s="91">
        <f>AN20*500</f>
        <v>0</v>
      </c>
      <c r="AU20" s="91">
        <f t="shared" si="21"/>
        <v>120000</v>
      </c>
      <c r="AV20" s="91">
        <f t="shared" si="22"/>
        <v>9000000</v>
      </c>
      <c r="AW20" s="91">
        <v>0</v>
      </c>
      <c r="AX20" s="93"/>
      <c r="AY20" s="93"/>
      <c r="AZ20" s="94">
        <f t="shared" si="23"/>
        <v>9000000</v>
      </c>
      <c r="BA20" s="95">
        <v>0</v>
      </c>
      <c r="BB20" s="96" t="s">
        <v>64</v>
      </c>
      <c r="BC20" s="96"/>
      <c r="BD20" s="97"/>
      <c r="BE20" s="98"/>
      <c r="BF20" s="99"/>
      <c r="BG20" s="98"/>
      <c r="BH20" s="99"/>
      <c r="BI20" s="98"/>
      <c r="BJ20" s="99"/>
      <c r="BK20" s="98"/>
      <c r="BL20" s="99"/>
      <c r="BM20" s="100"/>
      <c r="BN20" s="101">
        <f t="shared" si="24"/>
        <v>-43288</v>
      </c>
      <c r="BO20" s="102" t="str">
        <f t="shared" si="25"/>
        <v>-</v>
      </c>
      <c r="BP20" s="103">
        <f t="shared" si="26"/>
        <v>9120000</v>
      </c>
      <c r="BR20" s="105">
        <f t="shared" si="27"/>
        <v>9120000</v>
      </c>
      <c r="BS20" s="105">
        <f t="shared" si="28"/>
        <v>0</v>
      </c>
      <c r="BT20" s="105">
        <f t="shared" si="29"/>
        <v>0</v>
      </c>
      <c r="BU20" s="105">
        <f t="shared" si="30"/>
        <v>0</v>
      </c>
      <c r="BW20" s="105">
        <f t="shared" si="31"/>
        <v>200</v>
      </c>
      <c r="BX20" s="105">
        <f t="shared" si="32"/>
        <v>0</v>
      </c>
      <c r="BY20" s="105">
        <f t="shared" si="33"/>
        <v>0</v>
      </c>
      <c r="BZ20" s="105">
        <f t="shared" si="34"/>
        <v>0</v>
      </c>
      <c r="CB20" s="106"/>
      <c r="CC20" s="107"/>
      <c r="CD20" s="107"/>
      <c r="CE20" s="107"/>
      <c r="CF20" s="108"/>
      <c r="CG20" s="108"/>
      <c r="CH20" s="108"/>
      <c r="CI20" s="457">
        <f t="shared" si="38"/>
        <v>120000</v>
      </c>
      <c r="CJ20" s="457">
        <f t="shared" si="39"/>
        <v>0</v>
      </c>
      <c r="CK20" s="459">
        <f t="shared" si="40"/>
        <v>0</v>
      </c>
      <c r="CL20" s="459">
        <f t="shared" si="41"/>
        <v>120000</v>
      </c>
      <c r="CM20" s="459">
        <f t="shared" si="42"/>
        <v>120000</v>
      </c>
      <c r="CN20" s="459">
        <f t="shared" si="43"/>
        <v>0</v>
      </c>
      <c r="CO20" s="459">
        <f t="shared" si="44"/>
        <v>9120000</v>
      </c>
      <c r="CP20" s="459">
        <f t="shared" si="45"/>
        <v>9000000</v>
      </c>
      <c r="CQ20" s="460">
        <f t="shared" si="46"/>
        <v>9000000</v>
      </c>
      <c r="CR20" s="459">
        <f t="shared" si="47"/>
        <v>0</v>
      </c>
      <c r="CS20" s="461"/>
      <c r="CT20" s="461"/>
      <c r="CU20" s="461"/>
      <c r="CV20" s="461"/>
      <c r="CW20" s="461"/>
      <c r="CX20" s="461"/>
      <c r="CY20" s="461"/>
      <c r="CZ20" s="461"/>
      <c r="DA20" s="461"/>
      <c r="DB20" s="461"/>
      <c r="DC20" s="461"/>
      <c r="DD20" s="461"/>
      <c r="DE20" s="461"/>
      <c r="DF20" s="461"/>
      <c r="DG20" s="461"/>
      <c r="DH20" s="461"/>
      <c r="DI20" s="461"/>
      <c r="DJ20" s="461"/>
      <c r="DK20" s="461"/>
      <c r="DL20" s="461"/>
      <c r="DM20" s="461"/>
      <c r="DN20" s="461"/>
      <c r="DO20" s="461"/>
      <c r="DP20" s="461"/>
      <c r="DQ20" s="461"/>
      <c r="DR20" s="461"/>
      <c r="DS20" s="461"/>
      <c r="DT20" s="461"/>
      <c r="DU20" s="461"/>
      <c r="DV20" s="461"/>
      <c r="DW20" s="461"/>
      <c r="DX20" s="461"/>
      <c r="DY20" s="461"/>
      <c r="DZ20" s="461"/>
      <c r="EA20" s="461"/>
      <c r="EB20" s="461"/>
      <c r="EC20" s="461"/>
      <c r="ED20" s="461"/>
      <c r="EE20" s="461"/>
      <c r="EF20" s="461"/>
      <c r="EG20" s="461"/>
      <c r="EH20" s="461"/>
      <c r="EI20" s="461"/>
      <c r="EJ20" s="461"/>
      <c r="EK20" s="461"/>
      <c r="EL20" s="461"/>
      <c r="EM20" s="461"/>
      <c r="EN20" s="461"/>
      <c r="EO20" s="461"/>
      <c r="EP20" s="461"/>
      <c r="EQ20" s="461"/>
      <c r="ER20" s="461"/>
      <c r="ES20" s="461"/>
      <c r="ET20" s="461"/>
      <c r="EU20" s="461"/>
      <c r="EV20" s="461"/>
      <c r="EW20" s="461"/>
      <c r="EX20" s="461"/>
      <c r="EY20" s="461"/>
      <c r="EZ20" s="461"/>
      <c r="FA20" s="461"/>
      <c r="FB20" s="461"/>
      <c r="FC20" s="461"/>
      <c r="FD20" s="461"/>
      <c r="FE20" s="461"/>
      <c r="FF20" s="461"/>
      <c r="FG20" s="461"/>
      <c r="FH20" s="461"/>
      <c r="FI20" s="461"/>
      <c r="FJ20" s="461"/>
      <c r="FK20" s="461"/>
    </row>
    <row r="21" spans="1:167" s="104" customFormat="1" ht="15" thickBot="1">
      <c r="A21" s="145">
        <v>43288</v>
      </c>
      <c r="B21" s="146" t="s">
        <v>57</v>
      </c>
      <c r="C21" s="147" t="s">
        <v>131</v>
      </c>
      <c r="D21" s="147" t="s">
        <v>117</v>
      </c>
      <c r="E21" s="191" t="s">
        <v>118</v>
      </c>
      <c r="F21" s="150" t="s">
        <v>119</v>
      </c>
      <c r="G21" s="192" t="s">
        <v>120</v>
      </c>
      <c r="H21" s="193" t="s">
        <v>70</v>
      </c>
      <c r="I21" s="152" t="s">
        <v>71</v>
      </c>
      <c r="J21" s="153">
        <v>31</v>
      </c>
      <c r="K21" s="154">
        <f t="shared" si="5"/>
        <v>43319</v>
      </c>
      <c r="L21" s="155">
        <v>200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  <c r="R21" s="155">
        <v>0</v>
      </c>
      <c r="S21" s="155">
        <v>0</v>
      </c>
      <c r="T21" s="155">
        <v>0</v>
      </c>
      <c r="U21" s="155">
        <v>0</v>
      </c>
      <c r="V21" s="155">
        <v>0</v>
      </c>
      <c r="W21" s="136">
        <f t="shared" si="35"/>
        <v>200</v>
      </c>
      <c r="X21" s="156">
        <v>45600</v>
      </c>
      <c r="Y21" s="156">
        <v>46000</v>
      </c>
      <c r="Z21" s="156">
        <v>33000</v>
      </c>
      <c r="AA21" s="142">
        <f t="shared" si="6"/>
        <v>9120000</v>
      </c>
      <c r="AB21" s="142">
        <f t="shared" si="7"/>
        <v>0</v>
      </c>
      <c r="AC21" s="142">
        <f t="shared" si="8"/>
        <v>0</v>
      </c>
      <c r="AD21" s="142">
        <f t="shared" si="9"/>
        <v>0</v>
      </c>
      <c r="AE21" s="142">
        <f t="shared" si="10"/>
        <v>0</v>
      </c>
      <c r="AF21" s="93">
        <f t="shared" si="11"/>
        <v>0</v>
      </c>
      <c r="AG21" s="93">
        <f t="shared" si="12"/>
        <v>0</v>
      </c>
      <c r="AH21" s="93">
        <f t="shared" si="13"/>
        <v>0</v>
      </c>
      <c r="AI21" s="142">
        <f t="shared" si="13"/>
        <v>0</v>
      </c>
      <c r="AJ21" s="142">
        <f t="shared" si="14"/>
        <v>0</v>
      </c>
      <c r="AK21" s="142">
        <f t="shared" si="15"/>
        <v>0</v>
      </c>
      <c r="AL21" s="136">
        <f t="shared" si="36"/>
        <v>9120000</v>
      </c>
      <c r="AM21" s="136">
        <f t="shared" si="16"/>
        <v>200</v>
      </c>
      <c r="AN21" s="136">
        <f t="shared" si="17"/>
        <v>0</v>
      </c>
      <c r="AO21" s="136">
        <f t="shared" si="18"/>
        <v>120000</v>
      </c>
      <c r="AP21" s="136">
        <f t="shared" si="19"/>
        <v>0</v>
      </c>
      <c r="AQ21" s="136"/>
      <c r="AR21" s="136">
        <f t="shared" si="20"/>
        <v>0</v>
      </c>
      <c r="AS21" s="136"/>
      <c r="AT21" s="136">
        <f>T21*500</f>
        <v>0</v>
      </c>
      <c r="AU21" s="136">
        <f t="shared" si="21"/>
        <v>120000</v>
      </c>
      <c r="AV21" s="136">
        <f t="shared" si="22"/>
        <v>9000000</v>
      </c>
      <c r="AW21" s="136">
        <v>0</v>
      </c>
      <c r="AX21" s="142"/>
      <c r="AY21" s="142"/>
      <c r="AZ21" s="157">
        <f t="shared" si="23"/>
        <v>9000000</v>
      </c>
      <c r="BA21" s="158">
        <v>0</v>
      </c>
      <c r="BB21" s="159" t="s">
        <v>64</v>
      </c>
      <c r="BC21" s="159"/>
      <c r="BD21" s="160"/>
      <c r="BE21" s="161"/>
      <c r="BF21" s="162"/>
      <c r="BG21" s="161"/>
      <c r="BH21" s="162"/>
      <c r="BI21" s="161"/>
      <c r="BJ21" s="162"/>
      <c r="BK21" s="161">
        <v>9000000</v>
      </c>
      <c r="BL21" s="162"/>
      <c r="BM21" s="163"/>
      <c r="BN21" s="164">
        <f t="shared" si="24"/>
        <v>-43288</v>
      </c>
      <c r="BO21" s="165" t="str">
        <f t="shared" si="25"/>
        <v>-</v>
      </c>
      <c r="BP21" s="166">
        <f t="shared" si="26"/>
        <v>9120000</v>
      </c>
      <c r="BR21" s="105">
        <f t="shared" si="27"/>
        <v>9120000</v>
      </c>
      <c r="BS21" s="105">
        <f t="shared" si="28"/>
        <v>0</v>
      </c>
      <c r="BT21" s="105">
        <f t="shared" si="29"/>
        <v>0</v>
      </c>
      <c r="BU21" s="105">
        <f t="shared" si="30"/>
        <v>0</v>
      </c>
      <c r="BW21" s="105">
        <f t="shared" si="31"/>
        <v>200</v>
      </c>
      <c r="BX21" s="105">
        <f t="shared" si="32"/>
        <v>0</v>
      </c>
      <c r="BY21" s="105">
        <f t="shared" si="33"/>
        <v>0</v>
      </c>
      <c r="BZ21" s="105">
        <f t="shared" si="34"/>
        <v>0</v>
      </c>
      <c r="CB21" s="106"/>
      <c r="CC21" s="107"/>
      <c r="CD21" s="107"/>
      <c r="CE21" s="107"/>
      <c r="CF21" s="108"/>
      <c r="CG21" s="108"/>
      <c r="CH21" s="108"/>
      <c r="CI21" s="457">
        <f t="shared" si="38"/>
        <v>120000</v>
      </c>
      <c r="CJ21" s="457">
        <f t="shared" si="39"/>
        <v>0</v>
      </c>
      <c r="CK21" s="459">
        <f t="shared" si="40"/>
        <v>0</v>
      </c>
      <c r="CL21" s="459">
        <f t="shared" si="41"/>
        <v>120000</v>
      </c>
      <c r="CM21" s="459">
        <f t="shared" si="42"/>
        <v>120000</v>
      </c>
      <c r="CN21" s="459">
        <f t="shared" si="43"/>
        <v>0</v>
      </c>
      <c r="CO21" s="459">
        <f t="shared" si="44"/>
        <v>9120000</v>
      </c>
      <c r="CP21" s="459">
        <f t="shared" si="45"/>
        <v>9000000</v>
      </c>
      <c r="CQ21" s="460">
        <f t="shared" si="46"/>
        <v>9000000</v>
      </c>
      <c r="CR21" s="459">
        <f t="shared" si="47"/>
        <v>0</v>
      </c>
      <c r="CS21" s="461"/>
      <c r="CT21" s="461"/>
      <c r="CU21" s="461"/>
      <c r="CV21" s="461"/>
      <c r="CW21" s="461"/>
      <c r="CX21" s="461"/>
      <c r="CY21" s="461"/>
      <c r="CZ21" s="461"/>
      <c r="DA21" s="461"/>
      <c r="DB21" s="461"/>
      <c r="DC21" s="461"/>
      <c r="DD21" s="461"/>
      <c r="DE21" s="461"/>
      <c r="DF21" s="461"/>
      <c r="DG21" s="461"/>
      <c r="DH21" s="461"/>
      <c r="DI21" s="461"/>
      <c r="DJ21" s="461"/>
      <c r="DK21" s="461"/>
      <c r="DL21" s="461"/>
      <c r="DM21" s="461"/>
      <c r="DN21" s="461"/>
      <c r="DO21" s="461"/>
      <c r="DP21" s="461"/>
      <c r="DQ21" s="461"/>
      <c r="DR21" s="461"/>
      <c r="DS21" s="461"/>
      <c r="DT21" s="461"/>
      <c r="DU21" s="461"/>
      <c r="DV21" s="461"/>
      <c r="DW21" s="461"/>
      <c r="DX21" s="461"/>
      <c r="DY21" s="461"/>
      <c r="DZ21" s="461"/>
      <c r="EA21" s="461"/>
      <c r="EB21" s="461"/>
      <c r="EC21" s="461"/>
      <c r="ED21" s="461"/>
      <c r="EE21" s="461"/>
      <c r="EF21" s="461"/>
      <c r="EG21" s="461"/>
      <c r="EH21" s="461"/>
      <c r="EI21" s="461"/>
      <c r="EJ21" s="461"/>
      <c r="EK21" s="461"/>
      <c r="EL21" s="461"/>
      <c r="EM21" s="461"/>
      <c r="EN21" s="461"/>
      <c r="EO21" s="461"/>
      <c r="EP21" s="461"/>
      <c r="EQ21" s="461"/>
      <c r="ER21" s="461"/>
      <c r="ES21" s="461"/>
      <c r="ET21" s="461"/>
      <c r="EU21" s="461"/>
      <c r="EV21" s="461"/>
      <c r="EW21" s="461"/>
      <c r="EX21" s="461"/>
      <c r="EY21" s="461"/>
      <c r="EZ21" s="461"/>
      <c r="FA21" s="461"/>
      <c r="FB21" s="461"/>
      <c r="FC21" s="461"/>
      <c r="FD21" s="461"/>
      <c r="FE21" s="461"/>
      <c r="FF21" s="461"/>
      <c r="FG21" s="461"/>
      <c r="FH21" s="461"/>
      <c r="FI21" s="461"/>
      <c r="FJ21" s="461"/>
      <c r="FK21" s="461"/>
    </row>
    <row r="22" spans="1:167" s="104" customFormat="1" ht="15" thickBot="1">
      <c r="A22" s="81">
        <v>43290</v>
      </c>
      <c r="B22" s="82" t="s">
        <v>57</v>
      </c>
      <c r="C22" s="83" t="s">
        <v>132</v>
      </c>
      <c r="D22" s="83" t="s">
        <v>133</v>
      </c>
      <c r="E22" s="109" t="s">
        <v>134</v>
      </c>
      <c r="F22" s="85" t="s">
        <v>135</v>
      </c>
      <c r="G22" s="110" t="s">
        <v>136</v>
      </c>
      <c r="H22" s="144" t="s">
        <v>137</v>
      </c>
      <c r="I22" s="87" t="s">
        <v>71</v>
      </c>
      <c r="J22" s="111">
        <v>31</v>
      </c>
      <c r="K22" s="89">
        <f t="shared" si="5"/>
        <v>43321</v>
      </c>
      <c r="L22" s="90">
        <v>100</v>
      </c>
      <c r="M22" s="90">
        <v>30</v>
      </c>
      <c r="N22" s="90">
        <v>40</v>
      </c>
      <c r="O22" s="90">
        <v>30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1">
        <f t="shared" si="35"/>
        <v>200</v>
      </c>
      <c r="X22" s="92">
        <v>45600</v>
      </c>
      <c r="Y22" s="92">
        <v>46000</v>
      </c>
      <c r="Z22" s="92">
        <v>33000</v>
      </c>
      <c r="AA22" s="93">
        <f t="shared" si="6"/>
        <v>4560000</v>
      </c>
      <c r="AB22" s="93">
        <f t="shared" si="7"/>
        <v>1368000</v>
      </c>
      <c r="AC22" s="93">
        <f t="shared" si="8"/>
        <v>1824000</v>
      </c>
      <c r="AD22" s="93">
        <f t="shared" si="9"/>
        <v>1368000</v>
      </c>
      <c r="AE22" s="93">
        <f t="shared" si="10"/>
        <v>0</v>
      </c>
      <c r="AF22" s="179">
        <f t="shared" si="11"/>
        <v>0</v>
      </c>
      <c r="AG22" s="179">
        <f t="shared" si="12"/>
        <v>0</v>
      </c>
      <c r="AH22" s="179">
        <f t="shared" si="13"/>
        <v>0</v>
      </c>
      <c r="AI22" s="93">
        <f t="shared" si="13"/>
        <v>0</v>
      </c>
      <c r="AJ22" s="93">
        <f t="shared" si="14"/>
        <v>0</v>
      </c>
      <c r="AK22" s="93">
        <f t="shared" si="15"/>
        <v>0</v>
      </c>
      <c r="AL22" s="91">
        <f t="shared" si="36"/>
        <v>9120000</v>
      </c>
      <c r="AM22" s="91">
        <f t="shared" si="16"/>
        <v>200</v>
      </c>
      <c r="AN22" s="91">
        <f t="shared" si="17"/>
        <v>0</v>
      </c>
      <c r="AO22" s="91">
        <f t="shared" si="18"/>
        <v>120000</v>
      </c>
      <c r="AP22" s="91">
        <f t="shared" si="19"/>
        <v>0</v>
      </c>
      <c r="AQ22" s="91"/>
      <c r="AR22" s="91">
        <f>AM22*2000</f>
        <v>400000</v>
      </c>
      <c r="AS22" s="91"/>
      <c r="AT22" s="91">
        <f t="shared" si="37"/>
        <v>0</v>
      </c>
      <c r="AU22" s="91">
        <f t="shared" si="21"/>
        <v>520000</v>
      </c>
      <c r="AV22" s="91">
        <f t="shared" si="22"/>
        <v>8600000</v>
      </c>
      <c r="AW22" s="91">
        <v>180000</v>
      </c>
      <c r="AX22" s="93"/>
      <c r="AY22" s="93"/>
      <c r="AZ22" s="94">
        <f t="shared" si="23"/>
        <v>8420000</v>
      </c>
      <c r="BA22" s="95">
        <v>0</v>
      </c>
      <c r="BB22" s="96" t="s">
        <v>64</v>
      </c>
      <c r="BC22" s="96" t="s">
        <v>109</v>
      </c>
      <c r="BD22" s="97"/>
      <c r="BE22" s="98"/>
      <c r="BF22" s="99"/>
      <c r="BG22" s="98"/>
      <c r="BH22" s="99"/>
      <c r="BI22" s="98"/>
      <c r="BJ22" s="99"/>
      <c r="BK22" s="98"/>
      <c r="BL22" s="99"/>
      <c r="BM22" s="100">
        <v>8420000</v>
      </c>
      <c r="BN22" s="101">
        <f t="shared" si="24"/>
        <v>-43290</v>
      </c>
      <c r="BO22" s="102" t="str">
        <f t="shared" si="25"/>
        <v>-</v>
      </c>
      <c r="BP22" s="103">
        <f t="shared" si="26"/>
        <v>9120000</v>
      </c>
      <c r="BR22" s="105">
        <f t="shared" si="27"/>
        <v>9120000</v>
      </c>
      <c r="BS22" s="105">
        <f t="shared" si="28"/>
        <v>0</v>
      </c>
      <c r="BT22" s="105">
        <f t="shared" si="29"/>
        <v>0</v>
      </c>
      <c r="BU22" s="105">
        <f t="shared" si="30"/>
        <v>0</v>
      </c>
      <c r="BW22" s="105">
        <f t="shared" si="31"/>
        <v>200</v>
      </c>
      <c r="BX22" s="105">
        <f t="shared" si="32"/>
        <v>0</v>
      </c>
      <c r="BY22" s="105">
        <f t="shared" si="33"/>
        <v>0</v>
      </c>
      <c r="BZ22" s="105">
        <f t="shared" si="34"/>
        <v>0</v>
      </c>
      <c r="CB22" s="106"/>
      <c r="CC22" s="107"/>
      <c r="CD22" s="107"/>
      <c r="CE22" s="107"/>
      <c r="CF22" s="108"/>
      <c r="CG22" s="108"/>
      <c r="CH22" s="108"/>
      <c r="CI22" s="457">
        <f t="shared" si="38"/>
        <v>520000</v>
      </c>
      <c r="CJ22" s="457">
        <f t="shared" si="39"/>
        <v>0</v>
      </c>
      <c r="CK22" s="459">
        <f t="shared" si="40"/>
        <v>180000</v>
      </c>
      <c r="CL22" s="459">
        <f t="shared" si="41"/>
        <v>700000</v>
      </c>
      <c r="CM22" s="459">
        <f t="shared" si="42"/>
        <v>700000</v>
      </c>
      <c r="CN22" s="459">
        <f t="shared" si="43"/>
        <v>0</v>
      </c>
      <c r="CO22" s="459">
        <f t="shared" si="44"/>
        <v>9120000</v>
      </c>
      <c r="CP22" s="459">
        <f t="shared" si="45"/>
        <v>8420000</v>
      </c>
      <c r="CQ22" s="460">
        <f t="shared" si="46"/>
        <v>8420000</v>
      </c>
      <c r="CR22" s="459">
        <f t="shared" si="47"/>
        <v>0</v>
      </c>
      <c r="CS22" s="461"/>
      <c r="CT22" s="461"/>
      <c r="CU22" s="461"/>
      <c r="CV22" s="461"/>
      <c r="CW22" s="461"/>
      <c r="CX22" s="461"/>
      <c r="CY22" s="461"/>
      <c r="CZ22" s="461"/>
      <c r="DA22" s="461"/>
      <c r="DB22" s="461"/>
      <c r="DC22" s="461"/>
      <c r="DD22" s="461"/>
      <c r="DE22" s="461"/>
      <c r="DF22" s="461"/>
      <c r="DG22" s="461"/>
      <c r="DH22" s="461"/>
      <c r="DI22" s="461"/>
      <c r="DJ22" s="461"/>
      <c r="DK22" s="461"/>
      <c r="DL22" s="461"/>
      <c r="DM22" s="461"/>
      <c r="DN22" s="461"/>
      <c r="DO22" s="461"/>
      <c r="DP22" s="461"/>
      <c r="DQ22" s="461"/>
      <c r="DR22" s="461"/>
      <c r="DS22" s="461"/>
      <c r="DT22" s="461"/>
      <c r="DU22" s="461"/>
      <c r="DV22" s="461"/>
      <c r="DW22" s="461"/>
      <c r="DX22" s="461"/>
      <c r="DY22" s="461"/>
      <c r="DZ22" s="461"/>
      <c r="EA22" s="461"/>
      <c r="EB22" s="461"/>
      <c r="EC22" s="461"/>
      <c r="ED22" s="461"/>
      <c r="EE22" s="461"/>
      <c r="EF22" s="461"/>
      <c r="EG22" s="461"/>
      <c r="EH22" s="461"/>
      <c r="EI22" s="461"/>
      <c r="EJ22" s="461"/>
      <c r="EK22" s="461"/>
      <c r="EL22" s="461"/>
      <c r="EM22" s="461"/>
      <c r="EN22" s="461"/>
      <c r="EO22" s="461"/>
      <c r="EP22" s="461"/>
      <c r="EQ22" s="461"/>
      <c r="ER22" s="461"/>
      <c r="ES22" s="461"/>
      <c r="ET22" s="461"/>
      <c r="EU22" s="461"/>
      <c r="EV22" s="461"/>
      <c r="EW22" s="461"/>
      <c r="EX22" s="461"/>
      <c r="EY22" s="461"/>
      <c r="EZ22" s="461"/>
      <c r="FA22" s="461"/>
      <c r="FB22" s="461"/>
      <c r="FC22" s="461"/>
      <c r="FD22" s="461"/>
      <c r="FE22" s="461"/>
      <c r="FF22" s="461"/>
      <c r="FG22" s="461"/>
      <c r="FH22" s="461"/>
      <c r="FI22" s="461"/>
      <c r="FJ22" s="461"/>
      <c r="FK22" s="461"/>
    </row>
    <row r="23" spans="1:167" s="104" customFormat="1" ht="14.25">
      <c r="A23" s="112">
        <v>43291</v>
      </c>
      <c r="B23" s="113" t="s">
        <v>57</v>
      </c>
      <c r="C23" s="114" t="s">
        <v>138</v>
      </c>
      <c r="D23" s="114" t="s">
        <v>111</v>
      </c>
      <c r="E23" s="143" t="s">
        <v>112</v>
      </c>
      <c r="F23" s="116" t="s">
        <v>113</v>
      </c>
      <c r="G23" s="116" t="s">
        <v>114</v>
      </c>
      <c r="H23" s="117" t="s">
        <v>94</v>
      </c>
      <c r="I23" s="118" t="s">
        <v>71</v>
      </c>
      <c r="J23" s="119">
        <v>31</v>
      </c>
      <c r="K23" s="120">
        <f t="shared" si="5"/>
        <v>43322</v>
      </c>
      <c r="L23" s="121">
        <v>474</v>
      </c>
      <c r="M23" s="121">
        <v>30</v>
      </c>
      <c r="N23" s="121">
        <v>30</v>
      </c>
      <c r="O23" s="121">
        <v>30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2">
        <f t="shared" si="35"/>
        <v>564</v>
      </c>
      <c r="X23" s="123">
        <v>45600</v>
      </c>
      <c r="Y23" s="123">
        <v>46000</v>
      </c>
      <c r="Z23" s="123">
        <v>33000</v>
      </c>
      <c r="AA23" s="124">
        <f t="shared" si="6"/>
        <v>21614400</v>
      </c>
      <c r="AB23" s="124">
        <f t="shared" si="7"/>
        <v>1368000</v>
      </c>
      <c r="AC23" s="124">
        <f t="shared" si="8"/>
        <v>1368000</v>
      </c>
      <c r="AD23" s="124">
        <f t="shared" si="9"/>
        <v>1368000</v>
      </c>
      <c r="AE23" s="124">
        <f t="shared" si="10"/>
        <v>0</v>
      </c>
      <c r="AF23" s="93">
        <f t="shared" si="11"/>
        <v>0</v>
      </c>
      <c r="AG23" s="93">
        <f t="shared" si="12"/>
        <v>0</v>
      </c>
      <c r="AH23" s="93">
        <f t="shared" si="13"/>
        <v>0</v>
      </c>
      <c r="AI23" s="124">
        <f t="shared" si="13"/>
        <v>0</v>
      </c>
      <c r="AJ23" s="124">
        <f t="shared" si="14"/>
        <v>0</v>
      </c>
      <c r="AK23" s="124">
        <f t="shared" si="15"/>
        <v>0</v>
      </c>
      <c r="AL23" s="122">
        <f t="shared" si="36"/>
        <v>25718400</v>
      </c>
      <c r="AM23" s="122">
        <f t="shared" si="16"/>
        <v>564</v>
      </c>
      <c r="AN23" s="122">
        <f t="shared" si="17"/>
        <v>0</v>
      </c>
      <c r="AO23" s="122">
        <f t="shared" si="18"/>
        <v>338400</v>
      </c>
      <c r="AP23" s="122">
        <f t="shared" si="19"/>
        <v>0</v>
      </c>
      <c r="AQ23" s="122"/>
      <c r="AR23" s="122">
        <f t="shared" si="20"/>
        <v>0</v>
      </c>
      <c r="AS23" s="122"/>
      <c r="AT23" s="122">
        <f t="shared" si="37"/>
        <v>0</v>
      </c>
      <c r="AU23" s="122">
        <f t="shared" si="21"/>
        <v>338400</v>
      </c>
      <c r="AV23" s="122">
        <f t="shared" si="22"/>
        <v>25380000</v>
      </c>
      <c r="AW23" s="122">
        <v>0</v>
      </c>
      <c r="AX23" s="124"/>
      <c r="AY23" s="124"/>
      <c r="AZ23" s="125">
        <f t="shared" si="23"/>
        <v>25380000</v>
      </c>
      <c r="BA23" s="126">
        <v>0</v>
      </c>
      <c r="BB23" s="127" t="s">
        <v>64</v>
      </c>
      <c r="BC23" s="127"/>
      <c r="BD23" s="128"/>
      <c r="BE23" s="129"/>
      <c r="BF23" s="130"/>
      <c r="BG23" s="129"/>
      <c r="BH23" s="130"/>
      <c r="BI23" s="129"/>
      <c r="BJ23" s="130"/>
      <c r="BK23" s="129">
        <v>3870000</v>
      </c>
      <c r="BL23" s="130"/>
      <c r="BM23" s="131"/>
      <c r="BN23" s="132">
        <f t="shared" si="24"/>
        <v>-43291</v>
      </c>
      <c r="BO23" s="133" t="str">
        <f t="shared" si="25"/>
        <v>-</v>
      </c>
      <c r="BP23" s="134">
        <f t="shared" si="26"/>
        <v>25718400</v>
      </c>
      <c r="BR23" s="105">
        <f t="shared" si="27"/>
        <v>25718400</v>
      </c>
      <c r="BS23" s="105">
        <f t="shared" si="28"/>
        <v>0</v>
      </c>
      <c r="BT23" s="105">
        <f t="shared" si="29"/>
        <v>0</v>
      </c>
      <c r="BU23" s="105">
        <f t="shared" si="30"/>
        <v>0</v>
      </c>
      <c r="BW23" s="105">
        <f t="shared" si="31"/>
        <v>564</v>
      </c>
      <c r="BX23" s="105">
        <f t="shared" si="32"/>
        <v>0</v>
      </c>
      <c r="BY23" s="105">
        <f t="shared" si="33"/>
        <v>0</v>
      </c>
      <c r="BZ23" s="105">
        <f t="shared" si="34"/>
        <v>0</v>
      </c>
      <c r="CB23" s="106"/>
      <c r="CC23" s="107"/>
      <c r="CD23" s="107"/>
      <c r="CE23" s="107"/>
      <c r="CF23" s="108"/>
      <c r="CG23" s="108"/>
      <c r="CH23" s="108"/>
      <c r="CI23" s="457">
        <f t="shared" si="38"/>
        <v>338400</v>
      </c>
      <c r="CJ23" s="457">
        <f t="shared" si="39"/>
        <v>0</v>
      </c>
      <c r="CK23" s="459">
        <f t="shared" si="40"/>
        <v>0</v>
      </c>
      <c r="CL23" s="459">
        <f t="shared" si="41"/>
        <v>338400</v>
      </c>
      <c r="CM23" s="459">
        <f t="shared" si="42"/>
        <v>338400</v>
      </c>
      <c r="CN23" s="459">
        <f t="shared" si="43"/>
        <v>0</v>
      </c>
      <c r="CO23" s="459">
        <f t="shared" si="44"/>
        <v>25718400</v>
      </c>
      <c r="CP23" s="459">
        <f t="shared" si="45"/>
        <v>25380000</v>
      </c>
      <c r="CQ23" s="460">
        <f t="shared" si="46"/>
        <v>25380000</v>
      </c>
      <c r="CR23" s="459">
        <f t="shared" si="47"/>
        <v>0</v>
      </c>
      <c r="CS23" s="461"/>
      <c r="CT23" s="461"/>
      <c r="CU23" s="461"/>
      <c r="CV23" s="461"/>
      <c r="CW23" s="461"/>
      <c r="CX23" s="461"/>
      <c r="CY23" s="461"/>
      <c r="CZ23" s="461"/>
      <c r="DA23" s="461"/>
      <c r="DB23" s="461"/>
      <c r="DC23" s="461"/>
      <c r="DD23" s="461"/>
      <c r="DE23" s="461"/>
      <c r="DF23" s="461"/>
      <c r="DG23" s="461"/>
      <c r="DH23" s="461"/>
      <c r="DI23" s="461"/>
      <c r="DJ23" s="461"/>
      <c r="DK23" s="461"/>
      <c r="DL23" s="461"/>
      <c r="DM23" s="461"/>
      <c r="DN23" s="461"/>
      <c r="DO23" s="461"/>
      <c r="DP23" s="461"/>
      <c r="DQ23" s="461"/>
      <c r="DR23" s="461"/>
      <c r="DS23" s="461"/>
      <c r="DT23" s="461"/>
      <c r="DU23" s="461"/>
      <c r="DV23" s="461"/>
      <c r="DW23" s="461"/>
      <c r="DX23" s="461"/>
      <c r="DY23" s="461"/>
      <c r="DZ23" s="461"/>
      <c r="EA23" s="461"/>
      <c r="EB23" s="461"/>
      <c r="EC23" s="461"/>
      <c r="ED23" s="461"/>
      <c r="EE23" s="461"/>
      <c r="EF23" s="461"/>
      <c r="EG23" s="461"/>
      <c r="EH23" s="461"/>
      <c r="EI23" s="461"/>
      <c r="EJ23" s="461"/>
      <c r="EK23" s="461"/>
      <c r="EL23" s="461"/>
      <c r="EM23" s="461"/>
      <c r="EN23" s="461"/>
      <c r="EO23" s="461"/>
      <c r="EP23" s="461"/>
      <c r="EQ23" s="461"/>
      <c r="ER23" s="461"/>
      <c r="ES23" s="461"/>
      <c r="ET23" s="461"/>
      <c r="EU23" s="461"/>
      <c r="EV23" s="461"/>
      <c r="EW23" s="461"/>
      <c r="EX23" s="461"/>
      <c r="EY23" s="461"/>
      <c r="EZ23" s="461"/>
      <c r="FA23" s="461"/>
      <c r="FB23" s="461"/>
      <c r="FC23" s="461"/>
      <c r="FD23" s="461"/>
      <c r="FE23" s="461"/>
      <c r="FF23" s="461"/>
      <c r="FG23" s="461"/>
      <c r="FH23" s="461"/>
      <c r="FI23" s="461"/>
      <c r="FJ23" s="461"/>
      <c r="FK23" s="461"/>
    </row>
    <row r="24" spans="1:167" s="104" customFormat="1" ht="14.25">
      <c r="A24" s="81">
        <v>43291</v>
      </c>
      <c r="B24" s="82" t="s">
        <v>57</v>
      </c>
      <c r="C24" s="83" t="s">
        <v>139</v>
      </c>
      <c r="D24" s="83" t="s">
        <v>140</v>
      </c>
      <c r="E24" s="135" t="s">
        <v>141</v>
      </c>
      <c r="F24" s="85" t="s">
        <v>142</v>
      </c>
      <c r="G24" s="85" t="s">
        <v>143</v>
      </c>
      <c r="H24" s="86" t="s">
        <v>70</v>
      </c>
      <c r="I24" s="87" t="s">
        <v>71</v>
      </c>
      <c r="J24" s="88">
        <v>31</v>
      </c>
      <c r="K24" s="89">
        <f t="shared" si="5"/>
        <v>43322</v>
      </c>
      <c r="L24" s="90">
        <v>300</v>
      </c>
      <c r="M24" s="90">
        <v>50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1">
        <f t="shared" si="35"/>
        <v>350</v>
      </c>
      <c r="X24" s="92">
        <v>45600</v>
      </c>
      <c r="Y24" s="92">
        <v>46000</v>
      </c>
      <c r="Z24" s="92">
        <v>33000</v>
      </c>
      <c r="AA24" s="93">
        <f t="shared" si="6"/>
        <v>13680000</v>
      </c>
      <c r="AB24" s="93">
        <f t="shared" si="7"/>
        <v>2280000</v>
      </c>
      <c r="AC24" s="93">
        <f t="shared" si="8"/>
        <v>0</v>
      </c>
      <c r="AD24" s="93">
        <f t="shared" si="9"/>
        <v>0</v>
      </c>
      <c r="AE24" s="93">
        <f t="shared" si="10"/>
        <v>0</v>
      </c>
      <c r="AF24" s="93">
        <f t="shared" si="11"/>
        <v>0</v>
      </c>
      <c r="AG24" s="93">
        <f t="shared" si="12"/>
        <v>0</v>
      </c>
      <c r="AH24" s="93">
        <f t="shared" si="13"/>
        <v>0</v>
      </c>
      <c r="AI24" s="93">
        <f t="shared" si="13"/>
        <v>0</v>
      </c>
      <c r="AJ24" s="93">
        <f t="shared" si="14"/>
        <v>0</v>
      </c>
      <c r="AK24" s="93">
        <f t="shared" si="15"/>
        <v>0</v>
      </c>
      <c r="AL24" s="91">
        <f t="shared" si="36"/>
        <v>15960000</v>
      </c>
      <c r="AM24" s="91">
        <f t="shared" si="16"/>
        <v>350</v>
      </c>
      <c r="AN24" s="91">
        <f t="shared" si="17"/>
        <v>0</v>
      </c>
      <c r="AO24" s="91">
        <f>AM24*0</f>
        <v>0</v>
      </c>
      <c r="AP24" s="91">
        <f t="shared" si="19"/>
        <v>0</v>
      </c>
      <c r="AQ24" s="91"/>
      <c r="AR24" s="91">
        <f>AM24*2000</f>
        <v>700000</v>
      </c>
      <c r="AS24" s="91"/>
      <c r="AT24" s="91">
        <f t="shared" si="37"/>
        <v>0</v>
      </c>
      <c r="AU24" s="91">
        <f t="shared" si="21"/>
        <v>700000</v>
      </c>
      <c r="AV24" s="91">
        <f t="shared" si="22"/>
        <v>15260000</v>
      </c>
      <c r="AW24" s="91">
        <v>0</v>
      </c>
      <c r="AX24" s="93"/>
      <c r="AY24" s="93"/>
      <c r="AZ24" s="94">
        <f t="shared" si="23"/>
        <v>15260000</v>
      </c>
      <c r="BA24" s="95">
        <v>0</v>
      </c>
      <c r="BB24" s="96" t="s">
        <v>64</v>
      </c>
      <c r="BC24" s="96"/>
      <c r="BD24" s="97"/>
      <c r="BE24" s="98"/>
      <c r="BF24" s="99"/>
      <c r="BG24" s="98"/>
      <c r="BH24" s="99"/>
      <c r="BI24" s="98"/>
      <c r="BJ24" s="99"/>
      <c r="BK24" s="98"/>
      <c r="BL24" s="99"/>
      <c r="BM24" s="100"/>
      <c r="BN24" s="101">
        <f t="shared" si="24"/>
        <v>-43291</v>
      </c>
      <c r="BO24" s="102" t="str">
        <f t="shared" si="25"/>
        <v>-</v>
      </c>
      <c r="BP24" s="103">
        <f t="shared" si="26"/>
        <v>15960000</v>
      </c>
      <c r="BR24" s="105">
        <f t="shared" si="27"/>
        <v>15960000</v>
      </c>
      <c r="BS24" s="105">
        <f t="shared" si="28"/>
        <v>0</v>
      </c>
      <c r="BT24" s="105">
        <f t="shared" si="29"/>
        <v>0</v>
      </c>
      <c r="BU24" s="105">
        <f t="shared" si="30"/>
        <v>0</v>
      </c>
      <c r="BW24" s="105">
        <f t="shared" si="31"/>
        <v>350</v>
      </c>
      <c r="BX24" s="105">
        <f t="shared" si="32"/>
        <v>0</v>
      </c>
      <c r="BY24" s="105">
        <f t="shared" si="33"/>
        <v>0</v>
      </c>
      <c r="BZ24" s="105">
        <f t="shared" si="34"/>
        <v>0</v>
      </c>
      <c r="CB24" s="106"/>
      <c r="CC24" s="107"/>
      <c r="CD24" s="107"/>
      <c r="CE24" s="107"/>
      <c r="CF24" s="108"/>
      <c r="CG24" s="108"/>
      <c r="CH24" s="108"/>
      <c r="CI24" s="457">
        <f t="shared" si="38"/>
        <v>700000</v>
      </c>
      <c r="CJ24" s="457">
        <f t="shared" si="39"/>
        <v>0</v>
      </c>
      <c r="CK24" s="459">
        <f t="shared" si="40"/>
        <v>0</v>
      </c>
      <c r="CL24" s="459">
        <f t="shared" si="41"/>
        <v>700000</v>
      </c>
      <c r="CM24" s="459">
        <f t="shared" si="42"/>
        <v>700000</v>
      </c>
      <c r="CN24" s="459">
        <f t="shared" si="43"/>
        <v>0</v>
      </c>
      <c r="CO24" s="459">
        <f t="shared" si="44"/>
        <v>15960000</v>
      </c>
      <c r="CP24" s="459">
        <f t="shared" si="45"/>
        <v>15260000</v>
      </c>
      <c r="CQ24" s="460">
        <f t="shared" si="46"/>
        <v>15260000</v>
      </c>
      <c r="CR24" s="459">
        <f t="shared" si="47"/>
        <v>0</v>
      </c>
      <c r="CS24" s="461"/>
      <c r="CT24" s="461"/>
      <c r="CU24" s="461"/>
      <c r="CV24" s="461"/>
      <c r="CW24" s="461"/>
      <c r="CX24" s="461"/>
      <c r="CY24" s="461"/>
      <c r="CZ24" s="461"/>
      <c r="DA24" s="461"/>
      <c r="DB24" s="461"/>
      <c r="DC24" s="461"/>
      <c r="DD24" s="461"/>
      <c r="DE24" s="461"/>
      <c r="DF24" s="461"/>
      <c r="DG24" s="461"/>
      <c r="DH24" s="461"/>
      <c r="DI24" s="461"/>
      <c r="DJ24" s="461"/>
      <c r="DK24" s="461"/>
      <c r="DL24" s="461"/>
      <c r="DM24" s="461"/>
      <c r="DN24" s="461"/>
      <c r="DO24" s="461"/>
      <c r="DP24" s="461"/>
      <c r="DQ24" s="461"/>
      <c r="DR24" s="461"/>
      <c r="DS24" s="461"/>
      <c r="DT24" s="461"/>
      <c r="DU24" s="461"/>
      <c r="DV24" s="461"/>
      <c r="DW24" s="461"/>
      <c r="DX24" s="461"/>
      <c r="DY24" s="461"/>
      <c r="DZ24" s="461"/>
      <c r="EA24" s="461"/>
      <c r="EB24" s="461"/>
      <c r="EC24" s="461"/>
      <c r="ED24" s="461"/>
      <c r="EE24" s="461"/>
      <c r="EF24" s="461"/>
      <c r="EG24" s="461"/>
      <c r="EH24" s="461"/>
      <c r="EI24" s="461"/>
      <c r="EJ24" s="461"/>
      <c r="EK24" s="461"/>
      <c r="EL24" s="461"/>
      <c r="EM24" s="461"/>
      <c r="EN24" s="461"/>
      <c r="EO24" s="461"/>
      <c r="EP24" s="461"/>
      <c r="EQ24" s="461"/>
      <c r="ER24" s="461"/>
      <c r="ES24" s="461"/>
      <c r="ET24" s="461"/>
      <c r="EU24" s="461"/>
      <c r="EV24" s="461"/>
      <c r="EW24" s="461"/>
      <c r="EX24" s="461"/>
      <c r="EY24" s="461"/>
      <c r="EZ24" s="461"/>
      <c r="FA24" s="461"/>
      <c r="FB24" s="461"/>
      <c r="FC24" s="461"/>
      <c r="FD24" s="461"/>
      <c r="FE24" s="461"/>
      <c r="FF24" s="461"/>
      <c r="FG24" s="461"/>
      <c r="FH24" s="461"/>
      <c r="FI24" s="461"/>
      <c r="FJ24" s="461"/>
      <c r="FK24" s="461"/>
    </row>
    <row r="25" spans="1:167" s="104" customFormat="1" ht="15" thickBot="1">
      <c r="A25" s="145">
        <v>43291</v>
      </c>
      <c r="B25" s="146" t="s">
        <v>57</v>
      </c>
      <c r="C25" s="147" t="s">
        <v>144</v>
      </c>
      <c r="D25" s="147" t="s">
        <v>104</v>
      </c>
      <c r="E25" s="191" t="s">
        <v>105</v>
      </c>
      <c r="F25" s="150" t="s">
        <v>106</v>
      </c>
      <c r="G25" s="192" t="s">
        <v>107</v>
      </c>
      <c r="H25" s="151" t="s">
        <v>108</v>
      </c>
      <c r="I25" s="152" t="s">
        <v>71</v>
      </c>
      <c r="J25" s="153">
        <v>31</v>
      </c>
      <c r="K25" s="154">
        <f t="shared" si="5"/>
        <v>43322</v>
      </c>
      <c r="L25" s="155">
        <v>215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55">
        <v>0</v>
      </c>
      <c r="V25" s="155">
        <v>0</v>
      </c>
      <c r="W25" s="136">
        <f t="shared" si="35"/>
        <v>215</v>
      </c>
      <c r="X25" s="156">
        <v>45600</v>
      </c>
      <c r="Y25" s="156">
        <v>46000</v>
      </c>
      <c r="Z25" s="156">
        <v>33000</v>
      </c>
      <c r="AA25" s="142">
        <f t="shared" si="6"/>
        <v>9804000</v>
      </c>
      <c r="AB25" s="142">
        <f t="shared" si="7"/>
        <v>0</v>
      </c>
      <c r="AC25" s="142">
        <f t="shared" si="8"/>
        <v>0</v>
      </c>
      <c r="AD25" s="142">
        <f t="shared" si="9"/>
        <v>0</v>
      </c>
      <c r="AE25" s="142">
        <f t="shared" si="10"/>
        <v>0</v>
      </c>
      <c r="AF25" s="93">
        <f t="shared" si="11"/>
        <v>0</v>
      </c>
      <c r="AG25" s="93">
        <f t="shared" si="12"/>
        <v>0</v>
      </c>
      <c r="AH25" s="93">
        <f t="shared" si="13"/>
        <v>0</v>
      </c>
      <c r="AI25" s="142">
        <f t="shared" si="13"/>
        <v>0</v>
      </c>
      <c r="AJ25" s="142">
        <f t="shared" si="14"/>
        <v>0</v>
      </c>
      <c r="AK25" s="142">
        <f t="shared" si="15"/>
        <v>0</v>
      </c>
      <c r="AL25" s="136">
        <f t="shared" si="36"/>
        <v>9804000</v>
      </c>
      <c r="AM25" s="136">
        <f t="shared" si="16"/>
        <v>215</v>
      </c>
      <c r="AN25" s="136">
        <f t="shared" si="17"/>
        <v>0</v>
      </c>
      <c r="AO25" s="136">
        <f>AM25*0</f>
        <v>0</v>
      </c>
      <c r="AP25" s="136">
        <f t="shared" si="19"/>
        <v>0</v>
      </c>
      <c r="AQ25" s="136"/>
      <c r="AR25" s="136">
        <f>AM25*2000</f>
        <v>430000</v>
      </c>
      <c r="AS25" s="136"/>
      <c r="AT25" s="136">
        <f t="shared" si="37"/>
        <v>0</v>
      </c>
      <c r="AU25" s="136">
        <f t="shared" si="21"/>
        <v>430000</v>
      </c>
      <c r="AV25" s="136">
        <f t="shared" si="22"/>
        <v>9374000</v>
      </c>
      <c r="AW25" s="136">
        <v>0</v>
      </c>
      <c r="AX25" s="142"/>
      <c r="AY25" s="142"/>
      <c r="AZ25" s="157">
        <f t="shared" si="23"/>
        <v>9374000</v>
      </c>
      <c r="BA25" s="158">
        <v>0</v>
      </c>
      <c r="BB25" s="159" t="s">
        <v>64</v>
      </c>
      <c r="BC25" s="159"/>
      <c r="BD25" s="160"/>
      <c r="BE25" s="161"/>
      <c r="BF25" s="162"/>
      <c r="BG25" s="161"/>
      <c r="BH25" s="162"/>
      <c r="BI25" s="161"/>
      <c r="BJ25" s="162"/>
      <c r="BK25" s="161"/>
      <c r="BL25" s="162"/>
      <c r="BM25" s="163"/>
      <c r="BN25" s="164">
        <f t="shared" si="24"/>
        <v>-43291</v>
      </c>
      <c r="BO25" s="165" t="str">
        <f t="shared" si="25"/>
        <v>-</v>
      </c>
      <c r="BP25" s="166">
        <f t="shared" si="26"/>
        <v>9804000</v>
      </c>
      <c r="BR25" s="105">
        <f t="shared" si="27"/>
        <v>9804000</v>
      </c>
      <c r="BS25" s="105">
        <f t="shared" si="28"/>
        <v>0</v>
      </c>
      <c r="BT25" s="105">
        <f t="shared" si="29"/>
        <v>0</v>
      </c>
      <c r="BU25" s="105">
        <f t="shared" si="30"/>
        <v>0</v>
      </c>
      <c r="BW25" s="105">
        <f t="shared" si="31"/>
        <v>215</v>
      </c>
      <c r="BX25" s="105">
        <f t="shared" si="32"/>
        <v>0</v>
      </c>
      <c r="BY25" s="105">
        <f t="shared" si="33"/>
        <v>0</v>
      </c>
      <c r="BZ25" s="105">
        <f t="shared" si="34"/>
        <v>0</v>
      </c>
      <c r="CB25" s="106"/>
      <c r="CC25" s="107"/>
      <c r="CD25" s="107"/>
      <c r="CE25" s="107"/>
      <c r="CF25" s="108"/>
      <c r="CG25" s="108"/>
      <c r="CH25" s="108"/>
      <c r="CI25" s="457">
        <f t="shared" si="38"/>
        <v>430000</v>
      </c>
      <c r="CJ25" s="457">
        <f t="shared" si="39"/>
        <v>0</v>
      </c>
      <c r="CK25" s="459">
        <f t="shared" si="40"/>
        <v>0</v>
      </c>
      <c r="CL25" s="459">
        <f t="shared" si="41"/>
        <v>430000</v>
      </c>
      <c r="CM25" s="459">
        <f t="shared" si="42"/>
        <v>430000</v>
      </c>
      <c r="CN25" s="459">
        <f t="shared" si="43"/>
        <v>0</v>
      </c>
      <c r="CO25" s="459">
        <f t="shared" si="44"/>
        <v>9804000</v>
      </c>
      <c r="CP25" s="459">
        <f t="shared" si="45"/>
        <v>9374000</v>
      </c>
      <c r="CQ25" s="460">
        <f t="shared" si="46"/>
        <v>9374000</v>
      </c>
      <c r="CR25" s="459">
        <f t="shared" si="47"/>
        <v>0</v>
      </c>
      <c r="CS25" s="461"/>
      <c r="CT25" s="461"/>
      <c r="CU25" s="461"/>
      <c r="CV25" s="461"/>
      <c r="CW25" s="461"/>
      <c r="CX25" s="461"/>
      <c r="CY25" s="461"/>
      <c r="CZ25" s="461"/>
      <c r="DA25" s="461"/>
      <c r="DB25" s="461"/>
      <c r="DC25" s="461"/>
      <c r="DD25" s="461"/>
      <c r="DE25" s="461"/>
      <c r="DF25" s="461"/>
      <c r="DG25" s="461"/>
      <c r="DH25" s="461"/>
      <c r="DI25" s="461"/>
      <c r="DJ25" s="461"/>
      <c r="DK25" s="461"/>
      <c r="DL25" s="461"/>
      <c r="DM25" s="461"/>
      <c r="DN25" s="461"/>
      <c r="DO25" s="461"/>
      <c r="DP25" s="461"/>
      <c r="DQ25" s="461"/>
      <c r="DR25" s="461"/>
      <c r="DS25" s="461"/>
      <c r="DT25" s="461"/>
      <c r="DU25" s="461"/>
      <c r="DV25" s="461"/>
      <c r="DW25" s="461"/>
      <c r="DX25" s="461"/>
      <c r="DY25" s="461"/>
      <c r="DZ25" s="461"/>
      <c r="EA25" s="461"/>
      <c r="EB25" s="461"/>
      <c r="EC25" s="461"/>
      <c r="ED25" s="461"/>
      <c r="EE25" s="461"/>
      <c r="EF25" s="461"/>
      <c r="EG25" s="461"/>
      <c r="EH25" s="461"/>
      <c r="EI25" s="461"/>
      <c r="EJ25" s="461"/>
      <c r="EK25" s="461"/>
      <c r="EL25" s="461"/>
      <c r="EM25" s="461"/>
      <c r="EN25" s="461"/>
      <c r="EO25" s="461"/>
      <c r="EP25" s="461"/>
      <c r="EQ25" s="461"/>
      <c r="ER25" s="461"/>
      <c r="ES25" s="461"/>
      <c r="ET25" s="461"/>
      <c r="EU25" s="461"/>
      <c r="EV25" s="461"/>
      <c r="EW25" s="461"/>
      <c r="EX25" s="461"/>
      <c r="EY25" s="461"/>
      <c r="EZ25" s="461"/>
      <c r="FA25" s="461"/>
      <c r="FB25" s="461"/>
      <c r="FC25" s="461"/>
      <c r="FD25" s="461"/>
      <c r="FE25" s="461"/>
      <c r="FF25" s="461"/>
      <c r="FG25" s="461"/>
      <c r="FH25" s="461"/>
      <c r="FI25" s="461"/>
      <c r="FJ25" s="461"/>
      <c r="FK25" s="461"/>
    </row>
    <row r="26" spans="1:167" s="104" customFormat="1" ht="14.25">
      <c r="A26" s="81">
        <v>43292</v>
      </c>
      <c r="B26" s="82" t="s">
        <v>57</v>
      </c>
      <c r="C26" s="83" t="s">
        <v>145</v>
      </c>
      <c r="D26" s="83" t="s">
        <v>146</v>
      </c>
      <c r="E26" s="135" t="s">
        <v>147</v>
      </c>
      <c r="F26" s="85" t="s">
        <v>148</v>
      </c>
      <c r="G26" s="85" t="s">
        <v>149</v>
      </c>
      <c r="H26" s="86" t="s">
        <v>150</v>
      </c>
      <c r="I26" s="87" t="s">
        <v>71</v>
      </c>
      <c r="J26" s="111">
        <v>31</v>
      </c>
      <c r="K26" s="89">
        <f t="shared" si="5"/>
        <v>43323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635</v>
      </c>
      <c r="U26" s="90">
        <v>0</v>
      </c>
      <c r="V26" s="90">
        <v>0</v>
      </c>
      <c r="W26" s="91">
        <f t="shared" si="35"/>
        <v>635</v>
      </c>
      <c r="X26" s="92">
        <v>45600</v>
      </c>
      <c r="Y26" s="92">
        <v>46000</v>
      </c>
      <c r="Z26" s="92">
        <v>33000</v>
      </c>
      <c r="AA26" s="93">
        <f t="shared" si="6"/>
        <v>0</v>
      </c>
      <c r="AB26" s="93">
        <f t="shared" si="7"/>
        <v>0</v>
      </c>
      <c r="AC26" s="93">
        <f t="shared" si="8"/>
        <v>0</v>
      </c>
      <c r="AD26" s="93">
        <f t="shared" si="9"/>
        <v>0</v>
      </c>
      <c r="AE26" s="93">
        <f t="shared" si="10"/>
        <v>0</v>
      </c>
      <c r="AF26" s="124">
        <f t="shared" si="11"/>
        <v>0</v>
      </c>
      <c r="AG26" s="124">
        <f t="shared" si="12"/>
        <v>0</v>
      </c>
      <c r="AH26" s="124">
        <f t="shared" si="13"/>
        <v>0</v>
      </c>
      <c r="AI26" s="93">
        <f t="shared" si="13"/>
        <v>29210000</v>
      </c>
      <c r="AJ26" s="93">
        <f t="shared" si="14"/>
        <v>0</v>
      </c>
      <c r="AK26" s="93">
        <f t="shared" si="15"/>
        <v>0</v>
      </c>
      <c r="AL26" s="91">
        <f t="shared" si="36"/>
        <v>29210000</v>
      </c>
      <c r="AM26" s="91">
        <f t="shared" si="16"/>
        <v>0</v>
      </c>
      <c r="AN26" s="91">
        <f t="shared" si="17"/>
        <v>635</v>
      </c>
      <c r="AO26" s="91">
        <f t="shared" si="18"/>
        <v>0</v>
      </c>
      <c r="AP26" s="91">
        <f t="shared" si="19"/>
        <v>635000</v>
      </c>
      <c r="AQ26" s="91"/>
      <c r="AR26" s="91">
        <f t="shared" si="20"/>
        <v>0</v>
      </c>
      <c r="AS26" s="91"/>
      <c r="AT26" s="91">
        <f t="shared" si="37"/>
        <v>0</v>
      </c>
      <c r="AU26" s="91">
        <f t="shared" si="21"/>
        <v>635000</v>
      </c>
      <c r="AV26" s="91">
        <f t="shared" si="22"/>
        <v>28575000</v>
      </c>
      <c r="AW26" s="91">
        <v>0</v>
      </c>
      <c r="AX26" s="93"/>
      <c r="AY26" s="93"/>
      <c r="AZ26" s="94">
        <f t="shared" si="23"/>
        <v>28575000</v>
      </c>
      <c r="BA26" s="95">
        <v>0</v>
      </c>
      <c r="BB26" s="96" t="s">
        <v>64</v>
      </c>
      <c r="BC26" s="96"/>
      <c r="BD26" s="97"/>
      <c r="BE26" s="98"/>
      <c r="BF26" s="99"/>
      <c r="BG26" s="98"/>
      <c r="BH26" s="99"/>
      <c r="BI26" s="98"/>
      <c r="BJ26" s="99"/>
      <c r="BK26" s="98"/>
      <c r="BL26" s="99"/>
      <c r="BM26" s="100"/>
      <c r="BN26" s="101">
        <f t="shared" si="24"/>
        <v>-43292</v>
      </c>
      <c r="BO26" s="102" t="str">
        <f t="shared" si="25"/>
        <v>-</v>
      </c>
      <c r="BP26" s="103">
        <f t="shared" si="26"/>
        <v>29210000</v>
      </c>
      <c r="BR26" s="105">
        <f t="shared" si="27"/>
        <v>29210000</v>
      </c>
      <c r="BS26" s="105">
        <f t="shared" si="28"/>
        <v>0</v>
      </c>
      <c r="BT26" s="105">
        <f t="shared" si="29"/>
        <v>0</v>
      </c>
      <c r="BU26" s="105">
        <f t="shared" si="30"/>
        <v>0</v>
      </c>
      <c r="BW26" s="105">
        <f t="shared" si="31"/>
        <v>635</v>
      </c>
      <c r="BX26" s="105">
        <f t="shared" si="32"/>
        <v>0</v>
      </c>
      <c r="BY26" s="105">
        <f t="shared" si="33"/>
        <v>0</v>
      </c>
      <c r="BZ26" s="105">
        <f t="shared" si="34"/>
        <v>0</v>
      </c>
      <c r="CB26" s="106"/>
      <c r="CC26" s="107"/>
      <c r="CD26" s="107"/>
      <c r="CE26" s="107"/>
      <c r="CF26" s="108"/>
      <c r="CG26" s="108"/>
      <c r="CH26" s="108"/>
      <c r="CI26" s="457">
        <f t="shared" si="38"/>
        <v>0</v>
      </c>
      <c r="CJ26" s="457">
        <f t="shared" si="39"/>
        <v>635000</v>
      </c>
      <c r="CK26" s="459">
        <f t="shared" si="40"/>
        <v>0</v>
      </c>
      <c r="CL26" s="459">
        <f t="shared" si="41"/>
        <v>635000</v>
      </c>
      <c r="CM26" s="459">
        <f t="shared" si="42"/>
        <v>635000</v>
      </c>
      <c r="CN26" s="459">
        <f t="shared" si="43"/>
        <v>0</v>
      </c>
      <c r="CO26" s="459">
        <f t="shared" si="44"/>
        <v>29210000</v>
      </c>
      <c r="CP26" s="459">
        <f t="shared" si="45"/>
        <v>28575000</v>
      </c>
      <c r="CQ26" s="460">
        <f t="shared" si="46"/>
        <v>28575000</v>
      </c>
      <c r="CR26" s="459">
        <f t="shared" si="47"/>
        <v>0</v>
      </c>
      <c r="CS26" s="461"/>
      <c r="CT26" s="461"/>
      <c r="CU26" s="461"/>
      <c r="CV26" s="461"/>
      <c r="CW26" s="461"/>
      <c r="CX26" s="461"/>
      <c r="CY26" s="461"/>
      <c r="CZ26" s="461"/>
      <c r="DA26" s="461"/>
      <c r="DB26" s="461"/>
      <c r="DC26" s="461"/>
      <c r="DD26" s="461"/>
      <c r="DE26" s="461"/>
      <c r="DF26" s="461"/>
      <c r="DG26" s="461"/>
      <c r="DH26" s="461"/>
      <c r="DI26" s="461"/>
      <c r="DJ26" s="461"/>
      <c r="DK26" s="461"/>
      <c r="DL26" s="461"/>
      <c r="DM26" s="461"/>
      <c r="DN26" s="461"/>
      <c r="DO26" s="461"/>
      <c r="DP26" s="461"/>
      <c r="DQ26" s="461"/>
      <c r="DR26" s="461"/>
      <c r="DS26" s="461"/>
      <c r="DT26" s="461"/>
      <c r="DU26" s="461"/>
      <c r="DV26" s="461"/>
      <c r="DW26" s="461"/>
      <c r="DX26" s="461"/>
      <c r="DY26" s="461"/>
      <c r="DZ26" s="461"/>
      <c r="EA26" s="461"/>
      <c r="EB26" s="461"/>
      <c r="EC26" s="461"/>
      <c r="ED26" s="461"/>
      <c r="EE26" s="461"/>
      <c r="EF26" s="461"/>
      <c r="EG26" s="461"/>
      <c r="EH26" s="461"/>
      <c r="EI26" s="461"/>
      <c r="EJ26" s="461"/>
      <c r="EK26" s="461"/>
      <c r="EL26" s="461"/>
      <c r="EM26" s="461"/>
      <c r="EN26" s="461"/>
      <c r="EO26" s="461"/>
      <c r="EP26" s="461"/>
      <c r="EQ26" s="461"/>
      <c r="ER26" s="461"/>
      <c r="ES26" s="461"/>
      <c r="ET26" s="461"/>
      <c r="EU26" s="461"/>
      <c r="EV26" s="461"/>
      <c r="EW26" s="461"/>
      <c r="EX26" s="461"/>
      <c r="EY26" s="461"/>
      <c r="EZ26" s="461"/>
      <c r="FA26" s="461"/>
      <c r="FB26" s="461"/>
      <c r="FC26" s="461"/>
      <c r="FD26" s="461"/>
      <c r="FE26" s="461"/>
      <c r="FF26" s="461"/>
      <c r="FG26" s="461"/>
      <c r="FH26" s="461"/>
      <c r="FI26" s="461"/>
      <c r="FJ26" s="461"/>
      <c r="FK26" s="461"/>
    </row>
    <row r="27" spans="1:167" s="104" customFormat="1" ht="14.25">
      <c r="A27" s="81">
        <v>43292</v>
      </c>
      <c r="B27" s="82" t="s">
        <v>57</v>
      </c>
      <c r="C27" s="83" t="s">
        <v>151</v>
      </c>
      <c r="D27" s="83" t="s">
        <v>152</v>
      </c>
      <c r="E27" s="84" t="s">
        <v>153</v>
      </c>
      <c r="F27" s="85" t="s">
        <v>154</v>
      </c>
      <c r="G27" s="85" t="s">
        <v>155</v>
      </c>
      <c r="H27" s="86" t="s">
        <v>70</v>
      </c>
      <c r="I27" s="87" t="s">
        <v>71</v>
      </c>
      <c r="J27" s="88">
        <v>31</v>
      </c>
      <c r="K27" s="89">
        <f t="shared" si="5"/>
        <v>43323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240</v>
      </c>
      <c r="U27" s="90">
        <v>0</v>
      </c>
      <c r="V27" s="90">
        <v>0</v>
      </c>
      <c r="W27" s="91">
        <f t="shared" si="35"/>
        <v>240</v>
      </c>
      <c r="X27" s="92">
        <v>45600</v>
      </c>
      <c r="Y27" s="92">
        <v>46000</v>
      </c>
      <c r="Z27" s="92">
        <v>33000</v>
      </c>
      <c r="AA27" s="93">
        <f t="shared" si="6"/>
        <v>0</v>
      </c>
      <c r="AB27" s="93">
        <f t="shared" si="7"/>
        <v>0</v>
      </c>
      <c r="AC27" s="93">
        <f t="shared" si="8"/>
        <v>0</v>
      </c>
      <c r="AD27" s="93">
        <f t="shared" si="9"/>
        <v>0</v>
      </c>
      <c r="AE27" s="93">
        <f t="shared" si="10"/>
        <v>0</v>
      </c>
      <c r="AF27" s="93">
        <f t="shared" si="11"/>
        <v>0</v>
      </c>
      <c r="AG27" s="93">
        <f t="shared" si="12"/>
        <v>0</v>
      </c>
      <c r="AH27" s="93">
        <f t="shared" si="13"/>
        <v>0</v>
      </c>
      <c r="AI27" s="93">
        <f t="shared" si="13"/>
        <v>11040000</v>
      </c>
      <c r="AJ27" s="93">
        <f t="shared" si="14"/>
        <v>0</v>
      </c>
      <c r="AK27" s="93">
        <f t="shared" si="15"/>
        <v>0</v>
      </c>
      <c r="AL27" s="91">
        <f t="shared" si="36"/>
        <v>11040000</v>
      </c>
      <c r="AM27" s="91">
        <f t="shared" si="16"/>
        <v>0</v>
      </c>
      <c r="AN27" s="91">
        <f t="shared" si="17"/>
        <v>240</v>
      </c>
      <c r="AO27" s="91">
        <f t="shared" si="18"/>
        <v>0</v>
      </c>
      <c r="AP27" s="91">
        <f t="shared" si="19"/>
        <v>240000</v>
      </c>
      <c r="AQ27" s="91"/>
      <c r="AR27" s="91">
        <f t="shared" si="20"/>
        <v>0</v>
      </c>
      <c r="AS27" s="91"/>
      <c r="AT27" s="91">
        <f t="shared" si="37"/>
        <v>0</v>
      </c>
      <c r="AU27" s="91">
        <f t="shared" si="21"/>
        <v>240000</v>
      </c>
      <c r="AV27" s="91">
        <f t="shared" si="22"/>
        <v>10800000</v>
      </c>
      <c r="AW27" s="91">
        <v>0</v>
      </c>
      <c r="AX27" s="93"/>
      <c r="AY27" s="93"/>
      <c r="AZ27" s="94">
        <f t="shared" si="23"/>
        <v>10800000</v>
      </c>
      <c r="BA27" s="95">
        <v>0</v>
      </c>
      <c r="BB27" s="96" t="s">
        <v>64</v>
      </c>
      <c r="BC27" s="96"/>
      <c r="BD27" s="97"/>
      <c r="BE27" s="98"/>
      <c r="BF27" s="99"/>
      <c r="BG27" s="98"/>
      <c r="BH27" s="99"/>
      <c r="BI27" s="98"/>
      <c r="BJ27" s="99"/>
      <c r="BK27" s="98"/>
      <c r="BL27" s="99"/>
      <c r="BM27" s="100"/>
      <c r="BN27" s="101">
        <f t="shared" si="24"/>
        <v>-43292</v>
      </c>
      <c r="BO27" s="102" t="str">
        <f t="shared" si="25"/>
        <v>-</v>
      </c>
      <c r="BP27" s="103">
        <f t="shared" si="26"/>
        <v>11040000</v>
      </c>
      <c r="BR27" s="105">
        <f t="shared" si="27"/>
        <v>11040000</v>
      </c>
      <c r="BS27" s="105">
        <f t="shared" si="28"/>
        <v>0</v>
      </c>
      <c r="BT27" s="105">
        <f t="shared" si="29"/>
        <v>0</v>
      </c>
      <c r="BU27" s="105">
        <f t="shared" si="30"/>
        <v>0</v>
      </c>
      <c r="BW27" s="105">
        <f t="shared" si="31"/>
        <v>240</v>
      </c>
      <c r="BX27" s="105">
        <f t="shared" si="32"/>
        <v>0</v>
      </c>
      <c r="BY27" s="105">
        <f t="shared" si="33"/>
        <v>0</v>
      </c>
      <c r="BZ27" s="105">
        <f t="shared" si="34"/>
        <v>0</v>
      </c>
      <c r="CB27" s="106"/>
      <c r="CC27" s="107"/>
      <c r="CD27" s="107"/>
      <c r="CE27" s="107"/>
      <c r="CF27" s="108"/>
      <c r="CG27" s="108"/>
      <c r="CH27" s="108"/>
      <c r="CI27" s="457">
        <f t="shared" si="38"/>
        <v>0</v>
      </c>
      <c r="CJ27" s="457">
        <f t="shared" si="39"/>
        <v>240000</v>
      </c>
      <c r="CK27" s="459">
        <f t="shared" si="40"/>
        <v>0</v>
      </c>
      <c r="CL27" s="459">
        <f t="shared" si="41"/>
        <v>240000</v>
      </c>
      <c r="CM27" s="459">
        <f t="shared" si="42"/>
        <v>240000</v>
      </c>
      <c r="CN27" s="459">
        <f t="shared" si="43"/>
        <v>0</v>
      </c>
      <c r="CO27" s="459">
        <f t="shared" si="44"/>
        <v>11040000</v>
      </c>
      <c r="CP27" s="459">
        <f t="shared" si="45"/>
        <v>10800000</v>
      </c>
      <c r="CQ27" s="460">
        <f t="shared" si="46"/>
        <v>10800000</v>
      </c>
      <c r="CR27" s="459">
        <f t="shared" si="47"/>
        <v>0</v>
      </c>
      <c r="CS27" s="461"/>
      <c r="CT27" s="461"/>
      <c r="CU27" s="461"/>
      <c r="CV27" s="461"/>
      <c r="CW27" s="461"/>
      <c r="CX27" s="461"/>
      <c r="CY27" s="461"/>
      <c r="CZ27" s="461"/>
      <c r="DA27" s="461"/>
      <c r="DB27" s="461"/>
      <c r="DC27" s="461"/>
      <c r="DD27" s="461"/>
      <c r="DE27" s="461"/>
      <c r="DF27" s="461"/>
      <c r="DG27" s="461"/>
      <c r="DH27" s="461"/>
      <c r="DI27" s="461"/>
      <c r="DJ27" s="461"/>
      <c r="DK27" s="461"/>
      <c r="DL27" s="461"/>
      <c r="DM27" s="461"/>
      <c r="DN27" s="461"/>
      <c r="DO27" s="461"/>
      <c r="DP27" s="461"/>
      <c r="DQ27" s="461"/>
      <c r="DR27" s="461"/>
      <c r="DS27" s="461"/>
      <c r="DT27" s="461"/>
      <c r="DU27" s="461"/>
      <c r="DV27" s="461"/>
      <c r="DW27" s="461"/>
      <c r="DX27" s="461"/>
      <c r="DY27" s="461"/>
      <c r="DZ27" s="461"/>
      <c r="EA27" s="461"/>
      <c r="EB27" s="461"/>
      <c r="EC27" s="461"/>
      <c r="ED27" s="461"/>
      <c r="EE27" s="461"/>
      <c r="EF27" s="461"/>
      <c r="EG27" s="461"/>
      <c r="EH27" s="461"/>
      <c r="EI27" s="461"/>
      <c r="EJ27" s="461"/>
      <c r="EK27" s="461"/>
      <c r="EL27" s="461"/>
      <c r="EM27" s="461"/>
      <c r="EN27" s="461"/>
      <c r="EO27" s="461"/>
      <c r="EP27" s="461"/>
      <c r="EQ27" s="461"/>
      <c r="ER27" s="461"/>
      <c r="ES27" s="461"/>
      <c r="ET27" s="461"/>
      <c r="EU27" s="461"/>
      <c r="EV27" s="461"/>
      <c r="EW27" s="461"/>
      <c r="EX27" s="461"/>
      <c r="EY27" s="461"/>
      <c r="EZ27" s="461"/>
      <c r="FA27" s="461"/>
      <c r="FB27" s="461"/>
      <c r="FC27" s="461"/>
      <c r="FD27" s="461"/>
      <c r="FE27" s="461"/>
      <c r="FF27" s="461"/>
      <c r="FG27" s="461"/>
      <c r="FH27" s="461"/>
      <c r="FI27" s="461"/>
      <c r="FJ27" s="461"/>
      <c r="FK27" s="461"/>
    </row>
    <row r="28" spans="1:167" s="104" customFormat="1" ht="14.25">
      <c r="A28" s="81">
        <v>43292</v>
      </c>
      <c r="B28" s="82" t="s">
        <v>57</v>
      </c>
      <c r="C28" s="83" t="s">
        <v>156</v>
      </c>
      <c r="D28" s="83" t="s">
        <v>78</v>
      </c>
      <c r="E28" s="84" t="s">
        <v>79</v>
      </c>
      <c r="F28" s="85" t="s">
        <v>80</v>
      </c>
      <c r="G28" s="85" t="s">
        <v>81</v>
      </c>
      <c r="H28" s="86" t="s">
        <v>70</v>
      </c>
      <c r="I28" s="87" t="s">
        <v>71</v>
      </c>
      <c r="J28" s="88">
        <v>31</v>
      </c>
      <c r="K28" s="89">
        <f t="shared" si="5"/>
        <v>43323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240</v>
      </c>
      <c r="U28" s="90">
        <v>0</v>
      </c>
      <c r="V28" s="90">
        <v>0</v>
      </c>
      <c r="W28" s="91">
        <f t="shared" si="35"/>
        <v>240</v>
      </c>
      <c r="X28" s="92">
        <v>45600</v>
      </c>
      <c r="Y28" s="92">
        <v>46000</v>
      </c>
      <c r="Z28" s="92">
        <v>33000</v>
      </c>
      <c r="AA28" s="93">
        <f t="shared" si="6"/>
        <v>0</v>
      </c>
      <c r="AB28" s="93">
        <f t="shared" si="7"/>
        <v>0</v>
      </c>
      <c r="AC28" s="93">
        <f t="shared" si="8"/>
        <v>0</v>
      </c>
      <c r="AD28" s="93">
        <f t="shared" si="9"/>
        <v>0</v>
      </c>
      <c r="AE28" s="93">
        <f t="shared" si="10"/>
        <v>0</v>
      </c>
      <c r="AF28" s="93">
        <f t="shared" si="11"/>
        <v>0</v>
      </c>
      <c r="AG28" s="93">
        <f t="shared" si="12"/>
        <v>0</v>
      </c>
      <c r="AH28" s="93">
        <f t="shared" si="13"/>
        <v>0</v>
      </c>
      <c r="AI28" s="93">
        <f t="shared" si="13"/>
        <v>11040000</v>
      </c>
      <c r="AJ28" s="93">
        <f t="shared" si="14"/>
        <v>0</v>
      </c>
      <c r="AK28" s="93">
        <f t="shared" si="15"/>
        <v>0</v>
      </c>
      <c r="AL28" s="91">
        <f t="shared" si="36"/>
        <v>11040000</v>
      </c>
      <c r="AM28" s="91">
        <f t="shared" si="16"/>
        <v>0</v>
      </c>
      <c r="AN28" s="91">
        <f t="shared" si="17"/>
        <v>240</v>
      </c>
      <c r="AO28" s="91">
        <f t="shared" si="18"/>
        <v>0</v>
      </c>
      <c r="AP28" s="91">
        <f t="shared" si="19"/>
        <v>240000</v>
      </c>
      <c r="AQ28" s="91"/>
      <c r="AR28" s="91">
        <f t="shared" si="20"/>
        <v>0</v>
      </c>
      <c r="AS28" s="91"/>
      <c r="AT28" s="91">
        <f>AN28*500</f>
        <v>120000</v>
      </c>
      <c r="AU28" s="91">
        <f t="shared" si="21"/>
        <v>360000</v>
      </c>
      <c r="AV28" s="91">
        <f t="shared" si="22"/>
        <v>10680000</v>
      </c>
      <c r="AW28" s="91">
        <v>0</v>
      </c>
      <c r="AX28" s="93"/>
      <c r="AY28" s="93"/>
      <c r="AZ28" s="94">
        <f t="shared" si="23"/>
        <v>10680000</v>
      </c>
      <c r="BA28" s="95">
        <v>0</v>
      </c>
      <c r="BB28" s="96" t="s">
        <v>64</v>
      </c>
      <c r="BC28" s="96"/>
      <c r="BD28" s="97"/>
      <c r="BE28" s="98"/>
      <c r="BF28" s="99"/>
      <c r="BG28" s="98"/>
      <c r="BH28" s="99"/>
      <c r="BI28" s="98"/>
      <c r="BJ28" s="99"/>
      <c r="BK28" s="98"/>
      <c r="BL28" s="99"/>
      <c r="BM28" s="100"/>
      <c r="BN28" s="101">
        <f t="shared" si="24"/>
        <v>-43292</v>
      </c>
      <c r="BO28" s="102" t="str">
        <f t="shared" si="25"/>
        <v>-</v>
      </c>
      <c r="BP28" s="103">
        <f t="shared" si="26"/>
        <v>11040000</v>
      </c>
      <c r="BR28" s="105">
        <f t="shared" si="27"/>
        <v>11040000</v>
      </c>
      <c r="BS28" s="105">
        <f t="shared" si="28"/>
        <v>0</v>
      </c>
      <c r="BT28" s="105">
        <f t="shared" si="29"/>
        <v>0</v>
      </c>
      <c r="BU28" s="105">
        <f t="shared" si="30"/>
        <v>0</v>
      </c>
      <c r="BW28" s="105">
        <f t="shared" si="31"/>
        <v>240</v>
      </c>
      <c r="BX28" s="105">
        <f t="shared" si="32"/>
        <v>0</v>
      </c>
      <c r="BY28" s="105">
        <f t="shared" si="33"/>
        <v>0</v>
      </c>
      <c r="BZ28" s="105">
        <f t="shared" si="34"/>
        <v>0</v>
      </c>
      <c r="CB28" s="106"/>
      <c r="CC28" s="107"/>
      <c r="CD28" s="107"/>
      <c r="CE28" s="107"/>
      <c r="CF28" s="108"/>
      <c r="CG28" s="108"/>
      <c r="CH28" s="108"/>
      <c r="CI28" s="457">
        <f t="shared" si="38"/>
        <v>0</v>
      </c>
      <c r="CJ28" s="457">
        <f t="shared" si="39"/>
        <v>360000</v>
      </c>
      <c r="CK28" s="459">
        <f t="shared" si="40"/>
        <v>0</v>
      </c>
      <c r="CL28" s="459">
        <f t="shared" si="41"/>
        <v>360000</v>
      </c>
      <c r="CM28" s="459">
        <f t="shared" si="42"/>
        <v>360000</v>
      </c>
      <c r="CN28" s="459">
        <f t="shared" si="43"/>
        <v>0</v>
      </c>
      <c r="CO28" s="459">
        <f t="shared" si="44"/>
        <v>11040000</v>
      </c>
      <c r="CP28" s="459">
        <f t="shared" si="45"/>
        <v>10680000</v>
      </c>
      <c r="CQ28" s="460">
        <f t="shared" si="46"/>
        <v>10680000</v>
      </c>
      <c r="CR28" s="459">
        <f t="shared" si="47"/>
        <v>0</v>
      </c>
      <c r="CS28" s="461"/>
      <c r="CT28" s="461"/>
      <c r="CU28" s="461"/>
      <c r="CV28" s="461"/>
      <c r="CW28" s="461"/>
      <c r="CX28" s="461"/>
      <c r="CY28" s="461"/>
      <c r="CZ28" s="461"/>
      <c r="DA28" s="461"/>
      <c r="DB28" s="461"/>
      <c r="DC28" s="461"/>
      <c r="DD28" s="461"/>
      <c r="DE28" s="461"/>
      <c r="DF28" s="461"/>
      <c r="DG28" s="461"/>
      <c r="DH28" s="461"/>
      <c r="DI28" s="461"/>
      <c r="DJ28" s="461"/>
      <c r="DK28" s="461"/>
      <c r="DL28" s="461"/>
      <c r="DM28" s="461"/>
      <c r="DN28" s="461"/>
      <c r="DO28" s="461"/>
      <c r="DP28" s="461"/>
      <c r="DQ28" s="461"/>
      <c r="DR28" s="461"/>
      <c r="DS28" s="461"/>
      <c r="DT28" s="461"/>
      <c r="DU28" s="461"/>
      <c r="DV28" s="461"/>
      <c r="DW28" s="461"/>
      <c r="DX28" s="461"/>
      <c r="DY28" s="461"/>
      <c r="DZ28" s="461"/>
      <c r="EA28" s="461"/>
      <c r="EB28" s="461"/>
      <c r="EC28" s="461"/>
      <c r="ED28" s="461"/>
      <c r="EE28" s="461"/>
      <c r="EF28" s="461"/>
      <c r="EG28" s="461"/>
      <c r="EH28" s="461"/>
      <c r="EI28" s="461"/>
      <c r="EJ28" s="461"/>
      <c r="EK28" s="461"/>
      <c r="EL28" s="461"/>
      <c r="EM28" s="461"/>
      <c r="EN28" s="461"/>
      <c r="EO28" s="461"/>
      <c r="EP28" s="461"/>
      <c r="EQ28" s="461"/>
      <c r="ER28" s="461"/>
      <c r="ES28" s="461"/>
      <c r="ET28" s="461"/>
      <c r="EU28" s="461"/>
      <c r="EV28" s="461"/>
      <c r="EW28" s="461"/>
      <c r="EX28" s="461"/>
      <c r="EY28" s="461"/>
      <c r="EZ28" s="461"/>
      <c r="FA28" s="461"/>
      <c r="FB28" s="461"/>
      <c r="FC28" s="461"/>
      <c r="FD28" s="461"/>
      <c r="FE28" s="461"/>
      <c r="FF28" s="461"/>
      <c r="FG28" s="461"/>
      <c r="FH28" s="461"/>
      <c r="FI28" s="461"/>
      <c r="FJ28" s="461"/>
      <c r="FK28" s="461"/>
    </row>
    <row r="29" spans="1:167" s="104" customFormat="1" ht="14.25">
      <c r="A29" s="81">
        <v>43292</v>
      </c>
      <c r="B29" s="82" t="s">
        <v>57</v>
      </c>
      <c r="C29" s="83" t="s">
        <v>157</v>
      </c>
      <c r="D29" s="83" t="s">
        <v>158</v>
      </c>
      <c r="E29" s="109" t="s">
        <v>159</v>
      </c>
      <c r="F29" s="85" t="s">
        <v>160</v>
      </c>
      <c r="G29" s="85" t="s">
        <v>161</v>
      </c>
      <c r="H29" s="86" t="s">
        <v>70</v>
      </c>
      <c r="I29" s="87" t="s">
        <v>71</v>
      </c>
      <c r="J29" s="111">
        <v>31</v>
      </c>
      <c r="K29" s="89">
        <f t="shared" si="5"/>
        <v>43323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250</v>
      </c>
      <c r="V29" s="90">
        <v>0</v>
      </c>
      <c r="W29" s="91">
        <f t="shared" si="35"/>
        <v>250</v>
      </c>
      <c r="X29" s="92">
        <v>45600</v>
      </c>
      <c r="Y29" s="92">
        <v>46000</v>
      </c>
      <c r="Z29" s="92">
        <v>33000</v>
      </c>
      <c r="AA29" s="93">
        <f t="shared" si="6"/>
        <v>0</v>
      </c>
      <c r="AB29" s="93">
        <f t="shared" si="7"/>
        <v>0</v>
      </c>
      <c r="AC29" s="93">
        <f t="shared" si="8"/>
        <v>0</v>
      </c>
      <c r="AD29" s="93">
        <f t="shared" si="9"/>
        <v>0</v>
      </c>
      <c r="AE29" s="93">
        <f t="shared" si="10"/>
        <v>0</v>
      </c>
      <c r="AF29" s="93">
        <f t="shared" si="11"/>
        <v>0</v>
      </c>
      <c r="AG29" s="93">
        <f t="shared" si="12"/>
        <v>0</v>
      </c>
      <c r="AH29" s="93">
        <f t="shared" si="13"/>
        <v>0</v>
      </c>
      <c r="AI29" s="93">
        <f t="shared" si="13"/>
        <v>0</v>
      </c>
      <c r="AJ29" s="93">
        <f t="shared" si="14"/>
        <v>11500000</v>
      </c>
      <c r="AK29" s="93">
        <f t="shared" si="15"/>
        <v>0</v>
      </c>
      <c r="AL29" s="91">
        <f t="shared" si="36"/>
        <v>11500000</v>
      </c>
      <c r="AM29" s="91">
        <f t="shared" si="16"/>
        <v>0</v>
      </c>
      <c r="AN29" s="91">
        <f t="shared" si="17"/>
        <v>250</v>
      </c>
      <c r="AO29" s="91">
        <f t="shared" si="18"/>
        <v>0</v>
      </c>
      <c r="AP29" s="91">
        <f t="shared" si="19"/>
        <v>250000</v>
      </c>
      <c r="AQ29" s="91"/>
      <c r="AR29" s="91">
        <f t="shared" si="20"/>
        <v>0</v>
      </c>
      <c r="AS29" s="91"/>
      <c r="AT29" s="91">
        <f>T29*500</f>
        <v>0</v>
      </c>
      <c r="AU29" s="91">
        <f t="shared" si="21"/>
        <v>250000</v>
      </c>
      <c r="AV29" s="91">
        <f t="shared" si="22"/>
        <v>11250000</v>
      </c>
      <c r="AW29" s="91">
        <v>0</v>
      </c>
      <c r="AX29" s="93"/>
      <c r="AY29" s="93"/>
      <c r="AZ29" s="94">
        <f t="shared" si="23"/>
        <v>11250000</v>
      </c>
      <c r="BA29" s="95">
        <v>0</v>
      </c>
      <c r="BB29" s="96" t="s">
        <v>64</v>
      </c>
      <c r="BC29" s="96"/>
      <c r="BD29" s="97"/>
      <c r="BE29" s="98"/>
      <c r="BF29" s="99"/>
      <c r="BG29" s="98"/>
      <c r="BH29" s="99"/>
      <c r="BI29" s="98"/>
      <c r="BJ29" s="99"/>
      <c r="BK29" s="98"/>
      <c r="BL29" s="99"/>
      <c r="BM29" s="100"/>
      <c r="BN29" s="101">
        <f t="shared" si="24"/>
        <v>-43292</v>
      </c>
      <c r="BO29" s="102" t="str">
        <f t="shared" si="25"/>
        <v>-</v>
      </c>
      <c r="BP29" s="103">
        <f t="shared" si="26"/>
        <v>11500000</v>
      </c>
      <c r="BR29" s="105">
        <f t="shared" si="27"/>
        <v>11500000</v>
      </c>
      <c r="BS29" s="105">
        <f t="shared" si="28"/>
        <v>0</v>
      </c>
      <c r="BT29" s="105">
        <f t="shared" si="29"/>
        <v>0</v>
      </c>
      <c r="BU29" s="105">
        <f t="shared" si="30"/>
        <v>0</v>
      </c>
      <c r="BW29" s="105">
        <f t="shared" si="31"/>
        <v>250</v>
      </c>
      <c r="BX29" s="105">
        <f t="shared" si="32"/>
        <v>0</v>
      </c>
      <c r="BY29" s="105">
        <f t="shared" si="33"/>
        <v>0</v>
      </c>
      <c r="BZ29" s="105">
        <f t="shared" si="34"/>
        <v>0</v>
      </c>
      <c r="CB29" s="106"/>
      <c r="CC29" s="107"/>
      <c r="CD29" s="107"/>
      <c r="CE29" s="107"/>
      <c r="CF29" s="108"/>
      <c r="CG29" s="108"/>
      <c r="CH29" s="108"/>
      <c r="CI29" s="457">
        <f t="shared" si="38"/>
        <v>0</v>
      </c>
      <c r="CJ29" s="457">
        <f t="shared" si="39"/>
        <v>250000</v>
      </c>
      <c r="CK29" s="459">
        <f t="shared" si="40"/>
        <v>0</v>
      </c>
      <c r="CL29" s="459">
        <f t="shared" si="41"/>
        <v>250000</v>
      </c>
      <c r="CM29" s="459">
        <f t="shared" si="42"/>
        <v>250000</v>
      </c>
      <c r="CN29" s="459">
        <f t="shared" si="43"/>
        <v>0</v>
      </c>
      <c r="CO29" s="459">
        <f t="shared" si="44"/>
        <v>11500000</v>
      </c>
      <c r="CP29" s="459">
        <f t="shared" si="45"/>
        <v>11250000</v>
      </c>
      <c r="CQ29" s="460">
        <f t="shared" si="46"/>
        <v>11250000</v>
      </c>
      <c r="CR29" s="459">
        <f t="shared" si="47"/>
        <v>0</v>
      </c>
      <c r="CS29" s="461"/>
      <c r="CT29" s="461"/>
      <c r="CU29" s="461"/>
      <c r="CV29" s="461"/>
      <c r="CW29" s="461"/>
      <c r="CX29" s="461"/>
      <c r="CY29" s="461"/>
      <c r="CZ29" s="461"/>
      <c r="DA29" s="461"/>
      <c r="DB29" s="461"/>
      <c r="DC29" s="461"/>
      <c r="DD29" s="461"/>
      <c r="DE29" s="461"/>
      <c r="DF29" s="461"/>
      <c r="DG29" s="461"/>
      <c r="DH29" s="461"/>
      <c r="DI29" s="461"/>
      <c r="DJ29" s="461"/>
      <c r="DK29" s="461"/>
      <c r="DL29" s="461"/>
      <c r="DM29" s="461"/>
      <c r="DN29" s="461"/>
      <c r="DO29" s="461"/>
      <c r="DP29" s="461"/>
      <c r="DQ29" s="461"/>
      <c r="DR29" s="461"/>
      <c r="DS29" s="461"/>
      <c r="DT29" s="461"/>
      <c r="DU29" s="461"/>
      <c r="DV29" s="461"/>
      <c r="DW29" s="461"/>
      <c r="DX29" s="461"/>
      <c r="DY29" s="461"/>
      <c r="DZ29" s="461"/>
      <c r="EA29" s="461"/>
      <c r="EB29" s="461"/>
      <c r="EC29" s="461"/>
      <c r="ED29" s="461"/>
      <c r="EE29" s="461"/>
      <c r="EF29" s="461"/>
      <c r="EG29" s="461"/>
      <c r="EH29" s="461"/>
      <c r="EI29" s="461"/>
      <c r="EJ29" s="461"/>
      <c r="EK29" s="461"/>
      <c r="EL29" s="461"/>
      <c r="EM29" s="461"/>
      <c r="EN29" s="461"/>
      <c r="EO29" s="461"/>
      <c r="EP29" s="461"/>
      <c r="EQ29" s="461"/>
      <c r="ER29" s="461"/>
      <c r="ES29" s="461"/>
      <c r="ET29" s="461"/>
      <c r="EU29" s="461"/>
      <c r="EV29" s="461"/>
      <c r="EW29" s="461"/>
      <c r="EX29" s="461"/>
      <c r="EY29" s="461"/>
      <c r="EZ29" s="461"/>
      <c r="FA29" s="461"/>
      <c r="FB29" s="461"/>
      <c r="FC29" s="461"/>
      <c r="FD29" s="461"/>
      <c r="FE29" s="461"/>
      <c r="FF29" s="461"/>
      <c r="FG29" s="461"/>
      <c r="FH29" s="461"/>
      <c r="FI29" s="461"/>
      <c r="FJ29" s="461"/>
      <c r="FK29" s="461"/>
    </row>
    <row r="30" spans="1:167" s="395" customFormat="1" ht="15" thickBot="1">
      <c r="A30" s="400">
        <v>43292</v>
      </c>
      <c r="B30" s="401" t="s">
        <v>57</v>
      </c>
      <c r="C30" s="402" t="s">
        <v>162</v>
      </c>
      <c r="D30" s="402" t="s">
        <v>117</v>
      </c>
      <c r="E30" s="403" t="s">
        <v>118</v>
      </c>
      <c r="F30" s="404" t="s">
        <v>119</v>
      </c>
      <c r="G30" s="405" t="s">
        <v>120</v>
      </c>
      <c r="H30" s="406" t="s">
        <v>70</v>
      </c>
      <c r="I30" s="407" t="s">
        <v>71</v>
      </c>
      <c r="J30" s="408">
        <v>31</v>
      </c>
      <c r="K30" s="409">
        <f t="shared" si="5"/>
        <v>43323</v>
      </c>
      <c r="L30" s="410">
        <v>0</v>
      </c>
      <c r="M30" s="410">
        <v>0</v>
      </c>
      <c r="N30" s="410">
        <v>0</v>
      </c>
      <c r="O30" s="410">
        <v>0</v>
      </c>
      <c r="P30" s="410">
        <v>0</v>
      </c>
      <c r="Q30" s="410">
        <v>0</v>
      </c>
      <c r="R30" s="410">
        <v>0</v>
      </c>
      <c r="S30" s="410">
        <v>0</v>
      </c>
      <c r="T30" s="410">
        <v>240</v>
      </c>
      <c r="U30" s="410">
        <v>0</v>
      </c>
      <c r="V30" s="410">
        <v>0</v>
      </c>
      <c r="W30" s="382">
        <f t="shared" si="35"/>
        <v>240</v>
      </c>
      <c r="X30" s="411">
        <v>45600</v>
      </c>
      <c r="Y30" s="411">
        <v>46000</v>
      </c>
      <c r="Z30" s="411">
        <v>33000</v>
      </c>
      <c r="AA30" s="412">
        <f t="shared" si="6"/>
        <v>0</v>
      </c>
      <c r="AB30" s="412">
        <f t="shared" si="7"/>
        <v>0</v>
      </c>
      <c r="AC30" s="412">
        <f t="shared" si="8"/>
        <v>0</v>
      </c>
      <c r="AD30" s="412">
        <f t="shared" si="9"/>
        <v>0</v>
      </c>
      <c r="AE30" s="412">
        <f t="shared" si="10"/>
        <v>0</v>
      </c>
      <c r="AF30" s="412">
        <f t="shared" si="11"/>
        <v>0</v>
      </c>
      <c r="AG30" s="412">
        <f t="shared" si="12"/>
        <v>0</v>
      </c>
      <c r="AH30" s="412">
        <f t="shared" si="13"/>
        <v>0</v>
      </c>
      <c r="AI30" s="412">
        <f t="shared" si="13"/>
        <v>11040000</v>
      </c>
      <c r="AJ30" s="412">
        <f t="shared" si="14"/>
        <v>0</v>
      </c>
      <c r="AK30" s="412">
        <f t="shared" si="15"/>
        <v>0</v>
      </c>
      <c r="AL30" s="382">
        <f t="shared" si="36"/>
        <v>11040000</v>
      </c>
      <c r="AM30" s="413">
        <f t="shared" si="16"/>
        <v>0</v>
      </c>
      <c r="AN30" s="413">
        <f t="shared" si="17"/>
        <v>240</v>
      </c>
      <c r="AO30" s="413">
        <f t="shared" si="18"/>
        <v>0</v>
      </c>
      <c r="AP30" s="413">
        <f t="shared" si="19"/>
        <v>240000</v>
      </c>
      <c r="AQ30" s="413"/>
      <c r="AR30" s="413">
        <f t="shared" si="20"/>
        <v>0</v>
      </c>
      <c r="AS30" s="413"/>
      <c r="AT30" s="413">
        <f>T30*500</f>
        <v>120000</v>
      </c>
      <c r="AU30" s="413">
        <f t="shared" si="21"/>
        <v>360000</v>
      </c>
      <c r="AV30" s="413">
        <f t="shared" si="22"/>
        <v>10680000</v>
      </c>
      <c r="AW30" s="413">
        <v>0</v>
      </c>
      <c r="AX30" s="412"/>
      <c r="AY30" s="412"/>
      <c r="AZ30" s="414">
        <f t="shared" si="23"/>
        <v>10680000</v>
      </c>
      <c r="BA30" s="415">
        <v>0</v>
      </c>
      <c r="BB30" s="416" t="s">
        <v>64</v>
      </c>
      <c r="BC30" s="416"/>
      <c r="BD30" s="417"/>
      <c r="BE30" s="418"/>
      <c r="BF30" s="419"/>
      <c r="BG30" s="418"/>
      <c r="BH30" s="419"/>
      <c r="BI30" s="418"/>
      <c r="BJ30" s="419"/>
      <c r="BK30" s="418">
        <v>10680000</v>
      </c>
      <c r="BL30" s="419"/>
      <c r="BM30" s="420"/>
      <c r="BN30" s="421">
        <f t="shared" si="24"/>
        <v>-43292</v>
      </c>
      <c r="BO30" s="422" t="str">
        <f t="shared" si="25"/>
        <v>-</v>
      </c>
      <c r="BP30" s="423">
        <f t="shared" si="26"/>
        <v>11040000</v>
      </c>
      <c r="BR30" s="396">
        <f t="shared" si="27"/>
        <v>11040000</v>
      </c>
      <c r="BS30" s="396">
        <f t="shared" si="28"/>
        <v>0</v>
      </c>
      <c r="BT30" s="396">
        <f t="shared" si="29"/>
        <v>0</v>
      </c>
      <c r="BU30" s="396">
        <f t="shared" si="30"/>
        <v>0</v>
      </c>
      <c r="BW30" s="396">
        <f t="shared" si="31"/>
        <v>240</v>
      </c>
      <c r="BX30" s="396">
        <f t="shared" si="32"/>
        <v>0</v>
      </c>
      <c r="BY30" s="396">
        <f t="shared" si="33"/>
        <v>0</v>
      </c>
      <c r="BZ30" s="396">
        <f t="shared" si="34"/>
        <v>0</v>
      </c>
      <c r="CB30" s="397"/>
      <c r="CC30" s="398"/>
      <c r="CD30" s="398"/>
      <c r="CE30" s="398"/>
      <c r="CF30" s="399"/>
      <c r="CG30" s="399"/>
      <c r="CH30" s="399"/>
      <c r="CI30" s="457">
        <f t="shared" si="38"/>
        <v>0</v>
      </c>
      <c r="CJ30" s="457">
        <f t="shared" si="39"/>
        <v>360000</v>
      </c>
      <c r="CK30" s="459">
        <f t="shared" si="40"/>
        <v>0</v>
      </c>
      <c r="CL30" s="459">
        <f t="shared" si="41"/>
        <v>360000</v>
      </c>
      <c r="CM30" s="459">
        <f t="shared" si="42"/>
        <v>360000</v>
      </c>
      <c r="CN30" s="459">
        <f t="shared" si="43"/>
        <v>0</v>
      </c>
      <c r="CO30" s="459">
        <f t="shared" si="44"/>
        <v>11040000</v>
      </c>
      <c r="CP30" s="459">
        <f t="shared" si="45"/>
        <v>10680000</v>
      </c>
      <c r="CQ30" s="460">
        <f t="shared" si="46"/>
        <v>10680000</v>
      </c>
      <c r="CR30" s="459">
        <f t="shared" si="47"/>
        <v>0</v>
      </c>
      <c r="CS30" s="461"/>
      <c r="CT30" s="461"/>
      <c r="CU30" s="461"/>
      <c r="CV30" s="461"/>
      <c r="CW30" s="461"/>
      <c r="CX30" s="461"/>
      <c r="CY30" s="461"/>
      <c r="CZ30" s="461"/>
      <c r="DA30" s="461"/>
      <c r="DB30" s="461"/>
      <c r="DC30" s="461"/>
      <c r="DD30" s="461"/>
      <c r="DE30" s="461"/>
      <c r="DF30" s="461"/>
      <c r="DG30" s="461"/>
      <c r="DH30" s="461"/>
      <c r="DI30" s="461"/>
      <c r="DJ30" s="461"/>
      <c r="DK30" s="461"/>
      <c r="DL30" s="461"/>
      <c r="DM30" s="461"/>
      <c r="DN30" s="461"/>
      <c r="DO30" s="461"/>
      <c r="DP30" s="461"/>
      <c r="DQ30" s="461"/>
      <c r="DR30" s="461"/>
      <c r="DS30" s="461"/>
      <c r="DT30" s="461"/>
      <c r="DU30" s="461"/>
      <c r="DV30" s="461"/>
      <c r="DW30" s="461"/>
      <c r="DX30" s="461"/>
      <c r="DY30" s="461"/>
      <c r="DZ30" s="461"/>
      <c r="EA30" s="461"/>
      <c r="EB30" s="461"/>
      <c r="EC30" s="461"/>
      <c r="ED30" s="461"/>
      <c r="EE30" s="461"/>
      <c r="EF30" s="461"/>
      <c r="EG30" s="461"/>
      <c r="EH30" s="461"/>
      <c r="EI30" s="461"/>
      <c r="EJ30" s="461"/>
      <c r="EK30" s="461"/>
      <c r="EL30" s="461"/>
      <c r="EM30" s="461"/>
      <c r="EN30" s="461"/>
      <c r="EO30" s="461"/>
      <c r="EP30" s="461"/>
      <c r="EQ30" s="461"/>
      <c r="ER30" s="461"/>
      <c r="ES30" s="461"/>
      <c r="ET30" s="461"/>
      <c r="EU30" s="461"/>
      <c r="EV30" s="461"/>
      <c r="EW30" s="461"/>
      <c r="EX30" s="461"/>
      <c r="EY30" s="461"/>
      <c r="EZ30" s="461"/>
      <c r="FA30" s="461"/>
      <c r="FB30" s="461"/>
      <c r="FC30" s="461"/>
      <c r="FD30" s="461"/>
      <c r="FE30" s="461"/>
      <c r="FF30" s="461"/>
      <c r="FG30" s="461"/>
      <c r="FH30" s="461"/>
      <c r="FI30" s="461"/>
      <c r="FJ30" s="461"/>
      <c r="FK30" s="461"/>
    </row>
    <row r="31" spans="1:167" s="104" customFormat="1" ht="14.25">
      <c r="A31" s="81">
        <v>43293</v>
      </c>
      <c r="B31" s="82" t="s">
        <v>57</v>
      </c>
      <c r="C31" s="83" t="s">
        <v>163</v>
      </c>
      <c r="D31" s="83" t="s">
        <v>164</v>
      </c>
      <c r="E31" s="109" t="s">
        <v>165</v>
      </c>
      <c r="F31" s="85" t="s">
        <v>166</v>
      </c>
      <c r="G31" s="110" t="s">
        <v>167</v>
      </c>
      <c r="H31" s="86" t="s">
        <v>168</v>
      </c>
      <c r="I31" s="87" t="s">
        <v>71</v>
      </c>
      <c r="J31" s="111">
        <v>31</v>
      </c>
      <c r="K31" s="89">
        <f t="shared" si="5"/>
        <v>43324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615</v>
      </c>
      <c r="U31" s="90">
        <v>0</v>
      </c>
      <c r="V31" s="90">
        <v>0</v>
      </c>
      <c r="W31" s="122">
        <f t="shared" si="35"/>
        <v>615</v>
      </c>
      <c r="X31" s="92">
        <v>45600</v>
      </c>
      <c r="Y31" s="92">
        <v>46000</v>
      </c>
      <c r="Z31" s="92">
        <v>33000</v>
      </c>
      <c r="AA31" s="93">
        <f t="shared" si="6"/>
        <v>0</v>
      </c>
      <c r="AB31" s="93">
        <f t="shared" si="7"/>
        <v>0</v>
      </c>
      <c r="AC31" s="93">
        <f t="shared" si="8"/>
        <v>0</v>
      </c>
      <c r="AD31" s="93">
        <f t="shared" si="9"/>
        <v>0</v>
      </c>
      <c r="AE31" s="93">
        <f t="shared" si="10"/>
        <v>0</v>
      </c>
      <c r="AF31" s="93">
        <f t="shared" si="11"/>
        <v>0</v>
      </c>
      <c r="AG31" s="93">
        <f t="shared" si="12"/>
        <v>0</v>
      </c>
      <c r="AH31" s="93">
        <f t="shared" si="13"/>
        <v>0</v>
      </c>
      <c r="AI31" s="93">
        <f t="shared" si="13"/>
        <v>28290000</v>
      </c>
      <c r="AJ31" s="93">
        <f t="shared" si="14"/>
        <v>0</v>
      </c>
      <c r="AK31" s="93">
        <f t="shared" si="15"/>
        <v>0</v>
      </c>
      <c r="AL31" s="122">
        <f t="shared" si="36"/>
        <v>28290000</v>
      </c>
      <c r="AM31" s="91">
        <f t="shared" si="16"/>
        <v>0</v>
      </c>
      <c r="AN31" s="91">
        <f t="shared" si="17"/>
        <v>615</v>
      </c>
      <c r="AO31" s="91">
        <f t="shared" si="18"/>
        <v>0</v>
      </c>
      <c r="AP31" s="91">
        <f t="shared" si="19"/>
        <v>615000</v>
      </c>
      <c r="AQ31" s="91"/>
      <c r="AR31" s="91">
        <f t="shared" si="20"/>
        <v>0</v>
      </c>
      <c r="AS31" s="91"/>
      <c r="AT31" s="91">
        <f t="shared" si="37"/>
        <v>0</v>
      </c>
      <c r="AU31" s="91">
        <f t="shared" si="21"/>
        <v>615000</v>
      </c>
      <c r="AV31" s="91">
        <f t="shared" si="22"/>
        <v>27675000</v>
      </c>
      <c r="AW31" s="91">
        <v>0</v>
      </c>
      <c r="AX31" s="93"/>
      <c r="AY31" s="93"/>
      <c r="AZ31" s="94">
        <f t="shared" si="23"/>
        <v>27675000</v>
      </c>
      <c r="BA31" s="95">
        <v>0</v>
      </c>
      <c r="BB31" s="96" t="s">
        <v>64</v>
      </c>
      <c r="BC31" s="96"/>
      <c r="BD31" s="97"/>
      <c r="BE31" s="98"/>
      <c r="BF31" s="99"/>
      <c r="BG31" s="98"/>
      <c r="BH31" s="99"/>
      <c r="BI31" s="98"/>
      <c r="BJ31" s="99"/>
      <c r="BK31" s="98"/>
      <c r="BL31" s="99"/>
      <c r="BM31" s="100"/>
      <c r="BN31" s="101">
        <f t="shared" si="24"/>
        <v>-43293</v>
      </c>
      <c r="BO31" s="102" t="str">
        <f t="shared" si="25"/>
        <v>-</v>
      </c>
      <c r="BP31" s="103">
        <f t="shared" si="26"/>
        <v>28290000</v>
      </c>
      <c r="BR31" s="105">
        <f t="shared" si="27"/>
        <v>28290000</v>
      </c>
      <c r="BS31" s="105">
        <f t="shared" si="28"/>
        <v>0</v>
      </c>
      <c r="BT31" s="105">
        <f t="shared" si="29"/>
        <v>0</v>
      </c>
      <c r="BU31" s="105">
        <f t="shared" si="30"/>
        <v>0</v>
      </c>
      <c r="BW31" s="105">
        <f t="shared" si="31"/>
        <v>615</v>
      </c>
      <c r="BX31" s="105">
        <f t="shared" si="32"/>
        <v>0</v>
      </c>
      <c r="BY31" s="105">
        <f t="shared" si="33"/>
        <v>0</v>
      </c>
      <c r="BZ31" s="105">
        <f t="shared" si="34"/>
        <v>0</v>
      </c>
      <c r="CB31" s="106"/>
      <c r="CC31" s="107"/>
      <c r="CD31" s="107"/>
      <c r="CE31" s="107"/>
      <c r="CF31" s="108"/>
      <c r="CG31" s="108"/>
      <c r="CH31" s="108"/>
      <c r="CI31" s="457">
        <f t="shared" si="38"/>
        <v>0</v>
      </c>
      <c r="CJ31" s="457">
        <f t="shared" si="39"/>
        <v>615000</v>
      </c>
      <c r="CK31" s="459">
        <f t="shared" si="40"/>
        <v>0</v>
      </c>
      <c r="CL31" s="459">
        <f t="shared" si="41"/>
        <v>615000</v>
      </c>
      <c r="CM31" s="459">
        <f t="shared" si="42"/>
        <v>615000</v>
      </c>
      <c r="CN31" s="459">
        <f t="shared" si="43"/>
        <v>0</v>
      </c>
      <c r="CO31" s="459">
        <f t="shared" si="44"/>
        <v>28290000</v>
      </c>
      <c r="CP31" s="459">
        <f t="shared" si="45"/>
        <v>27675000</v>
      </c>
      <c r="CQ31" s="460">
        <f t="shared" si="46"/>
        <v>27675000</v>
      </c>
      <c r="CR31" s="459">
        <f t="shared" si="47"/>
        <v>0</v>
      </c>
      <c r="CS31" s="461"/>
      <c r="CT31" s="461"/>
      <c r="CU31" s="461"/>
      <c r="CV31" s="461"/>
      <c r="CW31" s="461"/>
      <c r="CX31" s="461"/>
      <c r="CY31" s="461"/>
      <c r="CZ31" s="461"/>
      <c r="DA31" s="461"/>
      <c r="DB31" s="461"/>
      <c r="DC31" s="461"/>
      <c r="DD31" s="461"/>
      <c r="DE31" s="461"/>
      <c r="DF31" s="461"/>
      <c r="DG31" s="461"/>
      <c r="DH31" s="461"/>
      <c r="DI31" s="461"/>
      <c r="DJ31" s="461"/>
      <c r="DK31" s="461"/>
      <c r="DL31" s="461"/>
      <c r="DM31" s="461"/>
      <c r="DN31" s="461"/>
      <c r="DO31" s="461"/>
      <c r="DP31" s="461"/>
      <c r="DQ31" s="461"/>
      <c r="DR31" s="461"/>
      <c r="DS31" s="461"/>
      <c r="DT31" s="461"/>
      <c r="DU31" s="461"/>
      <c r="DV31" s="461"/>
      <c r="DW31" s="461"/>
      <c r="DX31" s="461"/>
      <c r="DY31" s="461"/>
      <c r="DZ31" s="461"/>
      <c r="EA31" s="461"/>
      <c r="EB31" s="461"/>
      <c r="EC31" s="461"/>
      <c r="ED31" s="461"/>
      <c r="EE31" s="461"/>
      <c r="EF31" s="461"/>
      <c r="EG31" s="461"/>
      <c r="EH31" s="461"/>
      <c r="EI31" s="461"/>
      <c r="EJ31" s="461"/>
      <c r="EK31" s="461"/>
      <c r="EL31" s="461"/>
      <c r="EM31" s="461"/>
      <c r="EN31" s="461"/>
      <c r="EO31" s="461"/>
      <c r="EP31" s="461"/>
      <c r="EQ31" s="461"/>
      <c r="ER31" s="461"/>
      <c r="ES31" s="461"/>
      <c r="ET31" s="461"/>
      <c r="EU31" s="461"/>
      <c r="EV31" s="461"/>
      <c r="EW31" s="461"/>
      <c r="EX31" s="461"/>
      <c r="EY31" s="461"/>
      <c r="EZ31" s="461"/>
      <c r="FA31" s="461"/>
      <c r="FB31" s="461"/>
      <c r="FC31" s="461"/>
      <c r="FD31" s="461"/>
      <c r="FE31" s="461"/>
      <c r="FF31" s="461"/>
      <c r="FG31" s="461"/>
      <c r="FH31" s="461"/>
      <c r="FI31" s="461"/>
      <c r="FJ31" s="461"/>
      <c r="FK31" s="461"/>
    </row>
    <row r="32" spans="1:167" s="104" customFormat="1" ht="14.25">
      <c r="A32" s="81">
        <v>43293</v>
      </c>
      <c r="B32" s="82" t="s">
        <v>57</v>
      </c>
      <c r="C32" s="83" t="s">
        <v>169</v>
      </c>
      <c r="D32" s="194" t="s">
        <v>170</v>
      </c>
      <c r="E32" s="84" t="s">
        <v>171</v>
      </c>
      <c r="F32" s="85" t="s">
        <v>172</v>
      </c>
      <c r="G32" s="85" t="s">
        <v>173</v>
      </c>
      <c r="H32" s="86" t="s">
        <v>70</v>
      </c>
      <c r="I32" s="87" t="s">
        <v>71</v>
      </c>
      <c r="J32" s="88">
        <v>31</v>
      </c>
      <c r="K32" s="89">
        <f t="shared" si="5"/>
        <v>43324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240</v>
      </c>
      <c r="U32" s="90">
        <v>0</v>
      </c>
      <c r="V32" s="90">
        <v>0</v>
      </c>
      <c r="W32" s="91">
        <f t="shared" si="35"/>
        <v>240</v>
      </c>
      <c r="X32" s="92">
        <v>45600</v>
      </c>
      <c r="Y32" s="92">
        <v>46000</v>
      </c>
      <c r="Z32" s="92">
        <v>33000</v>
      </c>
      <c r="AA32" s="93">
        <f t="shared" si="6"/>
        <v>0</v>
      </c>
      <c r="AB32" s="93">
        <f t="shared" si="7"/>
        <v>0</v>
      </c>
      <c r="AC32" s="93">
        <f t="shared" si="8"/>
        <v>0</v>
      </c>
      <c r="AD32" s="93">
        <f t="shared" si="9"/>
        <v>0</v>
      </c>
      <c r="AE32" s="93">
        <f t="shared" si="10"/>
        <v>0</v>
      </c>
      <c r="AF32" s="93">
        <f t="shared" si="11"/>
        <v>0</v>
      </c>
      <c r="AG32" s="93">
        <f t="shared" si="12"/>
        <v>0</v>
      </c>
      <c r="AH32" s="93">
        <f t="shared" si="13"/>
        <v>0</v>
      </c>
      <c r="AI32" s="93">
        <f t="shared" si="13"/>
        <v>11040000</v>
      </c>
      <c r="AJ32" s="93">
        <f t="shared" si="14"/>
        <v>0</v>
      </c>
      <c r="AK32" s="93">
        <f t="shared" si="15"/>
        <v>0</v>
      </c>
      <c r="AL32" s="91">
        <f t="shared" si="36"/>
        <v>11040000</v>
      </c>
      <c r="AM32" s="91">
        <f t="shared" si="16"/>
        <v>0</v>
      </c>
      <c r="AN32" s="91">
        <f t="shared" si="17"/>
        <v>240</v>
      </c>
      <c r="AO32" s="91">
        <f t="shared" si="18"/>
        <v>0</v>
      </c>
      <c r="AP32" s="91">
        <f t="shared" si="19"/>
        <v>240000</v>
      </c>
      <c r="AQ32" s="91"/>
      <c r="AR32" s="91">
        <f t="shared" si="20"/>
        <v>0</v>
      </c>
      <c r="AS32" s="91"/>
      <c r="AT32" s="91">
        <f t="shared" si="37"/>
        <v>0</v>
      </c>
      <c r="AU32" s="91">
        <f t="shared" si="21"/>
        <v>240000</v>
      </c>
      <c r="AV32" s="91">
        <f t="shared" si="22"/>
        <v>10800000</v>
      </c>
      <c r="AW32" s="91">
        <v>0</v>
      </c>
      <c r="AX32" s="93"/>
      <c r="AY32" s="93"/>
      <c r="AZ32" s="94">
        <f t="shared" si="23"/>
        <v>10800000</v>
      </c>
      <c r="BA32" s="95">
        <v>0</v>
      </c>
      <c r="BB32" s="96" t="s">
        <v>64</v>
      </c>
      <c r="BC32" s="96"/>
      <c r="BD32" s="97"/>
      <c r="BE32" s="98"/>
      <c r="BF32" s="99"/>
      <c r="BG32" s="98"/>
      <c r="BH32" s="99"/>
      <c r="BI32" s="98"/>
      <c r="BJ32" s="99"/>
      <c r="BK32" s="98"/>
      <c r="BL32" s="99"/>
      <c r="BM32" s="100"/>
      <c r="BN32" s="101">
        <f t="shared" si="24"/>
        <v>-43293</v>
      </c>
      <c r="BO32" s="102" t="str">
        <f t="shared" si="25"/>
        <v>-</v>
      </c>
      <c r="BP32" s="103">
        <f t="shared" si="26"/>
        <v>11040000</v>
      </c>
      <c r="BR32" s="105">
        <f t="shared" si="27"/>
        <v>11040000</v>
      </c>
      <c r="BS32" s="105">
        <f t="shared" si="28"/>
        <v>0</v>
      </c>
      <c r="BT32" s="105">
        <f t="shared" si="29"/>
        <v>0</v>
      </c>
      <c r="BU32" s="105">
        <f t="shared" si="30"/>
        <v>0</v>
      </c>
      <c r="BW32" s="105">
        <f t="shared" si="31"/>
        <v>240</v>
      </c>
      <c r="BX32" s="105">
        <f t="shared" si="32"/>
        <v>0</v>
      </c>
      <c r="BY32" s="105">
        <f t="shared" si="33"/>
        <v>0</v>
      </c>
      <c r="BZ32" s="105">
        <f t="shared" si="34"/>
        <v>0</v>
      </c>
      <c r="CB32" s="106"/>
      <c r="CC32" s="107"/>
      <c r="CD32" s="107"/>
      <c r="CE32" s="107"/>
      <c r="CF32" s="108"/>
      <c r="CG32" s="108"/>
      <c r="CH32" s="108"/>
      <c r="CI32" s="457">
        <f t="shared" si="38"/>
        <v>0</v>
      </c>
      <c r="CJ32" s="457">
        <f t="shared" si="39"/>
        <v>240000</v>
      </c>
      <c r="CK32" s="459">
        <f t="shared" si="40"/>
        <v>0</v>
      </c>
      <c r="CL32" s="459">
        <f t="shared" si="41"/>
        <v>240000</v>
      </c>
      <c r="CM32" s="459">
        <f t="shared" si="42"/>
        <v>240000</v>
      </c>
      <c r="CN32" s="459">
        <f t="shared" si="43"/>
        <v>0</v>
      </c>
      <c r="CO32" s="459">
        <f t="shared" si="44"/>
        <v>11040000</v>
      </c>
      <c r="CP32" s="459">
        <f t="shared" si="45"/>
        <v>10800000</v>
      </c>
      <c r="CQ32" s="460">
        <f t="shared" si="46"/>
        <v>10800000</v>
      </c>
      <c r="CR32" s="459">
        <f t="shared" si="47"/>
        <v>0</v>
      </c>
      <c r="CS32" s="461"/>
      <c r="CT32" s="461"/>
      <c r="CU32" s="461"/>
      <c r="CV32" s="461"/>
      <c r="CW32" s="461"/>
      <c r="CX32" s="461"/>
      <c r="CY32" s="461"/>
      <c r="CZ32" s="461"/>
      <c r="DA32" s="461"/>
      <c r="DB32" s="461"/>
      <c r="DC32" s="461"/>
      <c r="DD32" s="461"/>
      <c r="DE32" s="461"/>
      <c r="DF32" s="461"/>
      <c r="DG32" s="461"/>
      <c r="DH32" s="461"/>
      <c r="DI32" s="461"/>
      <c r="DJ32" s="461"/>
      <c r="DK32" s="461"/>
      <c r="DL32" s="461"/>
      <c r="DM32" s="461"/>
      <c r="DN32" s="461"/>
      <c r="DO32" s="461"/>
      <c r="DP32" s="461"/>
      <c r="DQ32" s="461"/>
      <c r="DR32" s="461"/>
      <c r="DS32" s="461"/>
      <c r="DT32" s="461"/>
      <c r="DU32" s="461"/>
      <c r="DV32" s="461"/>
      <c r="DW32" s="461"/>
      <c r="DX32" s="461"/>
      <c r="DY32" s="461"/>
      <c r="DZ32" s="461"/>
      <c r="EA32" s="461"/>
      <c r="EB32" s="461"/>
      <c r="EC32" s="461"/>
      <c r="ED32" s="461"/>
      <c r="EE32" s="461"/>
      <c r="EF32" s="461"/>
      <c r="EG32" s="461"/>
      <c r="EH32" s="461"/>
      <c r="EI32" s="461"/>
      <c r="EJ32" s="461"/>
      <c r="EK32" s="461"/>
      <c r="EL32" s="461"/>
      <c r="EM32" s="461"/>
      <c r="EN32" s="461"/>
      <c r="EO32" s="461"/>
      <c r="EP32" s="461"/>
      <c r="EQ32" s="461"/>
      <c r="ER32" s="461"/>
      <c r="ES32" s="461"/>
      <c r="ET32" s="461"/>
      <c r="EU32" s="461"/>
      <c r="EV32" s="461"/>
      <c r="EW32" s="461"/>
      <c r="EX32" s="461"/>
      <c r="EY32" s="461"/>
      <c r="EZ32" s="461"/>
      <c r="FA32" s="461"/>
      <c r="FB32" s="461"/>
      <c r="FC32" s="461"/>
      <c r="FD32" s="461"/>
      <c r="FE32" s="461"/>
      <c r="FF32" s="461"/>
      <c r="FG32" s="461"/>
      <c r="FH32" s="461"/>
      <c r="FI32" s="461"/>
      <c r="FJ32" s="461"/>
      <c r="FK32" s="461"/>
    </row>
    <row r="33" spans="1:167" s="104" customFormat="1" ht="14.25">
      <c r="A33" s="81">
        <v>43293</v>
      </c>
      <c r="B33" s="82" t="s">
        <v>57</v>
      </c>
      <c r="C33" s="83" t="s">
        <v>174</v>
      </c>
      <c r="D33" s="83" t="s">
        <v>117</v>
      </c>
      <c r="E33" s="109" t="s">
        <v>118</v>
      </c>
      <c r="F33" s="85" t="s">
        <v>119</v>
      </c>
      <c r="G33" s="110" t="s">
        <v>120</v>
      </c>
      <c r="H33" s="144" t="s">
        <v>70</v>
      </c>
      <c r="I33" s="87" t="s">
        <v>71</v>
      </c>
      <c r="J33" s="111">
        <v>31</v>
      </c>
      <c r="K33" s="89">
        <f t="shared" si="5"/>
        <v>43324</v>
      </c>
      <c r="L33" s="90">
        <v>215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1">
        <f t="shared" si="35"/>
        <v>215</v>
      </c>
      <c r="X33" s="92">
        <v>45600</v>
      </c>
      <c r="Y33" s="92">
        <v>46000</v>
      </c>
      <c r="Z33" s="92">
        <v>33000</v>
      </c>
      <c r="AA33" s="93">
        <f t="shared" si="6"/>
        <v>9804000</v>
      </c>
      <c r="AB33" s="93">
        <f t="shared" si="7"/>
        <v>0</v>
      </c>
      <c r="AC33" s="93">
        <f t="shared" si="8"/>
        <v>0</v>
      </c>
      <c r="AD33" s="93">
        <f t="shared" si="9"/>
        <v>0</v>
      </c>
      <c r="AE33" s="93">
        <f t="shared" si="10"/>
        <v>0</v>
      </c>
      <c r="AF33" s="93">
        <f t="shared" si="11"/>
        <v>0</v>
      </c>
      <c r="AG33" s="93">
        <f t="shared" si="12"/>
        <v>0</v>
      </c>
      <c r="AH33" s="93">
        <f t="shared" si="13"/>
        <v>0</v>
      </c>
      <c r="AI33" s="93">
        <f t="shared" si="13"/>
        <v>0</v>
      </c>
      <c r="AJ33" s="93">
        <f t="shared" si="14"/>
        <v>0</v>
      </c>
      <c r="AK33" s="93">
        <f t="shared" si="15"/>
        <v>0</v>
      </c>
      <c r="AL33" s="91">
        <f t="shared" si="36"/>
        <v>9804000</v>
      </c>
      <c r="AM33" s="91">
        <f t="shared" si="16"/>
        <v>215</v>
      </c>
      <c r="AN33" s="91">
        <f t="shared" si="17"/>
        <v>0</v>
      </c>
      <c r="AO33" s="91">
        <f t="shared" si="18"/>
        <v>129000</v>
      </c>
      <c r="AP33" s="91">
        <f t="shared" si="19"/>
        <v>0</v>
      </c>
      <c r="AQ33" s="91"/>
      <c r="AR33" s="91">
        <f t="shared" si="20"/>
        <v>0</v>
      </c>
      <c r="AS33" s="91"/>
      <c r="AT33" s="91">
        <f>T33*500</f>
        <v>0</v>
      </c>
      <c r="AU33" s="91">
        <f t="shared" si="21"/>
        <v>129000</v>
      </c>
      <c r="AV33" s="91">
        <f t="shared" si="22"/>
        <v>9675000</v>
      </c>
      <c r="AW33" s="91">
        <v>0</v>
      </c>
      <c r="AX33" s="93"/>
      <c r="AY33" s="93"/>
      <c r="AZ33" s="94">
        <f t="shared" si="23"/>
        <v>9675000</v>
      </c>
      <c r="BA33" s="95">
        <v>0</v>
      </c>
      <c r="BB33" s="96" t="s">
        <v>64</v>
      </c>
      <c r="BC33" s="96"/>
      <c r="BD33" s="97"/>
      <c r="BE33" s="98"/>
      <c r="BF33" s="99"/>
      <c r="BG33" s="98"/>
      <c r="BH33" s="99"/>
      <c r="BI33" s="98"/>
      <c r="BJ33" s="99"/>
      <c r="BK33" s="98">
        <v>120000</v>
      </c>
      <c r="BL33" s="99"/>
      <c r="BM33" s="100"/>
      <c r="BN33" s="101">
        <f t="shared" si="24"/>
        <v>-43293</v>
      </c>
      <c r="BO33" s="102" t="str">
        <f t="shared" si="25"/>
        <v>-</v>
      </c>
      <c r="BP33" s="103">
        <f t="shared" si="26"/>
        <v>9804000</v>
      </c>
      <c r="BR33" s="105">
        <f t="shared" si="27"/>
        <v>9804000</v>
      </c>
      <c r="BS33" s="105">
        <f t="shared" si="28"/>
        <v>0</v>
      </c>
      <c r="BT33" s="105">
        <f t="shared" si="29"/>
        <v>0</v>
      </c>
      <c r="BU33" s="105">
        <f t="shared" si="30"/>
        <v>0</v>
      </c>
      <c r="BW33" s="105">
        <f t="shared" si="31"/>
        <v>215</v>
      </c>
      <c r="BX33" s="105">
        <f t="shared" si="32"/>
        <v>0</v>
      </c>
      <c r="BY33" s="105">
        <f t="shared" si="33"/>
        <v>0</v>
      </c>
      <c r="BZ33" s="105">
        <f t="shared" si="34"/>
        <v>0</v>
      </c>
      <c r="CB33" s="106"/>
      <c r="CC33" s="107"/>
      <c r="CD33" s="107"/>
      <c r="CE33" s="107"/>
      <c r="CF33" s="108"/>
      <c r="CG33" s="108"/>
      <c r="CH33" s="108"/>
      <c r="CI33" s="457">
        <f t="shared" si="38"/>
        <v>129000</v>
      </c>
      <c r="CJ33" s="457">
        <f t="shared" si="39"/>
        <v>0</v>
      </c>
      <c r="CK33" s="459">
        <f t="shared" si="40"/>
        <v>0</v>
      </c>
      <c r="CL33" s="459">
        <f t="shared" si="41"/>
        <v>129000</v>
      </c>
      <c r="CM33" s="459">
        <f t="shared" si="42"/>
        <v>129000</v>
      </c>
      <c r="CN33" s="459">
        <f t="shared" si="43"/>
        <v>0</v>
      </c>
      <c r="CO33" s="459">
        <f t="shared" si="44"/>
        <v>9804000</v>
      </c>
      <c r="CP33" s="459">
        <f t="shared" si="45"/>
        <v>9675000</v>
      </c>
      <c r="CQ33" s="460">
        <f t="shared" si="46"/>
        <v>9675000</v>
      </c>
      <c r="CR33" s="459">
        <f t="shared" si="47"/>
        <v>0</v>
      </c>
      <c r="CS33" s="461"/>
      <c r="CT33" s="461"/>
      <c r="CU33" s="461"/>
      <c r="CV33" s="461"/>
      <c r="CW33" s="461"/>
      <c r="CX33" s="461"/>
      <c r="CY33" s="461"/>
      <c r="CZ33" s="461"/>
      <c r="DA33" s="461"/>
      <c r="DB33" s="461"/>
      <c r="DC33" s="461"/>
      <c r="DD33" s="461"/>
      <c r="DE33" s="461"/>
      <c r="DF33" s="461"/>
      <c r="DG33" s="461"/>
      <c r="DH33" s="461"/>
      <c r="DI33" s="461"/>
      <c r="DJ33" s="461"/>
      <c r="DK33" s="461"/>
      <c r="DL33" s="461"/>
      <c r="DM33" s="461"/>
      <c r="DN33" s="461"/>
      <c r="DO33" s="461"/>
      <c r="DP33" s="461"/>
      <c r="DQ33" s="461"/>
      <c r="DR33" s="461"/>
      <c r="DS33" s="461"/>
      <c r="DT33" s="461"/>
      <c r="DU33" s="461"/>
      <c r="DV33" s="461"/>
      <c r="DW33" s="461"/>
      <c r="DX33" s="461"/>
      <c r="DY33" s="461"/>
      <c r="DZ33" s="461"/>
      <c r="EA33" s="461"/>
      <c r="EB33" s="461"/>
      <c r="EC33" s="461"/>
      <c r="ED33" s="461"/>
      <c r="EE33" s="461"/>
      <c r="EF33" s="461"/>
      <c r="EG33" s="461"/>
      <c r="EH33" s="461"/>
      <c r="EI33" s="461"/>
      <c r="EJ33" s="461"/>
      <c r="EK33" s="461"/>
      <c r="EL33" s="461"/>
      <c r="EM33" s="461"/>
      <c r="EN33" s="461"/>
      <c r="EO33" s="461"/>
      <c r="EP33" s="461"/>
      <c r="EQ33" s="461"/>
      <c r="ER33" s="461"/>
      <c r="ES33" s="461"/>
      <c r="ET33" s="461"/>
      <c r="EU33" s="461"/>
      <c r="EV33" s="461"/>
      <c r="EW33" s="461"/>
      <c r="EX33" s="461"/>
      <c r="EY33" s="461"/>
      <c r="EZ33" s="461"/>
      <c r="FA33" s="461"/>
      <c r="FB33" s="461"/>
      <c r="FC33" s="461"/>
      <c r="FD33" s="461"/>
      <c r="FE33" s="461"/>
      <c r="FF33" s="461"/>
      <c r="FG33" s="461"/>
      <c r="FH33" s="461"/>
      <c r="FI33" s="461"/>
      <c r="FJ33" s="461"/>
      <c r="FK33" s="461"/>
    </row>
    <row r="34" spans="1:167" s="104" customFormat="1" ht="15" thickBot="1">
      <c r="A34" s="81">
        <v>43293</v>
      </c>
      <c r="B34" s="82" t="s">
        <v>57</v>
      </c>
      <c r="C34" s="83" t="s">
        <v>175</v>
      </c>
      <c r="D34" s="83" t="s">
        <v>78</v>
      </c>
      <c r="E34" s="84" t="s">
        <v>79</v>
      </c>
      <c r="F34" s="85" t="s">
        <v>80</v>
      </c>
      <c r="G34" s="85" t="s">
        <v>81</v>
      </c>
      <c r="H34" s="86" t="s">
        <v>70</v>
      </c>
      <c r="I34" s="87" t="s">
        <v>71</v>
      </c>
      <c r="J34" s="88">
        <v>31</v>
      </c>
      <c r="K34" s="89">
        <f t="shared" si="5"/>
        <v>43324</v>
      </c>
      <c r="L34" s="90">
        <v>185</v>
      </c>
      <c r="M34" s="90">
        <v>10</v>
      </c>
      <c r="N34" s="90">
        <v>10</v>
      </c>
      <c r="O34" s="90">
        <v>10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136">
        <f t="shared" si="35"/>
        <v>215</v>
      </c>
      <c r="X34" s="92">
        <v>45600</v>
      </c>
      <c r="Y34" s="92">
        <v>46000</v>
      </c>
      <c r="Z34" s="92">
        <v>33000</v>
      </c>
      <c r="AA34" s="93">
        <f t="shared" si="6"/>
        <v>8436000</v>
      </c>
      <c r="AB34" s="93">
        <f t="shared" si="7"/>
        <v>456000</v>
      </c>
      <c r="AC34" s="93">
        <f t="shared" si="8"/>
        <v>456000</v>
      </c>
      <c r="AD34" s="93">
        <f t="shared" si="9"/>
        <v>456000</v>
      </c>
      <c r="AE34" s="93">
        <f t="shared" si="10"/>
        <v>0</v>
      </c>
      <c r="AF34" s="93">
        <f t="shared" si="11"/>
        <v>0</v>
      </c>
      <c r="AG34" s="93">
        <f t="shared" si="12"/>
        <v>0</v>
      </c>
      <c r="AH34" s="93">
        <f t="shared" si="13"/>
        <v>0</v>
      </c>
      <c r="AI34" s="93">
        <f t="shared" si="13"/>
        <v>0</v>
      </c>
      <c r="AJ34" s="93">
        <f t="shared" si="14"/>
        <v>0</v>
      </c>
      <c r="AK34" s="93">
        <f t="shared" si="15"/>
        <v>0</v>
      </c>
      <c r="AL34" s="136">
        <f t="shared" si="36"/>
        <v>9804000</v>
      </c>
      <c r="AM34" s="91">
        <f t="shared" si="16"/>
        <v>215</v>
      </c>
      <c r="AN34" s="91">
        <f t="shared" si="17"/>
        <v>0</v>
      </c>
      <c r="AO34" s="91">
        <f t="shared" si="18"/>
        <v>129000</v>
      </c>
      <c r="AP34" s="91">
        <f t="shared" si="19"/>
        <v>0</v>
      </c>
      <c r="AQ34" s="91"/>
      <c r="AR34" s="91">
        <f t="shared" si="20"/>
        <v>0</v>
      </c>
      <c r="AS34" s="91"/>
      <c r="AT34" s="91">
        <f>AN34*500</f>
        <v>0</v>
      </c>
      <c r="AU34" s="91">
        <f t="shared" si="21"/>
        <v>129000</v>
      </c>
      <c r="AV34" s="91">
        <f t="shared" si="22"/>
        <v>9675000</v>
      </c>
      <c r="AW34" s="91">
        <v>0</v>
      </c>
      <c r="AX34" s="93"/>
      <c r="AY34" s="93"/>
      <c r="AZ34" s="94">
        <f t="shared" si="23"/>
        <v>9675000</v>
      </c>
      <c r="BA34" s="95">
        <v>0</v>
      </c>
      <c r="BB34" s="96" t="s">
        <v>64</v>
      </c>
      <c r="BC34" s="96"/>
      <c r="BD34" s="97"/>
      <c r="BE34" s="98"/>
      <c r="BF34" s="99"/>
      <c r="BG34" s="98"/>
      <c r="BH34" s="99"/>
      <c r="BI34" s="98"/>
      <c r="BJ34" s="99"/>
      <c r="BK34" s="98"/>
      <c r="BL34" s="99"/>
      <c r="BM34" s="100"/>
      <c r="BN34" s="101">
        <f t="shared" si="24"/>
        <v>-43293</v>
      </c>
      <c r="BO34" s="102" t="str">
        <f t="shared" si="25"/>
        <v>-</v>
      </c>
      <c r="BP34" s="103">
        <f t="shared" si="26"/>
        <v>9804000</v>
      </c>
      <c r="BR34" s="105">
        <f t="shared" si="27"/>
        <v>9804000</v>
      </c>
      <c r="BS34" s="105">
        <f t="shared" si="28"/>
        <v>0</v>
      </c>
      <c r="BT34" s="105">
        <f t="shared" si="29"/>
        <v>0</v>
      </c>
      <c r="BU34" s="105">
        <f t="shared" si="30"/>
        <v>0</v>
      </c>
      <c r="BW34" s="105">
        <f t="shared" si="31"/>
        <v>215</v>
      </c>
      <c r="BX34" s="105">
        <f t="shared" si="32"/>
        <v>0</v>
      </c>
      <c r="BY34" s="105">
        <f t="shared" si="33"/>
        <v>0</v>
      </c>
      <c r="BZ34" s="105">
        <f t="shared" si="34"/>
        <v>0</v>
      </c>
      <c r="CB34" s="106"/>
      <c r="CC34" s="107"/>
      <c r="CD34" s="107"/>
      <c r="CE34" s="107"/>
      <c r="CF34" s="108"/>
      <c r="CG34" s="108"/>
      <c r="CH34" s="108"/>
      <c r="CI34" s="457">
        <f t="shared" si="38"/>
        <v>129000</v>
      </c>
      <c r="CJ34" s="457">
        <f t="shared" si="39"/>
        <v>0</v>
      </c>
      <c r="CK34" s="459">
        <f t="shared" si="40"/>
        <v>0</v>
      </c>
      <c r="CL34" s="459">
        <f t="shared" si="41"/>
        <v>129000</v>
      </c>
      <c r="CM34" s="459">
        <f t="shared" si="42"/>
        <v>129000</v>
      </c>
      <c r="CN34" s="459">
        <f t="shared" si="43"/>
        <v>0</v>
      </c>
      <c r="CO34" s="459">
        <f t="shared" si="44"/>
        <v>9804000</v>
      </c>
      <c r="CP34" s="459">
        <f t="shared" si="45"/>
        <v>9675000</v>
      </c>
      <c r="CQ34" s="460">
        <f t="shared" si="46"/>
        <v>9675000</v>
      </c>
      <c r="CR34" s="459">
        <f t="shared" si="47"/>
        <v>0</v>
      </c>
      <c r="CS34" s="461"/>
      <c r="CT34" s="461"/>
      <c r="CU34" s="461"/>
      <c r="CV34" s="461"/>
      <c r="CW34" s="461"/>
      <c r="CX34" s="461"/>
      <c r="CY34" s="461"/>
      <c r="CZ34" s="461"/>
      <c r="DA34" s="461"/>
      <c r="DB34" s="461"/>
      <c r="DC34" s="461"/>
      <c r="DD34" s="461"/>
      <c r="DE34" s="461"/>
      <c r="DF34" s="461"/>
      <c r="DG34" s="461"/>
      <c r="DH34" s="461"/>
      <c r="DI34" s="461"/>
      <c r="DJ34" s="461"/>
      <c r="DK34" s="461"/>
      <c r="DL34" s="461"/>
      <c r="DM34" s="461"/>
      <c r="DN34" s="461"/>
      <c r="DO34" s="461"/>
      <c r="DP34" s="461"/>
      <c r="DQ34" s="461"/>
      <c r="DR34" s="461"/>
      <c r="DS34" s="461"/>
      <c r="DT34" s="461"/>
      <c r="DU34" s="461"/>
      <c r="DV34" s="461"/>
      <c r="DW34" s="461"/>
      <c r="DX34" s="461"/>
      <c r="DY34" s="461"/>
      <c r="DZ34" s="461"/>
      <c r="EA34" s="461"/>
      <c r="EB34" s="461"/>
      <c r="EC34" s="461"/>
      <c r="ED34" s="461"/>
      <c r="EE34" s="461"/>
      <c r="EF34" s="461"/>
      <c r="EG34" s="461"/>
      <c r="EH34" s="461"/>
      <c r="EI34" s="461"/>
      <c r="EJ34" s="461"/>
      <c r="EK34" s="461"/>
      <c r="EL34" s="461"/>
      <c r="EM34" s="461"/>
      <c r="EN34" s="461"/>
      <c r="EO34" s="461"/>
      <c r="EP34" s="461"/>
      <c r="EQ34" s="461"/>
      <c r="ER34" s="461"/>
      <c r="ES34" s="461"/>
      <c r="ET34" s="461"/>
      <c r="EU34" s="461"/>
      <c r="EV34" s="461"/>
      <c r="EW34" s="461"/>
      <c r="EX34" s="461"/>
      <c r="EY34" s="461"/>
      <c r="EZ34" s="461"/>
      <c r="FA34" s="461"/>
      <c r="FB34" s="461"/>
      <c r="FC34" s="461"/>
      <c r="FD34" s="461"/>
      <c r="FE34" s="461"/>
      <c r="FF34" s="461"/>
      <c r="FG34" s="461"/>
      <c r="FH34" s="461"/>
      <c r="FI34" s="461"/>
      <c r="FJ34" s="461"/>
      <c r="FK34" s="461"/>
    </row>
    <row r="35" spans="1:167" s="104" customFormat="1" ht="14.25">
      <c r="A35" s="112">
        <v>43294</v>
      </c>
      <c r="B35" s="113" t="s">
        <v>57</v>
      </c>
      <c r="C35" s="114" t="s">
        <v>176</v>
      </c>
      <c r="D35" s="114" t="s">
        <v>177</v>
      </c>
      <c r="E35" s="143" t="s">
        <v>178</v>
      </c>
      <c r="F35" s="116" t="s">
        <v>179</v>
      </c>
      <c r="G35" s="116" t="s">
        <v>180</v>
      </c>
      <c r="H35" s="117" t="s">
        <v>181</v>
      </c>
      <c r="I35" s="118" t="s">
        <v>71</v>
      </c>
      <c r="J35" s="140">
        <v>31</v>
      </c>
      <c r="K35" s="120">
        <f t="shared" si="5"/>
        <v>43325</v>
      </c>
      <c r="L35" s="121">
        <v>230</v>
      </c>
      <c r="M35" s="121">
        <v>30</v>
      </c>
      <c r="N35" s="121">
        <v>20</v>
      </c>
      <c r="O35" s="121">
        <v>15</v>
      </c>
      <c r="P35" s="121">
        <v>0</v>
      </c>
      <c r="Q35" s="121">
        <v>0</v>
      </c>
      <c r="R35" s="121">
        <v>0</v>
      </c>
      <c r="S35" s="121">
        <v>0</v>
      </c>
      <c r="T35" s="121">
        <v>200</v>
      </c>
      <c r="U35" s="121">
        <v>100</v>
      </c>
      <c r="V35" s="121">
        <v>0</v>
      </c>
      <c r="W35" s="91">
        <f t="shared" si="35"/>
        <v>595</v>
      </c>
      <c r="X35" s="123">
        <v>45600</v>
      </c>
      <c r="Y35" s="123">
        <v>46000</v>
      </c>
      <c r="Z35" s="123">
        <v>33000</v>
      </c>
      <c r="AA35" s="124">
        <f t="shared" si="6"/>
        <v>10488000</v>
      </c>
      <c r="AB35" s="124">
        <f t="shared" si="7"/>
        <v>1368000</v>
      </c>
      <c r="AC35" s="124">
        <f t="shared" si="8"/>
        <v>912000</v>
      </c>
      <c r="AD35" s="124">
        <f t="shared" si="9"/>
        <v>684000</v>
      </c>
      <c r="AE35" s="124">
        <f t="shared" si="10"/>
        <v>0</v>
      </c>
      <c r="AF35" s="124">
        <f t="shared" si="11"/>
        <v>0</v>
      </c>
      <c r="AG35" s="124">
        <f t="shared" si="12"/>
        <v>0</v>
      </c>
      <c r="AH35" s="124">
        <f t="shared" si="13"/>
        <v>0</v>
      </c>
      <c r="AI35" s="124">
        <f t="shared" si="13"/>
        <v>9200000</v>
      </c>
      <c r="AJ35" s="124">
        <f t="shared" si="14"/>
        <v>4600000</v>
      </c>
      <c r="AK35" s="124">
        <f t="shared" si="15"/>
        <v>0</v>
      </c>
      <c r="AL35" s="91">
        <f t="shared" si="36"/>
        <v>27252000</v>
      </c>
      <c r="AM35" s="122">
        <f t="shared" si="16"/>
        <v>295</v>
      </c>
      <c r="AN35" s="122">
        <f t="shared" si="17"/>
        <v>300</v>
      </c>
      <c r="AO35" s="122">
        <f t="shared" si="18"/>
        <v>177000</v>
      </c>
      <c r="AP35" s="122">
        <f t="shared" si="19"/>
        <v>300000</v>
      </c>
      <c r="AQ35" s="122"/>
      <c r="AR35" s="122">
        <f t="shared" si="20"/>
        <v>0</v>
      </c>
      <c r="AS35" s="122"/>
      <c r="AT35" s="122">
        <f t="shared" si="37"/>
        <v>0</v>
      </c>
      <c r="AU35" s="122">
        <f t="shared" si="21"/>
        <v>477000</v>
      </c>
      <c r="AV35" s="122">
        <f t="shared" si="22"/>
        <v>26775000</v>
      </c>
      <c r="AW35" s="122">
        <v>0</v>
      </c>
      <c r="AX35" s="124"/>
      <c r="AY35" s="124"/>
      <c r="AZ35" s="125">
        <f t="shared" si="23"/>
        <v>26775000</v>
      </c>
      <c r="BA35" s="126">
        <v>0</v>
      </c>
      <c r="BB35" s="127" t="s">
        <v>64</v>
      </c>
      <c r="BC35" s="127"/>
      <c r="BD35" s="128"/>
      <c r="BE35" s="129"/>
      <c r="BF35" s="130"/>
      <c r="BG35" s="129"/>
      <c r="BH35" s="130"/>
      <c r="BI35" s="129"/>
      <c r="BJ35" s="130"/>
      <c r="BK35" s="129"/>
      <c r="BL35" s="130"/>
      <c r="BM35" s="131"/>
      <c r="BN35" s="132">
        <f t="shared" si="24"/>
        <v>-43294</v>
      </c>
      <c r="BO35" s="133" t="str">
        <f t="shared" si="25"/>
        <v>-</v>
      </c>
      <c r="BP35" s="134">
        <f t="shared" si="26"/>
        <v>27252000</v>
      </c>
      <c r="BR35" s="105">
        <f t="shared" si="27"/>
        <v>27252000</v>
      </c>
      <c r="BS35" s="105">
        <f t="shared" si="28"/>
        <v>0</v>
      </c>
      <c r="BT35" s="105">
        <f t="shared" si="29"/>
        <v>0</v>
      </c>
      <c r="BU35" s="105">
        <f t="shared" si="30"/>
        <v>0</v>
      </c>
      <c r="BW35" s="105">
        <f t="shared" si="31"/>
        <v>595</v>
      </c>
      <c r="BX35" s="105">
        <f t="shared" si="32"/>
        <v>0</v>
      </c>
      <c r="BY35" s="105">
        <f t="shared" si="33"/>
        <v>0</v>
      </c>
      <c r="BZ35" s="105">
        <f t="shared" si="34"/>
        <v>0</v>
      </c>
      <c r="CB35" s="106"/>
      <c r="CC35" s="107"/>
      <c r="CD35" s="107"/>
      <c r="CE35" s="107"/>
      <c r="CF35" s="108"/>
      <c r="CG35" s="108"/>
      <c r="CH35" s="108"/>
      <c r="CI35" s="457">
        <f t="shared" si="38"/>
        <v>177000</v>
      </c>
      <c r="CJ35" s="457">
        <f t="shared" si="39"/>
        <v>300000</v>
      </c>
      <c r="CK35" s="459">
        <f t="shared" si="40"/>
        <v>0</v>
      </c>
      <c r="CL35" s="459">
        <f t="shared" si="41"/>
        <v>477000</v>
      </c>
      <c r="CM35" s="459">
        <f t="shared" si="42"/>
        <v>477000</v>
      </c>
      <c r="CN35" s="459">
        <f t="shared" si="43"/>
        <v>0</v>
      </c>
      <c r="CO35" s="459">
        <f t="shared" si="44"/>
        <v>27252000</v>
      </c>
      <c r="CP35" s="459">
        <f t="shared" si="45"/>
        <v>26775000</v>
      </c>
      <c r="CQ35" s="460">
        <f t="shared" si="46"/>
        <v>26775000</v>
      </c>
      <c r="CR35" s="459">
        <f t="shared" si="47"/>
        <v>0</v>
      </c>
      <c r="CS35" s="461"/>
      <c r="CT35" s="461"/>
      <c r="CU35" s="461"/>
      <c r="CV35" s="461"/>
      <c r="CW35" s="461"/>
      <c r="CX35" s="461"/>
      <c r="CY35" s="461"/>
      <c r="CZ35" s="461"/>
      <c r="DA35" s="461"/>
      <c r="DB35" s="461"/>
      <c r="DC35" s="461"/>
      <c r="DD35" s="461"/>
      <c r="DE35" s="461"/>
      <c r="DF35" s="461"/>
      <c r="DG35" s="461"/>
      <c r="DH35" s="461"/>
      <c r="DI35" s="461"/>
      <c r="DJ35" s="461"/>
      <c r="DK35" s="461"/>
      <c r="DL35" s="461"/>
      <c r="DM35" s="461"/>
      <c r="DN35" s="461"/>
      <c r="DO35" s="461"/>
      <c r="DP35" s="461"/>
      <c r="DQ35" s="461"/>
      <c r="DR35" s="461"/>
      <c r="DS35" s="461"/>
      <c r="DT35" s="461"/>
      <c r="DU35" s="461"/>
      <c r="DV35" s="461"/>
      <c r="DW35" s="461"/>
      <c r="DX35" s="461"/>
      <c r="DY35" s="461"/>
      <c r="DZ35" s="461"/>
      <c r="EA35" s="461"/>
      <c r="EB35" s="461"/>
      <c r="EC35" s="461"/>
      <c r="ED35" s="461"/>
      <c r="EE35" s="461"/>
      <c r="EF35" s="461"/>
      <c r="EG35" s="461"/>
      <c r="EH35" s="461"/>
      <c r="EI35" s="461"/>
      <c r="EJ35" s="461"/>
      <c r="EK35" s="461"/>
      <c r="EL35" s="461"/>
      <c r="EM35" s="461"/>
      <c r="EN35" s="461"/>
      <c r="EO35" s="461"/>
      <c r="EP35" s="461"/>
      <c r="EQ35" s="461"/>
      <c r="ER35" s="461"/>
      <c r="ES35" s="461"/>
      <c r="ET35" s="461"/>
      <c r="EU35" s="461"/>
      <c r="EV35" s="461"/>
      <c r="EW35" s="461"/>
      <c r="EX35" s="461"/>
      <c r="EY35" s="461"/>
      <c r="EZ35" s="461"/>
      <c r="FA35" s="461"/>
      <c r="FB35" s="461"/>
      <c r="FC35" s="461"/>
      <c r="FD35" s="461"/>
      <c r="FE35" s="461"/>
      <c r="FF35" s="461"/>
      <c r="FG35" s="461"/>
      <c r="FH35" s="461"/>
      <c r="FI35" s="461"/>
      <c r="FJ35" s="461"/>
      <c r="FK35" s="461"/>
    </row>
    <row r="36" spans="1:167" s="104" customFormat="1" ht="14.25">
      <c r="A36" s="81">
        <v>43294</v>
      </c>
      <c r="B36" s="82" t="s">
        <v>57</v>
      </c>
      <c r="C36" s="83" t="s">
        <v>182</v>
      </c>
      <c r="D36" s="83" t="s">
        <v>183</v>
      </c>
      <c r="E36" s="109" t="s">
        <v>184</v>
      </c>
      <c r="F36" s="85" t="s">
        <v>185</v>
      </c>
      <c r="G36" s="85" t="s">
        <v>186</v>
      </c>
      <c r="H36" s="86" t="s">
        <v>187</v>
      </c>
      <c r="I36" s="87" t="s">
        <v>71</v>
      </c>
      <c r="J36" s="111">
        <v>31</v>
      </c>
      <c r="K36" s="89">
        <f t="shared" si="5"/>
        <v>43325</v>
      </c>
      <c r="L36" s="90">
        <v>0</v>
      </c>
      <c r="M36" s="90">
        <v>80</v>
      </c>
      <c r="N36" s="90">
        <v>80</v>
      </c>
      <c r="O36" s="90">
        <v>40</v>
      </c>
      <c r="P36" s="90">
        <v>0</v>
      </c>
      <c r="Q36" s="90">
        <v>0</v>
      </c>
      <c r="R36" s="90">
        <v>0</v>
      </c>
      <c r="S36" s="90">
        <v>0</v>
      </c>
      <c r="T36" s="90">
        <v>200</v>
      </c>
      <c r="U36" s="90">
        <v>200</v>
      </c>
      <c r="V36" s="90">
        <v>0</v>
      </c>
      <c r="W36" s="91">
        <f t="shared" si="35"/>
        <v>600</v>
      </c>
      <c r="X36" s="92">
        <v>45600</v>
      </c>
      <c r="Y36" s="92">
        <v>46000</v>
      </c>
      <c r="Z36" s="92">
        <v>33000</v>
      </c>
      <c r="AA36" s="93">
        <f t="shared" si="6"/>
        <v>0</v>
      </c>
      <c r="AB36" s="93">
        <f t="shared" si="7"/>
        <v>3648000</v>
      </c>
      <c r="AC36" s="93">
        <f t="shared" si="8"/>
        <v>3648000</v>
      </c>
      <c r="AD36" s="93">
        <f t="shared" si="9"/>
        <v>1824000</v>
      </c>
      <c r="AE36" s="93">
        <f t="shared" si="10"/>
        <v>0</v>
      </c>
      <c r="AF36" s="93">
        <f t="shared" si="11"/>
        <v>0</v>
      </c>
      <c r="AG36" s="93">
        <f t="shared" si="12"/>
        <v>0</v>
      </c>
      <c r="AH36" s="93">
        <f t="shared" si="13"/>
        <v>0</v>
      </c>
      <c r="AI36" s="93">
        <f t="shared" si="13"/>
        <v>9200000</v>
      </c>
      <c r="AJ36" s="93">
        <f t="shared" si="14"/>
        <v>9200000</v>
      </c>
      <c r="AK36" s="93">
        <f t="shared" si="15"/>
        <v>0</v>
      </c>
      <c r="AL36" s="91">
        <f t="shared" si="36"/>
        <v>27520000</v>
      </c>
      <c r="AM36" s="91">
        <f t="shared" si="16"/>
        <v>200</v>
      </c>
      <c r="AN36" s="91">
        <f t="shared" si="17"/>
        <v>400</v>
      </c>
      <c r="AO36" s="91">
        <f>AM36*0</f>
        <v>0</v>
      </c>
      <c r="AP36" s="91">
        <f t="shared" si="19"/>
        <v>400000</v>
      </c>
      <c r="AQ36" s="91"/>
      <c r="AR36" s="91">
        <f t="shared" si="20"/>
        <v>0</v>
      </c>
      <c r="AS36" s="91"/>
      <c r="AT36" s="91">
        <f t="shared" si="37"/>
        <v>0</v>
      </c>
      <c r="AU36" s="91">
        <f t="shared" si="21"/>
        <v>400000</v>
      </c>
      <c r="AV36" s="91">
        <f t="shared" si="22"/>
        <v>27120000</v>
      </c>
      <c r="AW36" s="91">
        <v>0</v>
      </c>
      <c r="AX36" s="93"/>
      <c r="AY36" s="93"/>
      <c r="AZ36" s="94">
        <f t="shared" si="23"/>
        <v>27120000</v>
      </c>
      <c r="BA36" s="95">
        <v>0</v>
      </c>
      <c r="BB36" s="96" t="s">
        <v>64</v>
      </c>
      <c r="BC36" s="96"/>
      <c r="BD36" s="97"/>
      <c r="BE36" s="98"/>
      <c r="BF36" s="99"/>
      <c r="BG36" s="98"/>
      <c r="BH36" s="99"/>
      <c r="BI36" s="98"/>
      <c r="BJ36" s="99"/>
      <c r="BK36" s="98"/>
      <c r="BL36" s="99"/>
      <c r="BM36" s="100"/>
      <c r="BN36" s="101">
        <f t="shared" si="24"/>
        <v>-43294</v>
      </c>
      <c r="BO36" s="102" t="str">
        <f t="shared" si="25"/>
        <v>-</v>
      </c>
      <c r="BP36" s="103">
        <f t="shared" si="26"/>
        <v>27520000</v>
      </c>
      <c r="BR36" s="105">
        <f t="shared" si="27"/>
        <v>27520000</v>
      </c>
      <c r="BS36" s="105">
        <f t="shared" si="28"/>
        <v>0</v>
      </c>
      <c r="BT36" s="105">
        <f t="shared" si="29"/>
        <v>0</v>
      </c>
      <c r="BU36" s="105">
        <f t="shared" si="30"/>
        <v>0</v>
      </c>
      <c r="BW36" s="105">
        <f t="shared" si="31"/>
        <v>600</v>
      </c>
      <c r="BX36" s="105">
        <f t="shared" si="32"/>
        <v>0</v>
      </c>
      <c r="BY36" s="105">
        <f t="shared" si="33"/>
        <v>0</v>
      </c>
      <c r="BZ36" s="105">
        <f t="shared" si="34"/>
        <v>0</v>
      </c>
      <c r="CB36" s="106"/>
      <c r="CC36" s="107"/>
      <c r="CD36" s="107"/>
      <c r="CE36" s="107"/>
      <c r="CF36" s="108"/>
      <c r="CG36" s="108"/>
      <c r="CH36" s="108"/>
      <c r="CI36" s="457">
        <f t="shared" si="38"/>
        <v>0</v>
      </c>
      <c r="CJ36" s="457">
        <f t="shared" si="39"/>
        <v>400000</v>
      </c>
      <c r="CK36" s="459">
        <f t="shared" si="40"/>
        <v>0</v>
      </c>
      <c r="CL36" s="459">
        <f t="shared" si="41"/>
        <v>400000</v>
      </c>
      <c r="CM36" s="459">
        <f t="shared" si="42"/>
        <v>400000</v>
      </c>
      <c r="CN36" s="459">
        <f t="shared" si="43"/>
        <v>0</v>
      </c>
      <c r="CO36" s="459">
        <f t="shared" si="44"/>
        <v>27520000</v>
      </c>
      <c r="CP36" s="459">
        <f t="shared" si="45"/>
        <v>27120000</v>
      </c>
      <c r="CQ36" s="460">
        <f t="shared" si="46"/>
        <v>27120000</v>
      </c>
      <c r="CR36" s="459">
        <f t="shared" si="47"/>
        <v>0</v>
      </c>
      <c r="CS36" s="461"/>
      <c r="CT36" s="461"/>
      <c r="CU36" s="461"/>
      <c r="CV36" s="461"/>
      <c r="CW36" s="461"/>
      <c r="CX36" s="461"/>
      <c r="CY36" s="461"/>
      <c r="CZ36" s="461"/>
      <c r="DA36" s="461"/>
      <c r="DB36" s="461"/>
      <c r="DC36" s="461"/>
      <c r="DD36" s="461"/>
      <c r="DE36" s="461"/>
      <c r="DF36" s="461"/>
      <c r="DG36" s="461"/>
      <c r="DH36" s="461"/>
      <c r="DI36" s="461"/>
      <c r="DJ36" s="461"/>
      <c r="DK36" s="461"/>
      <c r="DL36" s="461"/>
      <c r="DM36" s="461"/>
      <c r="DN36" s="461"/>
      <c r="DO36" s="461"/>
      <c r="DP36" s="461"/>
      <c r="DQ36" s="461"/>
      <c r="DR36" s="461"/>
      <c r="DS36" s="461"/>
      <c r="DT36" s="461"/>
      <c r="DU36" s="461"/>
      <c r="DV36" s="461"/>
      <c r="DW36" s="461"/>
      <c r="DX36" s="461"/>
      <c r="DY36" s="461"/>
      <c r="DZ36" s="461"/>
      <c r="EA36" s="461"/>
      <c r="EB36" s="461"/>
      <c r="EC36" s="461"/>
      <c r="ED36" s="461"/>
      <c r="EE36" s="461"/>
      <c r="EF36" s="461"/>
      <c r="EG36" s="461"/>
      <c r="EH36" s="461"/>
      <c r="EI36" s="461"/>
      <c r="EJ36" s="461"/>
      <c r="EK36" s="461"/>
      <c r="EL36" s="461"/>
      <c r="EM36" s="461"/>
      <c r="EN36" s="461"/>
      <c r="EO36" s="461"/>
      <c r="EP36" s="461"/>
      <c r="EQ36" s="461"/>
      <c r="ER36" s="461"/>
      <c r="ES36" s="461"/>
      <c r="ET36" s="461"/>
      <c r="EU36" s="461"/>
      <c r="EV36" s="461"/>
      <c r="EW36" s="461"/>
      <c r="EX36" s="461"/>
      <c r="EY36" s="461"/>
      <c r="EZ36" s="461"/>
      <c r="FA36" s="461"/>
      <c r="FB36" s="461"/>
      <c r="FC36" s="461"/>
      <c r="FD36" s="461"/>
      <c r="FE36" s="461"/>
      <c r="FF36" s="461"/>
      <c r="FG36" s="461"/>
      <c r="FH36" s="461"/>
      <c r="FI36" s="461"/>
      <c r="FJ36" s="461"/>
      <c r="FK36" s="461"/>
    </row>
    <row r="37" spans="1:167" s="104" customFormat="1" ht="14.25">
      <c r="A37" s="81">
        <v>43294</v>
      </c>
      <c r="B37" s="82" t="s">
        <v>57</v>
      </c>
      <c r="C37" s="83" t="s">
        <v>188</v>
      </c>
      <c r="D37" s="194" t="s">
        <v>170</v>
      </c>
      <c r="E37" s="84" t="s">
        <v>171</v>
      </c>
      <c r="F37" s="85" t="s">
        <v>172</v>
      </c>
      <c r="G37" s="85" t="s">
        <v>173</v>
      </c>
      <c r="H37" s="86" t="s">
        <v>70</v>
      </c>
      <c r="I37" s="87" t="s">
        <v>71</v>
      </c>
      <c r="J37" s="88">
        <v>31</v>
      </c>
      <c r="K37" s="89">
        <f t="shared" si="5"/>
        <v>43325</v>
      </c>
      <c r="L37" s="90">
        <v>215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1">
        <f t="shared" si="35"/>
        <v>215</v>
      </c>
      <c r="X37" s="92">
        <v>45600</v>
      </c>
      <c r="Y37" s="92">
        <v>46000</v>
      </c>
      <c r="Z37" s="92">
        <v>33000</v>
      </c>
      <c r="AA37" s="93">
        <f t="shared" si="6"/>
        <v>9804000</v>
      </c>
      <c r="AB37" s="93">
        <f t="shared" si="7"/>
        <v>0</v>
      </c>
      <c r="AC37" s="93">
        <f t="shared" si="8"/>
        <v>0</v>
      </c>
      <c r="AD37" s="93">
        <f t="shared" si="9"/>
        <v>0</v>
      </c>
      <c r="AE37" s="93">
        <f t="shared" si="10"/>
        <v>0</v>
      </c>
      <c r="AF37" s="93">
        <f t="shared" si="11"/>
        <v>0</v>
      </c>
      <c r="AG37" s="93">
        <f t="shared" si="12"/>
        <v>0</v>
      </c>
      <c r="AH37" s="93">
        <f t="shared" si="13"/>
        <v>0</v>
      </c>
      <c r="AI37" s="93">
        <f t="shared" si="13"/>
        <v>0</v>
      </c>
      <c r="AJ37" s="93">
        <f t="shared" si="14"/>
        <v>0</v>
      </c>
      <c r="AK37" s="93">
        <f t="shared" si="15"/>
        <v>0</v>
      </c>
      <c r="AL37" s="91">
        <f t="shared" si="36"/>
        <v>9804000</v>
      </c>
      <c r="AM37" s="91">
        <f t="shared" si="16"/>
        <v>215</v>
      </c>
      <c r="AN37" s="91">
        <f t="shared" si="17"/>
        <v>0</v>
      </c>
      <c r="AO37" s="91">
        <f t="shared" si="18"/>
        <v>129000</v>
      </c>
      <c r="AP37" s="91">
        <f t="shared" si="19"/>
        <v>0</v>
      </c>
      <c r="AQ37" s="91"/>
      <c r="AR37" s="91">
        <f t="shared" si="20"/>
        <v>0</v>
      </c>
      <c r="AS37" s="91"/>
      <c r="AT37" s="91">
        <f t="shared" si="37"/>
        <v>0</v>
      </c>
      <c r="AU37" s="91">
        <f t="shared" si="21"/>
        <v>129000</v>
      </c>
      <c r="AV37" s="91">
        <f t="shared" si="22"/>
        <v>9675000</v>
      </c>
      <c r="AW37" s="91">
        <v>0</v>
      </c>
      <c r="AX37" s="93"/>
      <c r="AY37" s="93"/>
      <c r="AZ37" s="94">
        <f t="shared" si="23"/>
        <v>9675000</v>
      </c>
      <c r="BA37" s="95">
        <v>0</v>
      </c>
      <c r="BB37" s="96" t="s">
        <v>64</v>
      </c>
      <c r="BC37" s="96"/>
      <c r="BD37" s="97"/>
      <c r="BE37" s="98"/>
      <c r="BF37" s="99"/>
      <c r="BG37" s="98"/>
      <c r="BH37" s="99"/>
      <c r="BI37" s="98"/>
      <c r="BJ37" s="99"/>
      <c r="BK37" s="98"/>
      <c r="BL37" s="99"/>
      <c r="BM37" s="100"/>
      <c r="BN37" s="101">
        <f t="shared" si="24"/>
        <v>-43294</v>
      </c>
      <c r="BO37" s="102" t="str">
        <f t="shared" si="25"/>
        <v>-</v>
      </c>
      <c r="BP37" s="103">
        <f t="shared" si="26"/>
        <v>9804000</v>
      </c>
      <c r="BR37" s="105">
        <f t="shared" si="27"/>
        <v>9804000</v>
      </c>
      <c r="BS37" s="105">
        <f t="shared" si="28"/>
        <v>0</v>
      </c>
      <c r="BT37" s="105">
        <f t="shared" si="29"/>
        <v>0</v>
      </c>
      <c r="BU37" s="105">
        <f t="shared" si="30"/>
        <v>0</v>
      </c>
      <c r="BW37" s="105">
        <f t="shared" si="31"/>
        <v>215</v>
      </c>
      <c r="BX37" s="105">
        <f t="shared" si="32"/>
        <v>0</v>
      </c>
      <c r="BY37" s="105">
        <f t="shared" si="33"/>
        <v>0</v>
      </c>
      <c r="BZ37" s="105">
        <f t="shared" si="34"/>
        <v>0</v>
      </c>
      <c r="CB37" s="106"/>
      <c r="CC37" s="107"/>
      <c r="CD37" s="107"/>
      <c r="CE37" s="107"/>
      <c r="CF37" s="108"/>
      <c r="CG37" s="108"/>
      <c r="CH37" s="108"/>
      <c r="CI37" s="457">
        <f t="shared" si="38"/>
        <v>129000</v>
      </c>
      <c r="CJ37" s="457">
        <f t="shared" si="39"/>
        <v>0</v>
      </c>
      <c r="CK37" s="459">
        <f t="shared" si="40"/>
        <v>0</v>
      </c>
      <c r="CL37" s="459">
        <f t="shared" si="41"/>
        <v>129000</v>
      </c>
      <c r="CM37" s="459">
        <f t="shared" si="42"/>
        <v>129000</v>
      </c>
      <c r="CN37" s="459">
        <f t="shared" si="43"/>
        <v>0</v>
      </c>
      <c r="CO37" s="459">
        <f t="shared" si="44"/>
        <v>9804000</v>
      </c>
      <c r="CP37" s="459">
        <f t="shared" si="45"/>
        <v>9675000</v>
      </c>
      <c r="CQ37" s="460">
        <f t="shared" si="46"/>
        <v>9675000</v>
      </c>
      <c r="CR37" s="459">
        <f t="shared" si="47"/>
        <v>0</v>
      </c>
      <c r="CS37" s="461"/>
      <c r="CT37" s="461"/>
      <c r="CU37" s="461"/>
      <c r="CV37" s="461"/>
      <c r="CW37" s="461"/>
      <c r="CX37" s="461"/>
      <c r="CY37" s="461"/>
      <c r="CZ37" s="461"/>
      <c r="DA37" s="461"/>
      <c r="DB37" s="461"/>
      <c r="DC37" s="461"/>
      <c r="DD37" s="461"/>
      <c r="DE37" s="461"/>
      <c r="DF37" s="461"/>
      <c r="DG37" s="461"/>
      <c r="DH37" s="461"/>
      <c r="DI37" s="461"/>
      <c r="DJ37" s="461"/>
      <c r="DK37" s="461"/>
      <c r="DL37" s="461"/>
      <c r="DM37" s="461"/>
      <c r="DN37" s="461"/>
      <c r="DO37" s="461"/>
      <c r="DP37" s="461"/>
      <c r="DQ37" s="461"/>
      <c r="DR37" s="461"/>
      <c r="DS37" s="461"/>
      <c r="DT37" s="461"/>
      <c r="DU37" s="461"/>
      <c r="DV37" s="461"/>
      <c r="DW37" s="461"/>
      <c r="DX37" s="461"/>
      <c r="DY37" s="461"/>
      <c r="DZ37" s="461"/>
      <c r="EA37" s="461"/>
      <c r="EB37" s="461"/>
      <c r="EC37" s="461"/>
      <c r="ED37" s="461"/>
      <c r="EE37" s="461"/>
      <c r="EF37" s="461"/>
      <c r="EG37" s="461"/>
      <c r="EH37" s="461"/>
      <c r="EI37" s="461"/>
      <c r="EJ37" s="461"/>
      <c r="EK37" s="461"/>
      <c r="EL37" s="461"/>
      <c r="EM37" s="461"/>
      <c r="EN37" s="461"/>
      <c r="EO37" s="461"/>
      <c r="EP37" s="461"/>
      <c r="EQ37" s="461"/>
      <c r="ER37" s="461"/>
      <c r="ES37" s="461"/>
      <c r="ET37" s="461"/>
      <c r="EU37" s="461"/>
      <c r="EV37" s="461"/>
      <c r="EW37" s="461"/>
      <c r="EX37" s="461"/>
      <c r="EY37" s="461"/>
      <c r="EZ37" s="461"/>
      <c r="FA37" s="461"/>
      <c r="FB37" s="461"/>
      <c r="FC37" s="461"/>
      <c r="FD37" s="461"/>
      <c r="FE37" s="461"/>
      <c r="FF37" s="461"/>
      <c r="FG37" s="461"/>
      <c r="FH37" s="461"/>
      <c r="FI37" s="461"/>
      <c r="FJ37" s="461"/>
      <c r="FK37" s="461"/>
    </row>
    <row r="38" spans="1:167" s="104" customFormat="1" ht="14.25">
      <c r="A38" s="81">
        <v>43294</v>
      </c>
      <c r="B38" s="82" t="s">
        <v>57</v>
      </c>
      <c r="C38" s="83" t="s">
        <v>189</v>
      </c>
      <c r="D38" s="83" t="s">
        <v>78</v>
      </c>
      <c r="E38" s="84" t="s">
        <v>79</v>
      </c>
      <c r="F38" s="85" t="s">
        <v>80</v>
      </c>
      <c r="G38" s="85" t="s">
        <v>81</v>
      </c>
      <c r="H38" s="86" t="s">
        <v>70</v>
      </c>
      <c r="I38" s="87" t="s">
        <v>71</v>
      </c>
      <c r="J38" s="88">
        <v>31</v>
      </c>
      <c r="K38" s="89">
        <f t="shared" si="5"/>
        <v>43325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240</v>
      </c>
      <c r="U38" s="90">
        <v>0</v>
      </c>
      <c r="V38" s="90">
        <v>0</v>
      </c>
      <c r="W38" s="91">
        <f t="shared" si="35"/>
        <v>240</v>
      </c>
      <c r="X38" s="92">
        <v>45600</v>
      </c>
      <c r="Y38" s="92">
        <v>46000</v>
      </c>
      <c r="Z38" s="92">
        <v>33000</v>
      </c>
      <c r="AA38" s="93">
        <f t="shared" si="6"/>
        <v>0</v>
      </c>
      <c r="AB38" s="93">
        <f t="shared" si="7"/>
        <v>0</v>
      </c>
      <c r="AC38" s="93">
        <f t="shared" si="8"/>
        <v>0</v>
      </c>
      <c r="AD38" s="93">
        <f t="shared" si="9"/>
        <v>0</v>
      </c>
      <c r="AE38" s="93">
        <f t="shared" si="10"/>
        <v>0</v>
      </c>
      <c r="AF38" s="93">
        <f t="shared" si="11"/>
        <v>0</v>
      </c>
      <c r="AG38" s="93">
        <f t="shared" si="12"/>
        <v>0</v>
      </c>
      <c r="AH38" s="93">
        <f t="shared" si="13"/>
        <v>0</v>
      </c>
      <c r="AI38" s="93">
        <f t="shared" si="13"/>
        <v>11040000</v>
      </c>
      <c r="AJ38" s="93">
        <f t="shared" si="14"/>
        <v>0</v>
      </c>
      <c r="AK38" s="93">
        <f t="shared" si="15"/>
        <v>0</v>
      </c>
      <c r="AL38" s="91">
        <f t="shared" si="36"/>
        <v>11040000</v>
      </c>
      <c r="AM38" s="91">
        <f t="shared" si="16"/>
        <v>0</v>
      </c>
      <c r="AN38" s="91">
        <f t="shared" si="17"/>
        <v>240</v>
      </c>
      <c r="AO38" s="91">
        <f t="shared" si="18"/>
        <v>0</v>
      </c>
      <c r="AP38" s="91">
        <f t="shared" si="19"/>
        <v>240000</v>
      </c>
      <c r="AQ38" s="91"/>
      <c r="AR38" s="91">
        <f t="shared" si="20"/>
        <v>0</v>
      </c>
      <c r="AS38" s="91"/>
      <c r="AT38" s="91">
        <f>AN38*500</f>
        <v>120000</v>
      </c>
      <c r="AU38" s="91">
        <f t="shared" si="21"/>
        <v>360000</v>
      </c>
      <c r="AV38" s="91">
        <f t="shared" si="22"/>
        <v>10680000</v>
      </c>
      <c r="AW38" s="91">
        <v>0</v>
      </c>
      <c r="AX38" s="93"/>
      <c r="AY38" s="93"/>
      <c r="AZ38" s="94">
        <f t="shared" si="23"/>
        <v>10680000</v>
      </c>
      <c r="BA38" s="95">
        <v>0</v>
      </c>
      <c r="BB38" s="96" t="s">
        <v>64</v>
      </c>
      <c r="BC38" s="96"/>
      <c r="BD38" s="97"/>
      <c r="BE38" s="98"/>
      <c r="BF38" s="99"/>
      <c r="BG38" s="98"/>
      <c r="BH38" s="99"/>
      <c r="BI38" s="98"/>
      <c r="BJ38" s="99"/>
      <c r="BK38" s="98"/>
      <c r="BL38" s="99"/>
      <c r="BM38" s="100"/>
      <c r="BN38" s="101">
        <f t="shared" si="24"/>
        <v>-43294</v>
      </c>
      <c r="BO38" s="102" t="str">
        <f t="shared" si="25"/>
        <v>-</v>
      </c>
      <c r="BP38" s="103">
        <f t="shared" si="26"/>
        <v>11040000</v>
      </c>
      <c r="BR38" s="105">
        <f t="shared" si="27"/>
        <v>11040000</v>
      </c>
      <c r="BS38" s="105">
        <f t="shared" si="28"/>
        <v>0</v>
      </c>
      <c r="BT38" s="105">
        <f t="shared" si="29"/>
        <v>0</v>
      </c>
      <c r="BU38" s="105">
        <f t="shared" si="30"/>
        <v>0</v>
      </c>
      <c r="BW38" s="105">
        <f t="shared" si="31"/>
        <v>240</v>
      </c>
      <c r="BX38" s="105">
        <f t="shared" si="32"/>
        <v>0</v>
      </c>
      <c r="BY38" s="105">
        <f t="shared" si="33"/>
        <v>0</v>
      </c>
      <c r="BZ38" s="105">
        <f t="shared" si="34"/>
        <v>0</v>
      </c>
      <c r="CB38" s="106"/>
      <c r="CC38" s="107"/>
      <c r="CD38" s="107"/>
      <c r="CE38" s="107"/>
      <c r="CF38" s="108"/>
      <c r="CG38" s="108"/>
      <c r="CH38" s="108"/>
      <c r="CI38" s="457">
        <f t="shared" si="38"/>
        <v>0</v>
      </c>
      <c r="CJ38" s="457">
        <f t="shared" si="39"/>
        <v>360000</v>
      </c>
      <c r="CK38" s="459">
        <f t="shared" si="40"/>
        <v>0</v>
      </c>
      <c r="CL38" s="459">
        <f t="shared" si="41"/>
        <v>360000</v>
      </c>
      <c r="CM38" s="459">
        <f t="shared" si="42"/>
        <v>360000</v>
      </c>
      <c r="CN38" s="459">
        <f t="shared" si="43"/>
        <v>0</v>
      </c>
      <c r="CO38" s="459">
        <f t="shared" si="44"/>
        <v>11040000</v>
      </c>
      <c r="CP38" s="459">
        <f t="shared" si="45"/>
        <v>10680000</v>
      </c>
      <c r="CQ38" s="460">
        <f t="shared" si="46"/>
        <v>10680000</v>
      </c>
      <c r="CR38" s="459">
        <f t="shared" si="47"/>
        <v>0</v>
      </c>
      <c r="CS38" s="461"/>
      <c r="CT38" s="461"/>
      <c r="CU38" s="461"/>
      <c r="CV38" s="461"/>
      <c r="CW38" s="461"/>
      <c r="CX38" s="461"/>
      <c r="CY38" s="461"/>
      <c r="CZ38" s="461"/>
      <c r="DA38" s="461"/>
      <c r="DB38" s="461"/>
      <c r="DC38" s="461"/>
      <c r="DD38" s="461"/>
      <c r="DE38" s="461"/>
      <c r="DF38" s="461"/>
      <c r="DG38" s="461"/>
      <c r="DH38" s="461"/>
      <c r="DI38" s="461"/>
      <c r="DJ38" s="461"/>
      <c r="DK38" s="461"/>
      <c r="DL38" s="461"/>
      <c r="DM38" s="461"/>
      <c r="DN38" s="461"/>
      <c r="DO38" s="461"/>
      <c r="DP38" s="461"/>
      <c r="DQ38" s="461"/>
      <c r="DR38" s="461"/>
      <c r="DS38" s="461"/>
      <c r="DT38" s="461"/>
      <c r="DU38" s="461"/>
      <c r="DV38" s="461"/>
      <c r="DW38" s="461"/>
      <c r="DX38" s="461"/>
      <c r="DY38" s="461"/>
      <c r="DZ38" s="461"/>
      <c r="EA38" s="461"/>
      <c r="EB38" s="461"/>
      <c r="EC38" s="461"/>
      <c r="ED38" s="461"/>
      <c r="EE38" s="461"/>
      <c r="EF38" s="461"/>
      <c r="EG38" s="461"/>
      <c r="EH38" s="461"/>
      <c r="EI38" s="461"/>
      <c r="EJ38" s="461"/>
      <c r="EK38" s="461"/>
      <c r="EL38" s="461"/>
      <c r="EM38" s="461"/>
      <c r="EN38" s="461"/>
      <c r="EO38" s="461"/>
      <c r="EP38" s="461"/>
      <c r="EQ38" s="461"/>
      <c r="ER38" s="461"/>
      <c r="ES38" s="461"/>
      <c r="ET38" s="461"/>
      <c r="EU38" s="461"/>
      <c r="EV38" s="461"/>
      <c r="EW38" s="461"/>
      <c r="EX38" s="461"/>
      <c r="EY38" s="461"/>
      <c r="EZ38" s="461"/>
      <c r="FA38" s="461"/>
      <c r="FB38" s="461"/>
      <c r="FC38" s="461"/>
      <c r="FD38" s="461"/>
      <c r="FE38" s="461"/>
      <c r="FF38" s="461"/>
      <c r="FG38" s="461"/>
      <c r="FH38" s="461"/>
      <c r="FI38" s="461"/>
      <c r="FJ38" s="461"/>
      <c r="FK38" s="461"/>
    </row>
    <row r="39" spans="1:167" s="395" customFormat="1" ht="15" thickBot="1">
      <c r="A39" s="400">
        <v>43294</v>
      </c>
      <c r="B39" s="401" t="s">
        <v>57</v>
      </c>
      <c r="C39" s="402" t="s">
        <v>190</v>
      </c>
      <c r="D39" s="402" t="s">
        <v>158</v>
      </c>
      <c r="E39" s="403" t="s">
        <v>159</v>
      </c>
      <c r="F39" s="404" t="s">
        <v>160</v>
      </c>
      <c r="G39" s="404" t="s">
        <v>161</v>
      </c>
      <c r="H39" s="424" t="s">
        <v>70</v>
      </c>
      <c r="I39" s="407" t="s">
        <v>71</v>
      </c>
      <c r="J39" s="408">
        <v>31</v>
      </c>
      <c r="K39" s="409">
        <f t="shared" si="5"/>
        <v>43325</v>
      </c>
      <c r="L39" s="410">
        <v>200</v>
      </c>
      <c r="M39" s="410">
        <v>0</v>
      </c>
      <c r="N39" s="410">
        <v>0</v>
      </c>
      <c r="O39" s="410">
        <v>0</v>
      </c>
      <c r="P39" s="410">
        <v>0</v>
      </c>
      <c r="Q39" s="410">
        <v>0</v>
      </c>
      <c r="R39" s="410">
        <v>0</v>
      </c>
      <c r="S39" s="410">
        <v>0</v>
      </c>
      <c r="T39" s="410">
        <v>182</v>
      </c>
      <c r="U39" s="410">
        <v>0</v>
      </c>
      <c r="V39" s="410">
        <v>0</v>
      </c>
      <c r="W39" s="382">
        <f t="shared" si="35"/>
        <v>382</v>
      </c>
      <c r="X39" s="411">
        <v>45600</v>
      </c>
      <c r="Y39" s="411">
        <v>46000</v>
      </c>
      <c r="Z39" s="411">
        <v>33000</v>
      </c>
      <c r="AA39" s="412">
        <f t="shared" si="6"/>
        <v>9120000</v>
      </c>
      <c r="AB39" s="412">
        <f t="shared" si="7"/>
        <v>0</v>
      </c>
      <c r="AC39" s="412">
        <f t="shared" si="8"/>
        <v>0</v>
      </c>
      <c r="AD39" s="412">
        <f t="shared" si="9"/>
        <v>0</v>
      </c>
      <c r="AE39" s="412">
        <f t="shared" si="10"/>
        <v>0</v>
      </c>
      <c r="AF39" s="412">
        <f t="shared" si="11"/>
        <v>0</v>
      </c>
      <c r="AG39" s="412">
        <f t="shared" si="12"/>
        <v>0</v>
      </c>
      <c r="AH39" s="412">
        <f t="shared" si="13"/>
        <v>0</v>
      </c>
      <c r="AI39" s="412">
        <f t="shared" si="13"/>
        <v>8372000</v>
      </c>
      <c r="AJ39" s="412">
        <f t="shared" si="14"/>
        <v>0</v>
      </c>
      <c r="AK39" s="412">
        <f t="shared" si="15"/>
        <v>0</v>
      </c>
      <c r="AL39" s="382">
        <f t="shared" si="36"/>
        <v>17492000</v>
      </c>
      <c r="AM39" s="413">
        <f t="shared" si="16"/>
        <v>200</v>
      </c>
      <c r="AN39" s="413">
        <f t="shared" si="17"/>
        <v>182</v>
      </c>
      <c r="AO39" s="413">
        <f t="shared" si="18"/>
        <v>120000</v>
      </c>
      <c r="AP39" s="413">
        <f t="shared" si="19"/>
        <v>182000</v>
      </c>
      <c r="AQ39" s="413"/>
      <c r="AR39" s="413">
        <f t="shared" si="20"/>
        <v>0</v>
      </c>
      <c r="AS39" s="413"/>
      <c r="AT39" s="413">
        <f>T39*500</f>
        <v>91000</v>
      </c>
      <c r="AU39" s="413">
        <f t="shared" si="21"/>
        <v>393000</v>
      </c>
      <c r="AV39" s="413">
        <f t="shared" si="22"/>
        <v>17099000</v>
      </c>
      <c r="AW39" s="413">
        <v>0</v>
      </c>
      <c r="AX39" s="412"/>
      <c r="AY39" s="412"/>
      <c r="AZ39" s="414">
        <f t="shared" si="23"/>
        <v>17099000</v>
      </c>
      <c r="BA39" s="415">
        <v>0</v>
      </c>
      <c r="BB39" s="416" t="s">
        <v>64</v>
      </c>
      <c r="BC39" s="416"/>
      <c r="BD39" s="417"/>
      <c r="BE39" s="418"/>
      <c r="BF39" s="419"/>
      <c r="BG39" s="418"/>
      <c r="BH39" s="419"/>
      <c r="BI39" s="418"/>
      <c r="BJ39" s="419"/>
      <c r="BK39" s="418"/>
      <c r="BL39" s="419"/>
      <c r="BM39" s="420"/>
      <c r="BN39" s="421">
        <f t="shared" si="24"/>
        <v>-43294</v>
      </c>
      <c r="BO39" s="422" t="str">
        <f t="shared" si="25"/>
        <v>-</v>
      </c>
      <c r="BP39" s="423">
        <f t="shared" si="26"/>
        <v>17492000</v>
      </c>
      <c r="BR39" s="396">
        <f t="shared" si="27"/>
        <v>17492000</v>
      </c>
      <c r="BS39" s="396">
        <f t="shared" si="28"/>
        <v>0</v>
      </c>
      <c r="BT39" s="396">
        <f t="shared" si="29"/>
        <v>0</v>
      </c>
      <c r="BU39" s="396">
        <f t="shared" si="30"/>
        <v>0</v>
      </c>
      <c r="BW39" s="396">
        <f t="shared" si="31"/>
        <v>382</v>
      </c>
      <c r="BX39" s="396">
        <f t="shared" si="32"/>
        <v>0</v>
      </c>
      <c r="BY39" s="396">
        <f t="shared" si="33"/>
        <v>0</v>
      </c>
      <c r="BZ39" s="396">
        <f t="shared" si="34"/>
        <v>0</v>
      </c>
      <c r="CB39" s="397"/>
      <c r="CC39" s="398"/>
      <c r="CD39" s="398"/>
      <c r="CE39" s="398"/>
      <c r="CF39" s="399"/>
      <c r="CG39" s="399"/>
      <c r="CH39" s="399"/>
      <c r="CI39" s="457">
        <f t="shared" si="38"/>
        <v>120000</v>
      </c>
      <c r="CJ39" s="457">
        <f t="shared" si="39"/>
        <v>273000</v>
      </c>
      <c r="CK39" s="459">
        <f t="shared" si="40"/>
        <v>0</v>
      </c>
      <c r="CL39" s="459">
        <f t="shared" si="41"/>
        <v>393000</v>
      </c>
      <c r="CM39" s="459">
        <f t="shared" si="42"/>
        <v>393000</v>
      </c>
      <c r="CN39" s="459">
        <f t="shared" si="43"/>
        <v>0</v>
      </c>
      <c r="CO39" s="459">
        <f t="shared" si="44"/>
        <v>17492000</v>
      </c>
      <c r="CP39" s="459">
        <f t="shared" si="45"/>
        <v>17099000</v>
      </c>
      <c r="CQ39" s="460">
        <f t="shared" si="46"/>
        <v>17099000</v>
      </c>
      <c r="CR39" s="459">
        <f t="shared" si="47"/>
        <v>0</v>
      </c>
      <c r="CS39" s="461"/>
      <c r="CT39" s="461"/>
      <c r="CU39" s="461"/>
      <c r="CV39" s="461"/>
      <c r="CW39" s="461"/>
      <c r="CX39" s="461"/>
      <c r="CY39" s="461"/>
      <c r="CZ39" s="461"/>
      <c r="DA39" s="461"/>
      <c r="DB39" s="461"/>
      <c r="DC39" s="461"/>
      <c r="DD39" s="461"/>
      <c r="DE39" s="461"/>
      <c r="DF39" s="461"/>
      <c r="DG39" s="461"/>
      <c r="DH39" s="461"/>
      <c r="DI39" s="461"/>
      <c r="DJ39" s="461"/>
      <c r="DK39" s="461"/>
      <c r="DL39" s="461"/>
      <c r="DM39" s="461"/>
      <c r="DN39" s="461"/>
      <c r="DO39" s="461"/>
      <c r="DP39" s="461"/>
      <c r="DQ39" s="461"/>
      <c r="DR39" s="461"/>
      <c r="DS39" s="461"/>
      <c r="DT39" s="461"/>
      <c r="DU39" s="461"/>
      <c r="DV39" s="461"/>
      <c r="DW39" s="461"/>
      <c r="DX39" s="461"/>
      <c r="DY39" s="461"/>
      <c r="DZ39" s="461"/>
      <c r="EA39" s="461"/>
      <c r="EB39" s="461"/>
      <c r="EC39" s="461"/>
      <c r="ED39" s="461"/>
      <c r="EE39" s="461"/>
      <c r="EF39" s="461"/>
      <c r="EG39" s="461"/>
      <c r="EH39" s="461"/>
      <c r="EI39" s="461"/>
      <c r="EJ39" s="461"/>
      <c r="EK39" s="461"/>
      <c r="EL39" s="461"/>
      <c r="EM39" s="461"/>
      <c r="EN39" s="461"/>
      <c r="EO39" s="461"/>
      <c r="EP39" s="461"/>
      <c r="EQ39" s="461"/>
      <c r="ER39" s="461"/>
      <c r="ES39" s="461"/>
      <c r="ET39" s="461"/>
      <c r="EU39" s="461"/>
      <c r="EV39" s="461"/>
      <c r="EW39" s="461"/>
      <c r="EX39" s="461"/>
      <c r="EY39" s="461"/>
      <c r="EZ39" s="461"/>
      <c r="FA39" s="461"/>
      <c r="FB39" s="461"/>
      <c r="FC39" s="461"/>
      <c r="FD39" s="461"/>
      <c r="FE39" s="461"/>
      <c r="FF39" s="461"/>
      <c r="FG39" s="461"/>
      <c r="FH39" s="461"/>
      <c r="FI39" s="461"/>
      <c r="FJ39" s="461"/>
      <c r="FK39" s="461"/>
    </row>
    <row r="40" spans="1:167" s="310" customFormat="1" ht="15" thickBot="1">
      <c r="A40" s="286">
        <v>43295</v>
      </c>
      <c r="B40" s="287" t="s">
        <v>57</v>
      </c>
      <c r="C40" s="288" t="s">
        <v>191</v>
      </c>
      <c r="D40" s="288" t="s">
        <v>192</v>
      </c>
      <c r="E40" s="289" t="s">
        <v>193</v>
      </c>
      <c r="F40" s="290" t="s">
        <v>194</v>
      </c>
      <c r="G40" s="290" t="s">
        <v>195</v>
      </c>
      <c r="H40" s="291" t="s">
        <v>196</v>
      </c>
      <c r="I40" s="292" t="s">
        <v>71</v>
      </c>
      <c r="J40" s="293">
        <v>31</v>
      </c>
      <c r="K40" s="294">
        <f t="shared" si="5"/>
        <v>43326</v>
      </c>
      <c r="L40" s="295">
        <v>100</v>
      </c>
      <c r="M40" s="295">
        <v>35</v>
      </c>
      <c r="N40" s="295">
        <v>30</v>
      </c>
      <c r="O40" s="295">
        <v>35</v>
      </c>
      <c r="P40" s="295">
        <v>0</v>
      </c>
      <c r="Q40" s="295">
        <v>0</v>
      </c>
      <c r="R40" s="295">
        <v>0</v>
      </c>
      <c r="S40" s="295">
        <v>0</v>
      </c>
      <c r="T40" s="295">
        <v>295</v>
      </c>
      <c r="U40" s="295">
        <v>100</v>
      </c>
      <c r="V40" s="295">
        <v>0</v>
      </c>
      <c r="W40" s="296">
        <f t="shared" si="35"/>
        <v>595</v>
      </c>
      <c r="X40" s="297">
        <v>45600</v>
      </c>
      <c r="Y40" s="297">
        <v>46000</v>
      </c>
      <c r="Z40" s="297">
        <v>33000</v>
      </c>
      <c r="AA40" s="298">
        <f t="shared" si="6"/>
        <v>4560000</v>
      </c>
      <c r="AB40" s="298">
        <f t="shared" si="7"/>
        <v>1596000</v>
      </c>
      <c r="AC40" s="298">
        <f t="shared" si="8"/>
        <v>1368000</v>
      </c>
      <c r="AD40" s="298">
        <f t="shared" si="9"/>
        <v>1596000</v>
      </c>
      <c r="AE40" s="298">
        <f t="shared" si="10"/>
        <v>0</v>
      </c>
      <c r="AF40" s="298">
        <f t="shared" si="11"/>
        <v>0</v>
      </c>
      <c r="AG40" s="298">
        <f t="shared" si="12"/>
        <v>0</v>
      </c>
      <c r="AH40" s="298">
        <f t="shared" si="13"/>
        <v>0</v>
      </c>
      <c r="AI40" s="298">
        <f t="shared" si="13"/>
        <v>13570000</v>
      </c>
      <c r="AJ40" s="298">
        <f t="shared" si="14"/>
        <v>4600000</v>
      </c>
      <c r="AK40" s="298">
        <f t="shared" si="15"/>
        <v>0</v>
      </c>
      <c r="AL40" s="296">
        <f t="shared" si="36"/>
        <v>27290000</v>
      </c>
      <c r="AM40" s="299">
        <f t="shared" si="16"/>
        <v>200</v>
      </c>
      <c r="AN40" s="299">
        <f t="shared" si="17"/>
        <v>395</v>
      </c>
      <c r="AO40" s="299">
        <f t="shared" si="18"/>
        <v>120000</v>
      </c>
      <c r="AP40" s="299">
        <f t="shared" si="19"/>
        <v>395000</v>
      </c>
      <c r="AQ40" s="299">
        <f>AM40*400+AN40*400</f>
        <v>238000</v>
      </c>
      <c r="AR40" s="299">
        <f t="shared" si="20"/>
        <v>0</v>
      </c>
      <c r="AS40" s="299"/>
      <c r="AT40" s="299">
        <f t="shared" si="37"/>
        <v>0</v>
      </c>
      <c r="AU40" s="299">
        <f t="shared" si="21"/>
        <v>753000</v>
      </c>
      <c r="AV40" s="299">
        <f t="shared" si="22"/>
        <v>26537000</v>
      </c>
      <c r="AW40" s="299">
        <v>0</v>
      </c>
      <c r="AX40" s="298"/>
      <c r="AY40" s="298"/>
      <c r="AZ40" s="300">
        <f t="shared" si="23"/>
        <v>26537000</v>
      </c>
      <c r="BA40" s="301">
        <v>0</v>
      </c>
      <c r="BB40" s="302" t="s">
        <v>64</v>
      </c>
      <c r="BC40" s="302"/>
      <c r="BD40" s="303"/>
      <c r="BE40" s="304"/>
      <c r="BF40" s="305"/>
      <c r="BG40" s="304"/>
      <c r="BH40" s="305"/>
      <c r="BI40" s="304"/>
      <c r="BJ40" s="305"/>
      <c r="BK40" s="304"/>
      <c r="BL40" s="305"/>
      <c r="BM40" s="306"/>
      <c r="BN40" s="307">
        <f t="shared" si="24"/>
        <v>-43295</v>
      </c>
      <c r="BO40" s="308" t="str">
        <f t="shared" si="25"/>
        <v>-</v>
      </c>
      <c r="BP40" s="309">
        <f t="shared" si="26"/>
        <v>27290000</v>
      </c>
      <c r="BR40" s="311">
        <f t="shared" si="27"/>
        <v>27290000</v>
      </c>
      <c r="BS40" s="311">
        <f t="shared" si="28"/>
        <v>0</v>
      </c>
      <c r="BT40" s="311">
        <f t="shared" si="29"/>
        <v>0</v>
      </c>
      <c r="BU40" s="311">
        <f t="shared" si="30"/>
        <v>0</v>
      </c>
      <c r="BW40" s="311">
        <f t="shared" si="31"/>
        <v>595</v>
      </c>
      <c r="BX40" s="311">
        <f t="shared" si="32"/>
        <v>0</v>
      </c>
      <c r="BY40" s="311">
        <f t="shared" si="33"/>
        <v>0</v>
      </c>
      <c r="BZ40" s="311">
        <f t="shared" si="34"/>
        <v>0</v>
      </c>
      <c r="CB40" s="312"/>
      <c r="CC40" s="313"/>
      <c r="CD40" s="313"/>
      <c r="CE40" s="313"/>
      <c r="CF40" s="314"/>
      <c r="CG40" s="314"/>
      <c r="CH40" s="314"/>
      <c r="CI40" s="458">
        <f>AO40+AR40</f>
        <v>120000</v>
      </c>
      <c r="CJ40" s="458">
        <f>AP40+AT40</f>
        <v>395000</v>
      </c>
      <c r="CK40" s="458">
        <f>AS40+AW40+AQ40</f>
        <v>238000</v>
      </c>
      <c r="CL40" s="459">
        <f t="shared" si="41"/>
        <v>753000</v>
      </c>
      <c r="CM40" s="459">
        <f t="shared" si="42"/>
        <v>753000</v>
      </c>
      <c r="CN40" s="459">
        <f t="shared" si="43"/>
        <v>0</v>
      </c>
      <c r="CO40" s="459">
        <f t="shared" si="44"/>
        <v>27290000</v>
      </c>
      <c r="CP40" s="459">
        <f t="shared" si="45"/>
        <v>26537000</v>
      </c>
      <c r="CQ40" s="460">
        <f t="shared" si="46"/>
        <v>26537000</v>
      </c>
      <c r="CR40" s="459">
        <f t="shared" si="47"/>
        <v>0</v>
      </c>
    </row>
    <row r="41" spans="1:167" s="104" customFormat="1" ht="14.25">
      <c r="A41" s="112">
        <v>43297</v>
      </c>
      <c r="B41" s="113" t="s">
        <v>57</v>
      </c>
      <c r="C41" s="114" t="s">
        <v>197</v>
      </c>
      <c r="D41" s="114" t="s">
        <v>198</v>
      </c>
      <c r="E41" s="115" t="s">
        <v>199</v>
      </c>
      <c r="F41" s="116" t="s">
        <v>200</v>
      </c>
      <c r="G41" s="138" t="s">
        <v>201</v>
      </c>
      <c r="H41" s="139" t="s">
        <v>202</v>
      </c>
      <c r="I41" s="118" t="s">
        <v>71</v>
      </c>
      <c r="J41" s="140">
        <v>31</v>
      </c>
      <c r="K41" s="120">
        <f t="shared" si="5"/>
        <v>43328</v>
      </c>
      <c r="L41" s="121">
        <v>405</v>
      </c>
      <c r="M41" s="121">
        <v>50</v>
      </c>
      <c r="N41" s="121">
        <v>50</v>
      </c>
      <c r="O41" s="121">
        <v>50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91">
        <f t="shared" si="35"/>
        <v>555</v>
      </c>
      <c r="X41" s="123">
        <v>45600</v>
      </c>
      <c r="Y41" s="123">
        <v>46000</v>
      </c>
      <c r="Z41" s="123">
        <v>33000</v>
      </c>
      <c r="AA41" s="124">
        <f t="shared" si="6"/>
        <v>18468000</v>
      </c>
      <c r="AB41" s="124">
        <f t="shared" si="7"/>
        <v>2280000</v>
      </c>
      <c r="AC41" s="124">
        <f t="shared" si="8"/>
        <v>2280000</v>
      </c>
      <c r="AD41" s="124">
        <f t="shared" si="9"/>
        <v>2280000</v>
      </c>
      <c r="AE41" s="124">
        <f t="shared" si="10"/>
        <v>0</v>
      </c>
      <c r="AF41" s="124">
        <f t="shared" si="11"/>
        <v>0</v>
      </c>
      <c r="AG41" s="124">
        <f t="shared" si="12"/>
        <v>0</v>
      </c>
      <c r="AH41" s="124">
        <f t="shared" si="13"/>
        <v>0</v>
      </c>
      <c r="AI41" s="124">
        <f t="shared" si="13"/>
        <v>0</v>
      </c>
      <c r="AJ41" s="124">
        <f t="shared" si="14"/>
        <v>0</v>
      </c>
      <c r="AK41" s="124">
        <f t="shared" si="15"/>
        <v>0</v>
      </c>
      <c r="AL41" s="91">
        <f t="shared" si="36"/>
        <v>25308000</v>
      </c>
      <c r="AM41" s="122">
        <f t="shared" si="16"/>
        <v>555</v>
      </c>
      <c r="AN41" s="122">
        <f t="shared" si="17"/>
        <v>0</v>
      </c>
      <c r="AO41" s="122">
        <f t="shared" si="18"/>
        <v>333000</v>
      </c>
      <c r="AP41" s="122">
        <f t="shared" si="19"/>
        <v>0</v>
      </c>
      <c r="AQ41" s="122">
        <f>AM41*400</f>
        <v>222000</v>
      </c>
      <c r="AR41" s="122">
        <f t="shared" si="20"/>
        <v>0</v>
      </c>
      <c r="AS41" s="122"/>
      <c r="AT41" s="122">
        <f t="shared" si="37"/>
        <v>0</v>
      </c>
      <c r="AU41" s="122">
        <f t="shared" si="21"/>
        <v>555000</v>
      </c>
      <c r="AV41" s="122">
        <f t="shared" si="22"/>
        <v>24753000</v>
      </c>
      <c r="AW41" s="122">
        <v>0</v>
      </c>
      <c r="AX41" s="124"/>
      <c r="AY41" s="124"/>
      <c r="AZ41" s="125">
        <f t="shared" si="23"/>
        <v>24753000</v>
      </c>
      <c r="BA41" s="126">
        <v>0</v>
      </c>
      <c r="BB41" s="127" t="s">
        <v>64</v>
      </c>
      <c r="BC41" s="127"/>
      <c r="BD41" s="128"/>
      <c r="BE41" s="129"/>
      <c r="BF41" s="130"/>
      <c r="BG41" s="129"/>
      <c r="BH41" s="130"/>
      <c r="BI41" s="129"/>
      <c r="BJ41" s="130"/>
      <c r="BK41" s="129"/>
      <c r="BL41" s="130"/>
      <c r="BM41" s="131"/>
      <c r="BN41" s="132">
        <f t="shared" si="24"/>
        <v>-43297</v>
      </c>
      <c r="BO41" s="133" t="str">
        <f t="shared" si="25"/>
        <v>-</v>
      </c>
      <c r="BP41" s="134">
        <f t="shared" si="26"/>
        <v>25308000</v>
      </c>
      <c r="BR41" s="105">
        <f t="shared" si="27"/>
        <v>25308000</v>
      </c>
      <c r="BS41" s="105">
        <f t="shared" si="28"/>
        <v>0</v>
      </c>
      <c r="BT41" s="105">
        <f t="shared" si="29"/>
        <v>0</v>
      </c>
      <c r="BU41" s="105">
        <f t="shared" si="30"/>
        <v>0</v>
      </c>
      <c r="BW41" s="105">
        <f t="shared" si="31"/>
        <v>555</v>
      </c>
      <c r="BX41" s="105">
        <f t="shared" si="32"/>
        <v>0</v>
      </c>
      <c r="BY41" s="105">
        <f t="shared" si="33"/>
        <v>0</v>
      </c>
      <c r="BZ41" s="105">
        <f t="shared" si="34"/>
        <v>0</v>
      </c>
      <c r="CB41" s="106"/>
      <c r="CC41" s="107"/>
      <c r="CD41" s="107"/>
      <c r="CE41" s="107"/>
      <c r="CF41" s="108"/>
      <c r="CG41" s="108"/>
      <c r="CH41" s="108"/>
      <c r="CI41" s="457">
        <f t="shared" si="38"/>
        <v>555000</v>
      </c>
      <c r="CJ41" s="457">
        <f t="shared" si="39"/>
        <v>0</v>
      </c>
      <c r="CK41" s="459">
        <f t="shared" si="40"/>
        <v>0</v>
      </c>
      <c r="CL41" s="459">
        <f t="shared" si="41"/>
        <v>555000</v>
      </c>
      <c r="CM41" s="459">
        <f t="shared" si="42"/>
        <v>555000</v>
      </c>
      <c r="CN41" s="459">
        <f t="shared" si="43"/>
        <v>0</v>
      </c>
      <c r="CO41" s="459">
        <f t="shared" si="44"/>
        <v>25308000</v>
      </c>
      <c r="CP41" s="459">
        <f t="shared" si="45"/>
        <v>24753000</v>
      </c>
      <c r="CQ41" s="460">
        <f t="shared" si="46"/>
        <v>24753000</v>
      </c>
      <c r="CR41" s="459">
        <f t="shared" si="47"/>
        <v>0</v>
      </c>
      <c r="CS41" s="461"/>
      <c r="CT41" s="461"/>
      <c r="CU41" s="461"/>
      <c r="CV41" s="461"/>
      <c r="CW41" s="461"/>
      <c r="CX41" s="461"/>
      <c r="CY41" s="461"/>
      <c r="CZ41" s="461"/>
      <c r="DA41" s="461"/>
      <c r="DB41" s="461"/>
      <c r="DC41" s="461"/>
      <c r="DD41" s="461"/>
      <c r="DE41" s="461"/>
      <c r="DF41" s="461"/>
      <c r="DG41" s="461"/>
      <c r="DH41" s="461"/>
      <c r="DI41" s="461"/>
      <c r="DJ41" s="461"/>
      <c r="DK41" s="461"/>
      <c r="DL41" s="461"/>
      <c r="DM41" s="461"/>
      <c r="DN41" s="461"/>
      <c r="DO41" s="461"/>
      <c r="DP41" s="461"/>
      <c r="DQ41" s="461"/>
      <c r="DR41" s="461"/>
      <c r="DS41" s="461"/>
      <c r="DT41" s="461"/>
      <c r="DU41" s="461"/>
      <c r="DV41" s="461"/>
      <c r="DW41" s="461"/>
      <c r="DX41" s="461"/>
      <c r="DY41" s="461"/>
      <c r="DZ41" s="461"/>
      <c r="EA41" s="461"/>
      <c r="EB41" s="461"/>
      <c r="EC41" s="461"/>
      <c r="ED41" s="461"/>
      <c r="EE41" s="461"/>
      <c r="EF41" s="461"/>
      <c r="EG41" s="461"/>
      <c r="EH41" s="461"/>
      <c r="EI41" s="461"/>
      <c r="EJ41" s="461"/>
      <c r="EK41" s="461"/>
      <c r="EL41" s="461"/>
      <c r="EM41" s="461"/>
      <c r="EN41" s="461"/>
      <c r="EO41" s="461"/>
      <c r="EP41" s="461"/>
      <c r="EQ41" s="461"/>
      <c r="ER41" s="461"/>
      <c r="ES41" s="461"/>
      <c r="ET41" s="461"/>
      <c r="EU41" s="461"/>
      <c r="EV41" s="461"/>
      <c r="EW41" s="461"/>
      <c r="EX41" s="461"/>
      <c r="EY41" s="461"/>
      <c r="EZ41" s="461"/>
      <c r="FA41" s="461"/>
      <c r="FB41" s="461"/>
      <c r="FC41" s="461"/>
      <c r="FD41" s="461"/>
      <c r="FE41" s="461"/>
      <c r="FF41" s="461"/>
      <c r="FG41" s="461"/>
      <c r="FH41" s="461"/>
      <c r="FI41" s="461"/>
      <c r="FJ41" s="461"/>
      <c r="FK41" s="461"/>
    </row>
    <row r="42" spans="1:167" s="104" customFormat="1" ht="14.25">
      <c r="A42" s="81">
        <v>43297</v>
      </c>
      <c r="B42" s="82" t="s">
        <v>57</v>
      </c>
      <c r="C42" s="83" t="s">
        <v>203</v>
      </c>
      <c r="D42" s="83" t="s">
        <v>164</v>
      </c>
      <c r="E42" s="109" t="s">
        <v>165</v>
      </c>
      <c r="F42" s="85" t="s">
        <v>166</v>
      </c>
      <c r="G42" s="110" t="s">
        <v>167</v>
      </c>
      <c r="H42" s="86" t="s">
        <v>168</v>
      </c>
      <c r="I42" s="87" t="s">
        <v>71</v>
      </c>
      <c r="J42" s="111">
        <v>31</v>
      </c>
      <c r="K42" s="89">
        <f t="shared" si="5"/>
        <v>43328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635</v>
      </c>
      <c r="U42" s="90">
        <v>0</v>
      </c>
      <c r="V42" s="90">
        <v>0</v>
      </c>
      <c r="W42" s="91">
        <f t="shared" si="35"/>
        <v>635</v>
      </c>
      <c r="X42" s="92">
        <v>45600</v>
      </c>
      <c r="Y42" s="92">
        <v>46000</v>
      </c>
      <c r="Z42" s="92">
        <v>33000</v>
      </c>
      <c r="AA42" s="93">
        <f t="shared" si="6"/>
        <v>0</v>
      </c>
      <c r="AB42" s="93">
        <f t="shared" si="7"/>
        <v>0</v>
      </c>
      <c r="AC42" s="93">
        <f t="shared" si="8"/>
        <v>0</v>
      </c>
      <c r="AD42" s="93">
        <f t="shared" si="9"/>
        <v>0</v>
      </c>
      <c r="AE42" s="93">
        <f t="shared" si="10"/>
        <v>0</v>
      </c>
      <c r="AF42" s="93">
        <f t="shared" si="11"/>
        <v>0</v>
      </c>
      <c r="AG42" s="93">
        <f t="shared" si="12"/>
        <v>0</v>
      </c>
      <c r="AH42" s="93">
        <f t="shared" si="13"/>
        <v>0</v>
      </c>
      <c r="AI42" s="93">
        <f t="shared" si="13"/>
        <v>29210000</v>
      </c>
      <c r="AJ42" s="93">
        <f t="shared" si="14"/>
        <v>0</v>
      </c>
      <c r="AK42" s="93">
        <f t="shared" si="15"/>
        <v>0</v>
      </c>
      <c r="AL42" s="91">
        <f t="shared" si="36"/>
        <v>29210000</v>
      </c>
      <c r="AM42" s="91">
        <f t="shared" si="16"/>
        <v>0</v>
      </c>
      <c r="AN42" s="91">
        <f t="shared" si="17"/>
        <v>635</v>
      </c>
      <c r="AO42" s="91">
        <f t="shared" si="18"/>
        <v>0</v>
      </c>
      <c r="AP42" s="91">
        <f t="shared" si="19"/>
        <v>635000</v>
      </c>
      <c r="AQ42" s="91"/>
      <c r="AR42" s="91">
        <f t="shared" si="20"/>
        <v>0</v>
      </c>
      <c r="AS42" s="91"/>
      <c r="AT42" s="91">
        <f t="shared" si="37"/>
        <v>0</v>
      </c>
      <c r="AU42" s="91">
        <f t="shared" si="21"/>
        <v>635000</v>
      </c>
      <c r="AV42" s="91">
        <f t="shared" si="22"/>
        <v>28575000</v>
      </c>
      <c r="AW42" s="91">
        <v>0</v>
      </c>
      <c r="AX42" s="93"/>
      <c r="AY42" s="93"/>
      <c r="AZ42" s="94">
        <f t="shared" si="23"/>
        <v>28575000</v>
      </c>
      <c r="BA42" s="95">
        <v>0</v>
      </c>
      <c r="BB42" s="96" t="s">
        <v>64</v>
      </c>
      <c r="BC42" s="96"/>
      <c r="BD42" s="97"/>
      <c r="BE42" s="98"/>
      <c r="BF42" s="99"/>
      <c r="BG42" s="98"/>
      <c r="BH42" s="99"/>
      <c r="BI42" s="98"/>
      <c r="BJ42" s="99"/>
      <c r="BK42" s="98"/>
      <c r="BL42" s="99"/>
      <c r="BM42" s="100"/>
      <c r="BN42" s="101">
        <f t="shared" si="24"/>
        <v>-43297</v>
      </c>
      <c r="BO42" s="102" t="str">
        <f t="shared" si="25"/>
        <v>-</v>
      </c>
      <c r="BP42" s="103">
        <f t="shared" si="26"/>
        <v>29210000</v>
      </c>
      <c r="BR42" s="105">
        <f t="shared" si="27"/>
        <v>29210000</v>
      </c>
      <c r="BS42" s="105">
        <f t="shared" si="28"/>
        <v>0</v>
      </c>
      <c r="BT42" s="105">
        <f t="shared" si="29"/>
        <v>0</v>
      </c>
      <c r="BU42" s="105">
        <f t="shared" si="30"/>
        <v>0</v>
      </c>
      <c r="BW42" s="105">
        <f t="shared" si="31"/>
        <v>635</v>
      </c>
      <c r="BX42" s="105">
        <f t="shared" si="32"/>
        <v>0</v>
      </c>
      <c r="BY42" s="105">
        <f t="shared" si="33"/>
        <v>0</v>
      </c>
      <c r="BZ42" s="105">
        <f t="shared" si="34"/>
        <v>0</v>
      </c>
      <c r="CB42" s="106"/>
      <c r="CC42" s="107"/>
      <c r="CD42" s="107"/>
      <c r="CE42" s="107"/>
      <c r="CF42" s="108"/>
      <c r="CG42" s="108"/>
      <c r="CH42" s="108"/>
      <c r="CI42" s="457">
        <f t="shared" si="38"/>
        <v>0</v>
      </c>
      <c r="CJ42" s="457">
        <f t="shared" si="39"/>
        <v>635000</v>
      </c>
      <c r="CK42" s="459">
        <f t="shared" si="40"/>
        <v>0</v>
      </c>
      <c r="CL42" s="459">
        <f t="shared" si="41"/>
        <v>635000</v>
      </c>
      <c r="CM42" s="459">
        <f t="shared" si="42"/>
        <v>635000</v>
      </c>
      <c r="CN42" s="459">
        <f t="shared" si="43"/>
        <v>0</v>
      </c>
      <c r="CO42" s="459">
        <f t="shared" si="44"/>
        <v>29210000</v>
      </c>
      <c r="CP42" s="459">
        <f t="shared" si="45"/>
        <v>28575000</v>
      </c>
      <c r="CQ42" s="460">
        <f t="shared" si="46"/>
        <v>28575000</v>
      </c>
      <c r="CR42" s="459">
        <f t="shared" si="47"/>
        <v>0</v>
      </c>
      <c r="CS42" s="461"/>
      <c r="CT42" s="461"/>
      <c r="CU42" s="461"/>
      <c r="CV42" s="461"/>
      <c r="CW42" s="461"/>
      <c r="CX42" s="461"/>
      <c r="CY42" s="461"/>
      <c r="CZ42" s="461"/>
      <c r="DA42" s="461"/>
      <c r="DB42" s="461"/>
      <c r="DC42" s="461"/>
      <c r="DD42" s="461"/>
      <c r="DE42" s="461"/>
      <c r="DF42" s="461"/>
      <c r="DG42" s="461"/>
      <c r="DH42" s="461"/>
      <c r="DI42" s="461"/>
      <c r="DJ42" s="461"/>
      <c r="DK42" s="461"/>
      <c r="DL42" s="461"/>
      <c r="DM42" s="461"/>
      <c r="DN42" s="461"/>
      <c r="DO42" s="461"/>
      <c r="DP42" s="461"/>
      <c r="DQ42" s="461"/>
      <c r="DR42" s="461"/>
      <c r="DS42" s="461"/>
      <c r="DT42" s="461"/>
      <c r="DU42" s="461"/>
      <c r="DV42" s="461"/>
      <c r="DW42" s="461"/>
      <c r="DX42" s="461"/>
      <c r="DY42" s="461"/>
      <c r="DZ42" s="461"/>
      <c r="EA42" s="461"/>
      <c r="EB42" s="461"/>
      <c r="EC42" s="461"/>
      <c r="ED42" s="461"/>
      <c r="EE42" s="461"/>
      <c r="EF42" s="461"/>
      <c r="EG42" s="461"/>
      <c r="EH42" s="461"/>
      <c r="EI42" s="461"/>
      <c r="EJ42" s="461"/>
      <c r="EK42" s="461"/>
      <c r="EL42" s="461"/>
      <c r="EM42" s="461"/>
      <c r="EN42" s="461"/>
      <c r="EO42" s="461"/>
      <c r="EP42" s="461"/>
      <c r="EQ42" s="461"/>
      <c r="ER42" s="461"/>
      <c r="ES42" s="461"/>
      <c r="ET42" s="461"/>
      <c r="EU42" s="461"/>
      <c r="EV42" s="461"/>
      <c r="EW42" s="461"/>
      <c r="EX42" s="461"/>
      <c r="EY42" s="461"/>
      <c r="EZ42" s="461"/>
      <c r="FA42" s="461"/>
      <c r="FB42" s="461"/>
      <c r="FC42" s="461"/>
      <c r="FD42" s="461"/>
      <c r="FE42" s="461"/>
      <c r="FF42" s="461"/>
      <c r="FG42" s="461"/>
      <c r="FH42" s="461"/>
      <c r="FI42" s="461"/>
      <c r="FJ42" s="461"/>
      <c r="FK42" s="461"/>
    </row>
    <row r="43" spans="1:167" s="342" customFormat="1" ht="14.25">
      <c r="A43" s="317">
        <v>43297</v>
      </c>
      <c r="B43" s="318" t="s">
        <v>57</v>
      </c>
      <c r="C43" s="319" t="s">
        <v>204</v>
      </c>
      <c r="D43" s="319" t="s">
        <v>133</v>
      </c>
      <c r="E43" s="321" t="s">
        <v>134</v>
      </c>
      <c r="F43" s="322" t="s">
        <v>135</v>
      </c>
      <c r="G43" s="323" t="s">
        <v>136</v>
      </c>
      <c r="H43" s="371" t="s">
        <v>137</v>
      </c>
      <c r="I43" s="325" t="s">
        <v>71</v>
      </c>
      <c r="J43" s="326">
        <v>31</v>
      </c>
      <c r="K43" s="327">
        <f t="shared" si="5"/>
        <v>43328</v>
      </c>
      <c r="L43" s="328">
        <v>0</v>
      </c>
      <c r="M43" s="328">
        <v>0</v>
      </c>
      <c r="N43" s="328">
        <v>0</v>
      </c>
      <c r="O43" s="328">
        <v>0</v>
      </c>
      <c r="P43" s="328">
        <v>0</v>
      </c>
      <c r="Q43" s="328">
        <v>0</v>
      </c>
      <c r="R43" s="328">
        <v>0</v>
      </c>
      <c r="S43" s="328">
        <v>0</v>
      </c>
      <c r="T43" s="328">
        <v>250</v>
      </c>
      <c r="U43" s="328">
        <v>200</v>
      </c>
      <c r="V43" s="328">
        <v>0</v>
      </c>
      <c r="W43" s="316">
        <f t="shared" si="35"/>
        <v>450</v>
      </c>
      <c r="X43" s="329">
        <v>45600</v>
      </c>
      <c r="Y43" s="329">
        <v>46000</v>
      </c>
      <c r="Z43" s="329">
        <v>33000</v>
      </c>
      <c r="AA43" s="330">
        <f t="shared" si="6"/>
        <v>0</v>
      </c>
      <c r="AB43" s="330">
        <f t="shared" si="7"/>
        <v>0</v>
      </c>
      <c r="AC43" s="330">
        <f t="shared" si="8"/>
        <v>0</v>
      </c>
      <c r="AD43" s="330">
        <f t="shared" si="9"/>
        <v>0</v>
      </c>
      <c r="AE43" s="330">
        <f t="shared" si="10"/>
        <v>0</v>
      </c>
      <c r="AF43" s="330">
        <f t="shared" si="11"/>
        <v>0</v>
      </c>
      <c r="AG43" s="330">
        <f t="shared" si="12"/>
        <v>0</v>
      </c>
      <c r="AH43" s="330">
        <f t="shared" si="13"/>
        <v>0</v>
      </c>
      <c r="AI43" s="330">
        <f t="shared" si="13"/>
        <v>11500000</v>
      </c>
      <c r="AJ43" s="330">
        <f t="shared" si="14"/>
        <v>9200000</v>
      </c>
      <c r="AK43" s="330">
        <f t="shared" si="15"/>
        <v>0</v>
      </c>
      <c r="AL43" s="316">
        <f t="shared" si="36"/>
        <v>20700000</v>
      </c>
      <c r="AM43" s="316">
        <f t="shared" si="16"/>
        <v>0</v>
      </c>
      <c r="AN43" s="316">
        <f t="shared" si="17"/>
        <v>450</v>
      </c>
      <c r="AO43" s="316">
        <f t="shared" si="18"/>
        <v>0</v>
      </c>
      <c r="AP43" s="316">
        <f t="shared" si="19"/>
        <v>450000</v>
      </c>
      <c r="AQ43" s="316"/>
      <c r="AR43" s="316">
        <f>AN43*2000</f>
        <v>900000</v>
      </c>
      <c r="AS43" s="316"/>
      <c r="AT43" s="316">
        <f t="shared" si="37"/>
        <v>0</v>
      </c>
      <c r="AU43" s="316">
        <f t="shared" si="21"/>
        <v>1350000</v>
      </c>
      <c r="AV43" s="316">
        <f t="shared" si="22"/>
        <v>19350000</v>
      </c>
      <c r="AW43" s="316">
        <v>405000</v>
      </c>
      <c r="AX43" s="330"/>
      <c r="AY43" s="330"/>
      <c r="AZ43" s="332">
        <f t="shared" si="23"/>
        <v>18945000</v>
      </c>
      <c r="BA43" s="333">
        <v>0</v>
      </c>
      <c r="BB43" s="334" t="s">
        <v>64</v>
      </c>
      <c r="BC43" s="334" t="s">
        <v>109</v>
      </c>
      <c r="BD43" s="335"/>
      <c r="BE43" s="336"/>
      <c r="BF43" s="337"/>
      <c r="BG43" s="336"/>
      <c r="BH43" s="337"/>
      <c r="BI43" s="336"/>
      <c r="BJ43" s="337"/>
      <c r="BK43" s="336"/>
      <c r="BL43" s="337"/>
      <c r="BM43" s="338">
        <v>18945000</v>
      </c>
      <c r="BN43" s="339">
        <f t="shared" si="24"/>
        <v>-43297</v>
      </c>
      <c r="BO43" s="340" t="str">
        <f t="shared" si="25"/>
        <v>-</v>
      </c>
      <c r="BP43" s="341">
        <f t="shared" si="26"/>
        <v>20700000</v>
      </c>
      <c r="BR43" s="343">
        <f t="shared" si="27"/>
        <v>20700000</v>
      </c>
      <c r="BS43" s="343">
        <f t="shared" si="28"/>
        <v>0</v>
      </c>
      <c r="BT43" s="343">
        <f t="shared" si="29"/>
        <v>0</v>
      </c>
      <c r="BU43" s="343">
        <f t="shared" si="30"/>
        <v>0</v>
      </c>
      <c r="BW43" s="343">
        <f t="shared" si="31"/>
        <v>450</v>
      </c>
      <c r="BX43" s="343">
        <f t="shared" si="32"/>
        <v>0</v>
      </c>
      <c r="BY43" s="343">
        <f t="shared" si="33"/>
        <v>0</v>
      </c>
      <c r="BZ43" s="343">
        <f t="shared" si="34"/>
        <v>0</v>
      </c>
      <c r="CB43" s="344"/>
      <c r="CC43" s="345"/>
      <c r="CD43" s="345"/>
      <c r="CE43" s="345"/>
      <c r="CF43" s="346"/>
      <c r="CG43" s="346"/>
      <c r="CH43" s="346"/>
      <c r="CI43" s="457">
        <f>AM43+AO43</f>
        <v>0</v>
      </c>
      <c r="CJ43" s="457">
        <f>AP43+AR43+AT43</f>
        <v>1350000</v>
      </c>
      <c r="CK43" s="459">
        <f t="shared" si="40"/>
        <v>405000</v>
      </c>
      <c r="CL43" s="459">
        <f t="shared" si="41"/>
        <v>1755000</v>
      </c>
      <c r="CM43" s="459">
        <f t="shared" si="42"/>
        <v>1755000</v>
      </c>
      <c r="CN43" s="459">
        <f t="shared" si="43"/>
        <v>0</v>
      </c>
      <c r="CO43" s="459">
        <f t="shared" si="44"/>
        <v>20700000</v>
      </c>
      <c r="CP43" s="459">
        <f t="shared" si="45"/>
        <v>18945000</v>
      </c>
      <c r="CQ43" s="460">
        <f t="shared" si="46"/>
        <v>18945000</v>
      </c>
      <c r="CR43" s="459">
        <f t="shared" si="47"/>
        <v>0</v>
      </c>
      <c r="CS43" s="461"/>
      <c r="CT43" s="461"/>
      <c r="CU43" s="461"/>
      <c r="CV43" s="461"/>
      <c r="CW43" s="461"/>
      <c r="CX43" s="461"/>
      <c r="CY43" s="461"/>
      <c r="CZ43" s="461"/>
      <c r="DA43" s="461"/>
      <c r="DB43" s="461"/>
      <c r="DC43" s="461"/>
      <c r="DD43" s="461"/>
      <c r="DE43" s="461"/>
      <c r="DF43" s="461"/>
      <c r="DG43" s="461"/>
      <c r="DH43" s="461"/>
      <c r="DI43" s="461"/>
      <c r="DJ43" s="461"/>
      <c r="DK43" s="461"/>
      <c r="DL43" s="461"/>
      <c r="DM43" s="461"/>
      <c r="DN43" s="461"/>
      <c r="DO43" s="461"/>
      <c r="DP43" s="461"/>
      <c r="DQ43" s="461"/>
      <c r="DR43" s="461"/>
      <c r="DS43" s="461"/>
      <c r="DT43" s="461"/>
      <c r="DU43" s="461"/>
      <c r="DV43" s="461"/>
      <c r="DW43" s="461"/>
      <c r="DX43" s="461"/>
      <c r="DY43" s="461"/>
      <c r="DZ43" s="461"/>
      <c r="EA43" s="461"/>
      <c r="EB43" s="461"/>
      <c r="EC43" s="461"/>
      <c r="ED43" s="461"/>
      <c r="EE43" s="461"/>
      <c r="EF43" s="461"/>
      <c r="EG43" s="461"/>
      <c r="EH43" s="461"/>
      <c r="EI43" s="461"/>
      <c r="EJ43" s="461"/>
      <c r="EK43" s="461"/>
      <c r="EL43" s="461"/>
      <c r="EM43" s="461"/>
      <c r="EN43" s="461"/>
      <c r="EO43" s="461"/>
      <c r="EP43" s="461"/>
      <c r="EQ43" s="461"/>
      <c r="ER43" s="461"/>
      <c r="ES43" s="461"/>
      <c r="ET43" s="461"/>
      <c r="EU43" s="461"/>
      <c r="EV43" s="461"/>
      <c r="EW43" s="461"/>
      <c r="EX43" s="461"/>
      <c r="EY43" s="461"/>
      <c r="EZ43" s="461"/>
      <c r="FA43" s="461"/>
      <c r="FB43" s="461"/>
      <c r="FC43" s="461"/>
      <c r="FD43" s="461"/>
      <c r="FE43" s="461"/>
      <c r="FF43" s="461"/>
      <c r="FG43" s="461"/>
      <c r="FH43" s="461"/>
      <c r="FI43" s="461"/>
      <c r="FJ43" s="461"/>
      <c r="FK43" s="461"/>
    </row>
    <row r="44" spans="1:167" s="104" customFormat="1" ht="14.25">
      <c r="A44" s="81">
        <v>43297</v>
      </c>
      <c r="B44" s="82" t="s">
        <v>57</v>
      </c>
      <c r="C44" s="83" t="s">
        <v>205</v>
      </c>
      <c r="D44" s="83" t="s">
        <v>78</v>
      </c>
      <c r="E44" s="84" t="s">
        <v>79</v>
      </c>
      <c r="F44" s="85" t="s">
        <v>80</v>
      </c>
      <c r="G44" s="85" t="s">
        <v>81</v>
      </c>
      <c r="H44" s="86" t="s">
        <v>70</v>
      </c>
      <c r="I44" s="87" t="s">
        <v>71</v>
      </c>
      <c r="J44" s="88">
        <v>31</v>
      </c>
      <c r="K44" s="89">
        <f t="shared" si="5"/>
        <v>43328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240</v>
      </c>
      <c r="U44" s="90">
        <v>0</v>
      </c>
      <c r="V44" s="90">
        <v>0</v>
      </c>
      <c r="W44" s="91">
        <f t="shared" si="35"/>
        <v>240</v>
      </c>
      <c r="X44" s="92">
        <v>45600</v>
      </c>
      <c r="Y44" s="92">
        <v>46000</v>
      </c>
      <c r="Z44" s="92">
        <v>33000</v>
      </c>
      <c r="AA44" s="93">
        <f t="shared" si="6"/>
        <v>0</v>
      </c>
      <c r="AB44" s="93">
        <f t="shared" si="7"/>
        <v>0</v>
      </c>
      <c r="AC44" s="93">
        <f t="shared" si="8"/>
        <v>0</v>
      </c>
      <c r="AD44" s="93">
        <f t="shared" si="9"/>
        <v>0</v>
      </c>
      <c r="AE44" s="93">
        <f t="shared" si="10"/>
        <v>0</v>
      </c>
      <c r="AF44" s="93">
        <f t="shared" si="11"/>
        <v>0</v>
      </c>
      <c r="AG44" s="93">
        <f t="shared" si="12"/>
        <v>0</v>
      </c>
      <c r="AH44" s="93">
        <f t="shared" si="13"/>
        <v>0</v>
      </c>
      <c r="AI44" s="93">
        <f t="shared" si="13"/>
        <v>11040000</v>
      </c>
      <c r="AJ44" s="93">
        <f t="shared" si="14"/>
        <v>0</v>
      </c>
      <c r="AK44" s="93">
        <f t="shared" si="15"/>
        <v>0</v>
      </c>
      <c r="AL44" s="91">
        <f t="shared" si="36"/>
        <v>11040000</v>
      </c>
      <c r="AM44" s="91">
        <f t="shared" si="16"/>
        <v>0</v>
      </c>
      <c r="AN44" s="91">
        <f t="shared" si="17"/>
        <v>240</v>
      </c>
      <c r="AO44" s="91">
        <f t="shared" si="18"/>
        <v>0</v>
      </c>
      <c r="AP44" s="91">
        <f t="shared" si="19"/>
        <v>240000</v>
      </c>
      <c r="AQ44" s="91"/>
      <c r="AR44" s="91">
        <f t="shared" si="20"/>
        <v>0</v>
      </c>
      <c r="AS44" s="91"/>
      <c r="AT44" s="91">
        <f>AN44*500</f>
        <v>120000</v>
      </c>
      <c r="AU44" s="91">
        <f t="shared" si="21"/>
        <v>360000</v>
      </c>
      <c r="AV44" s="91">
        <f t="shared" si="22"/>
        <v>10680000</v>
      </c>
      <c r="AW44" s="91">
        <v>0</v>
      </c>
      <c r="AX44" s="93"/>
      <c r="AY44" s="93"/>
      <c r="AZ44" s="94">
        <f t="shared" si="23"/>
        <v>10680000</v>
      </c>
      <c r="BA44" s="95">
        <v>0</v>
      </c>
      <c r="BB44" s="96" t="s">
        <v>64</v>
      </c>
      <c r="BC44" s="96"/>
      <c r="BD44" s="97"/>
      <c r="BE44" s="98"/>
      <c r="BF44" s="99"/>
      <c r="BG44" s="98"/>
      <c r="BH44" s="99"/>
      <c r="BI44" s="98"/>
      <c r="BJ44" s="99"/>
      <c r="BK44" s="98"/>
      <c r="BL44" s="99"/>
      <c r="BM44" s="100"/>
      <c r="BN44" s="101">
        <f t="shared" si="24"/>
        <v>-43297</v>
      </c>
      <c r="BO44" s="102" t="str">
        <f t="shared" si="25"/>
        <v>-</v>
      </c>
      <c r="BP44" s="103">
        <f t="shared" si="26"/>
        <v>11040000</v>
      </c>
      <c r="BR44" s="105">
        <f t="shared" si="27"/>
        <v>11040000</v>
      </c>
      <c r="BS44" s="105">
        <f t="shared" si="28"/>
        <v>0</v>
      </c>
      <c r="BT44" s="105">
        <f t="shared" si="29"/>
        <v>0</v>
      </c>
      <c r="BU44" s="105">
        <f t="shared" si="30"/>
        <v>0</v>
      </c>
      <c r="BW44" s="105">
        <f t="shared" si="31"/>
        <v>240</v>
      </c>
      <c r="BX44" s="105">
        <f t="shared" si="32"/>
        <v>0</v>
      </c>
      <c r="BY44" s="105">
        <f t="shared" si="33"/>
        <v>0</v>
      </c>
      <c r="BZ44" s="105">
        <f t="shared" si="34"/>
        <v>0</v>
      </c>
      <c r="CB44" s="106"/>
      <c r="CC44" s="107"/>
      <c r="CD44" s="107"/>
      <c r="CE44" s="107"/>
      <c r="CF44" s="108"/>
      <c r="CG44" s="108"/>
      <c r="CH44" s="108"/>
      <c r="CI44" s="457">
        <f t="shared" si="38"/>
        <v>0</v>
      </c>
      <c r="CJ44" s="457">
        <f t="shared" si="39"/>
        <v>360000</v>
      </c>
      <c r="CK44" s="459">
        <f t="shared" si="40"/>
        <v>0</v>
      </c>
      <c r="CL44" s="459">
        <f t="shared" si="41"/>
        <v>360000</v>
      </c>
      <c r="CM44" s="459">
        <f t="shared" si="42"/>
        <v>360000</v>
      </c>
      <c r="CN44" s="459">
        <f t="shared" si="43"/>
        <v>0</v>
      </c>
      <c r="CO44" s="459">
        <f t="shared" si="44"/>
        <v>11040000</v>
      </c>
      <c r="CP44" s="459">
        <f t="shared" si="45"/>
        <v>10680000</v>
      </c>
      <c r="CQ44" s="460">
        <f t="shared" si="46"/>
        <v>10680000</v>
      </c>
      <c r="CR44" s="459">
        <f t="shared" si="47"/>
        <v>0</v>
      </c>
      <c r="CS44" s="461"/>
      <c r="CT44" s="461"/>
      <c r="CU44" s="461"/>
      <c r="CV44" s="461"/>
      <c r="CW44" s="461"/>
      <c r="CX44" s="461"/>
      <c r="CY44" s="461"/>
      <c r="CZ44" s="461"/>
      <c r="DA44" s="461"/>
      <c r="DB44" s="461"/>
      <c r="DC44" s="461"/>
      <c r="DD44" s="461"/>
      <c r="DE44" s="461"/>
      <c r="DF44" s="461"/>
      <c r="DG44" s="461"/>
      <c r="DH44" s="461"/>
      <c r="DI44" s="461"/>
      <c r="DJ44" s="461"/>
      <c r="DK44" s="461"/>
      <c r="DL44" s="461"/>
      <c r="DM44" s="461"/>
      <c r="DN44" s="461"/>
      <c r="DO44" s="461"/>
      <c r="DP44" s="461"/>
      <c r="DQ44" s="461"/>
      <c r="DR44" s="461"/>
      <c r="DS44" s="461"/>
      <c r="DT44" s="461"/>
      <c r="DU44" s="461"/>
      <c r="DV44" s="461"/>
      <c r="DW44" s="461"/>
      <c r="DX44" s="461"/>
      <c r="DY44" s="461"/>
      <c r="DZ44" s="461"/>
      <c r="EA44" s="461"/>
      <c r="EB44" s="461"/>
      <c r="EC44" s="461"/>
      <c r="ED44" s="461"/>
      <c r="EE44" s="461"/>
      <c r="EF44" s="461"/>
      <c r="EG44" s="461"/>
      <c r="EH44" s="461"/>
      <c r="EI44" s="461"/>
      <c r="EJ44" s="461"/>
      <c r="EK44" s="461"/>
      <c r="EL44" s="461"/>
      <c r="EM44" s="461"/>
      <c r="EN44" s="461"/>
      <c r="EO44" s="461"/>
      <c r="EP44" s="461"/>
      <c r="EQ44" s="461"/>
      <c r="ER44" s="461"/>
      <c r="ES44" s="461"/>
      <c r="ET44" s="461"/>
      <c r="EU44" s="461"/>
      <c r="EV44" s="461"/>
      <c r="EW44" s="461"/>
      <c r="EX44" s="461"/>
      <c r="EY44" s="461"/>
      <c r="EZ44" s="461"/>
      <c r="FA44" s="461"/>
      <c r="FB44" s="461"/>
      <c r="FC44" s="461"/>
      <c r="FD44" s="461"/>
      <c r="FE44" s="461"/>
      <c r="FF44" s="461"/>
      <c r="FG44" s="461"/>
      <c r="FH44" s="461"/>
      <c r="FI44" s="461"/>
      <c r="FJ44" s="461"/>
      <c r="FK44" s="461"/>
    </row>
    <row r="45" spans="1:167" s="395" customFormat="1" ht="15" thickBot="1">
      <c r="A45" s="400">
        <v>43297</v>
      </c>
      <c r="B45" s="401" t="s">
        <v>57</v>
      </c>
      <c r="C45" s="402" t="s">
        <v>206</v>
      </c>
      <c r="D45" s="402" t="s">
        <v>158</v>
      </c>
      <c r="E45" s="403" t="s">
        <v>159</v>
      </c>
      <c r="F45" s="404" t="s">
        <v>160</v>
      </c>
      <c r="G45" s="404" t="s">
        <v>161</v>
      </c>
      <c r="H45" s="424" t="s">
        <v>70</v>
      </c>
      <c r="I45" s="407" t="s">
        <v>71</v>
      </c>
      <c r="J45" s="408">
        <v>31</v>
      </c>
      <c r="K45" s="409">
        <f t="shared" si="5"/>
        <v>43328</v>
      </c>
      <c r="L45" s="410">
        <v>0</v>
      </c>
      <c r="M45" s="410">
        <v>0</v>
      </c>
      <c r="N45" s="410">
        <v>0</v>
      </c>
      <c r="O45" s="410">
        <v>0</v>
      </c>
      <c r="P45" s="410">
        <v>0</v>
      </c>
      <c r="Q45" s="410">
        <v>0</v>
      </c>
      <c r="R45" s="410">
        <v>0</v>
      </c>
      <c r="S45" s="410">
        <v>0</v>
      </c>
      <c r="T45" s="410">
        <v>220</v>
      </c>
      <c r="U45" s="410">
        <v>0</v>
      </c>
      <c r="V45" s="410">
        <v>0</v>
      </c>
      <c r="W45" s="382">
        <f t="shared" si="35"/>
        <v>220</v>
      </c>
      <c r="X45" s="411">
        <v>45600</v>
      </c>
      <c r="Y45" s="411">
        <v>46000</v>
      </c>
      <c r="Z45" s="411">
        <v>33000</v>
      </c>
      <c r="AA45" s="412">
        <f t="shared" si="6"/>
        <v>0</v>
      </c>
      <c r="AB45" s="412">
        <f t="shared" si="7"/>
        <v>0</v>
      </c>
      <c r="AC45" s="412">
        <f t="shared" si="8"/>
        <v>0</v>
      </c>
      <c r="AD45" s="412">
        <f t="shared" si="9"/>
        <v>0</v>
      </c>
      <c r="AE45" s="412">
        <f t="shared" si="10"/>
        <v>0</v>
      </c>
      <c r="AF45" s="412">
        <f t="shared" si="11"/>
        <v>0</v>
      </c>
      <c r="AG45" s="412">
        <f t="shared" si="12"/>
        <v>0</v>
      </c>
      <c r="AH45" s="412">
        <f t="shared" si="13"/>
        <v>0</v>
      </c>
      <c r="AI45" s="412">
        <f t="shared" si="13"/>
        <v>10120000</v>
      </c>
      <c r="AJ45" s="412">
        <f t="shared" si="14"/>
        <v>0</v>
      </c>
      <c r="AK45" s="412">
        <f t="shared" si="15"/>
        <v>0</v>
      </c>
      <c r="AL45" s="382">
        <f t="shared" si="36"/>
        <v>10120000</v>
      </c>
      <c r="AM45" s="413">
        <f t="shared" si="16"/>
        <v>0</v>
      </c>
      <c r="AN45" s="413">
        <f t="shared" si="17"/>
        <v>220</v>
      </c>
      <c r="AO45" s="413">
        <f t="shared" si="18"/>
        <v>0</v>
      </c>
      <c r="AP45" s="413">
        <f t="shared" si="19"/>
        <v>220000</v>
      </c>
      <c r="AQ45" s="413"/>
      <c r="AR45" s="413">
        <f t="shared" si="20"/>
        <v>0</v>
      </c>
      <c r="AS45" s="413"/>
      <c r="AT45" s="413">
        <f>T45*500</f>
        <v>110000</v>
      </c>
      <c r="AU45" s="413">
        <f t="shared" si="21"/>
        <v>330000</v>
      </c>
      <c r="AV45" s="413">
        <f t="shared" si="22"/>
        <v>9790000</v>
      </c>
      <c r="AW45" s="413">
        <v>0</v>
      </c>
      <c r="AX45" s="412"/>
      <c r="AY45" s="412"/>
      <c r="AZ45" s="414">
        <f t="shared" si="23"/>
        <v>9790000</v>
      </c>
      <c r="BA45" s="415">
        <v>0</v>
      </c>
      <c r="BB45" s="416" t="s">
        <v>64</v>
      </c>
      <c r="BC45" s="416"/>
      <c r="BD45" s="417"/>
      <c r="BE45" s="418"/>
      <c r="BF45" s="419"/>
      <c r="BG45" s="418"/>
      <c r="BH45" s="419"/>
      <c r="BI45" s="418"/>
      <c r="BJ45" s="419"/>
      <c r="BK45" s="418"/>
      <c r="BL45" s="419"/>
      <c r="BM45" s="420"/>
      <c r="BN45" s="421">
        <f t="shared" si="24"/>
        <v>-43297</v>
      </c>
      <c r="BO45" s="422" t="str">
        <f t="shared" si="25"/>
        <v>-</v>
      </c>
      <c r="BP45" s="423">
        <f t="shared" si="26"/>
        <v>10120000</v>
      </c>
      <c r="BR45" s="396">
        <f t="shared" si="27"/>
        <v>10120000</v>
      </c>
      <c r="BS45" s="396">
        <f t="shared" si="28"/>
        <v>0</v>
      </c>
      <c r="BT45" s="396">
        <f t="shared" si="29"/>
        <v>0</v>
      </c>
      <c r="BU45" s="396">
        <f t="shared" si="30"/>
        <v>0</v>
      </c>
      <c r="BW45" s="396">
        <f t="shared" si="31"/>
        <v>220</v>
      </c>
      <c r="BX45" s="396">
        <f t="shared" si="32"/>
        <v>0</v>
      </c>
      <c r="BY45" s="396">
        <f t="shared" si="33"/>
        <v>0</v>
      </c>
      <c r="BZ45" s="396">
        <f t="shared" si="34"/>
        <v>0</v>
      </c>
      <c r="CB45" s="397"/>
      <c r="CC45" s="398"/>
      <c r="CD45" s="398"/>
      <c r="CE45" s="398"/>
      <c r="CF45" s="399"/>
      <c r="CG45" s="399"/>
      <c r="CH45" s="399"/>
      <c r="CI45" s="457">
        <f t="shared" si="38"/>
        <v>0</v>
      </c>
      <c r="CJ45" s="457">
        <f t="shared" si="39"/>
        <v>330000</v>
      </c>
      <c r="CK45" s="459">
        <f t="shared" si="40"/>
        <v>0</v>
      </c>
      <c r="CL45" s="459">
        <f t="shared" si="41"/>
        <v>330000</v>
      </c>
      <c r="CM45" s="459">
        <f t="shared" si="42"/>
        <v>330000</v>
      </c>
      <c r="CN45" s="459">
        <f t="shared" si="43"/>
        <v>0</v>
      </c>
      <c r="CO45" s="459">
        <f t="shared" si="44"/>
        <v>10120000</v>
      </c>
      <c r="CP45" s="459">
        <f t="shared" si="45"/>
        <v>9790000</v>
      </c>
      <c r="CQ45" s="460">
        <f t="shared" si="46"/>
        <v>9790000</v>
      </c>
      <c r="CR45" s="459">
        <f t="shared" si="47"/>
        <v>0</v>
      </c>
      <c r="CS45" s="461"/>
      <c r="CT45" s="461"/>
      <c r="CU45" s="461"/>
      <c r="CV45" s="461"/>
      <c r="CW45" s="461"/>
      <c r="CX45" s="461"/>
      <c r="CY45" s="461"/>
      <c r="CZ45" s="461"/>
      <c r="DA45" s="461"/>
      <c r="DB45" s="461"/>
      <c r="DC45" s="461"/>
      <c r="DD45" s="461"/>
      <c r="DE45" s="461"/>
      <c r="DF45" s="461"/>
      <c r="DG45" s="461"/>
      <c r="DH45" s="461"/>
      <c r="DI45" s="461"/>
      <c r="DJ45" s="461"/>
      <c r="DK45" s="461"/>
      <c r="DL45" s="461"/>
      <c r="DM45" s="461"/>
      <c r="DN45" s="461"/>
      <c r="DO45" s="461"/>
      <c r="DP45" s="461"/>
      <c r="DQ45" s="461"/>
      <c r="DR45" s="461"/>
      <c r="DS45" s="461"/>
      <c r="DT45" s="461"/>
      <c r="DU45" s="461"/>
      <c r="DV45" s="461"/>
      <c r="DW45" s="461"/>
      <c r="DX45" s="461"/>
      <c r="DY45" s="461"/>
      <c r="DZ45" s="461"/>
      <c r="EA45" s="461"/>
      <c r="EB45" s="461"/>
      <c r="EC45" s="461"/>
      <c r="ED45" s="461"/>
      <c r="EE45" s="461"/>
      <c r="EF45" s="461"/>
      <c r="EG45" s="461"/>
      <c r="EH45" s="461"/>
      <c r="EI45" s="461"/>
      <c r="EJ45" s="461"/>
      <c r="EK45" s="461"/>
      <c r="EL45" s="461"/>
      <c r="EM45" s="461"/>
      <c r="EN45" s="461"/>
      <c r="EO45" s="461"/>
      <c r="EP45" s="461"/>
      <c r="EQ45" s="461"/>
      <c r="ER45" s="461"/>
      <c r="ES45" s="461"/>
      <c r="ET45" s="461"/>
      <c r="EU45" s="461"/>
      <c r="EV45" s="461"/>
      <c r="EW45" s="461"/>
      <c r="EX45" s="461"/>
      <c r="EY45" s="461"/>
      <c r="EZ45" s="461"/>
      <c r="FA45" s="461"/>
      <c r="FB45" s="461"/>
      <c r="FC45" s="461"/>
      <c r="FD45" s="461"/>
      <c r="FE45" s="461"/>
      <c r="FF45" s="461"/>
      <c r="FG45" s="461"/>
      <c r="FH45" s="461"/>
      <c r="FI45" s="461"/>
      <c r="FJ45" s="461"/>
      <c r="FK45" s="461"/>
    </row>
    <row r="46" spans="1:167" s="104" customFormat="1" ht="14.25">
      <c r="A46" s="81">
        <v>43298</v>
      </c>
      <c r="B46" s="82" t="s">
        <v>57</v>
      </c>
      <c r="C46" s="83" t="s">
        <v>207</v>
      </c>
      <c r="D46" s="83" t="s">
        <v>90</v>
      </c>
      <c r="E46" s="135" t="s">
        <v>91</v>
      </c>
      <c r="F46" s="85" t="s">
        <v>92</v>
      </c>
      <c r="G46" s="85" t="s">
        <v>93</v>
      </c>
      <c r="H46" s="86" t="s">
        <v>94</v>
      </c>
      <c r="I46" s="87" t="s">
        <v>71</v>
      </c>
      <c r="J46" s="88">
        <v>31</v>
      </c>
      <c r="K46" s="89">
        <f t="shared" si="5"/>
        <v>43329</v>
      </c>
      <c r="L46" s="90">
        <v>550</v>
      </c>
      <c r="M46" s="90">
        <v>110</v>
      </c>
      <c r="N46" s="90">
        <v>70</v>
      </c>
      <c r="O46" s="90">
        <v>100</v>
      </c>
      <c r="P46" s="90">
        <v>0</v>
      </c>
      <c r="Q46" s="90">
        <v>0</v>
      </c>
      <c r="R46" s="90">
        <v>0</v>
      </c>
      <c r="S46" s="90">
        <v>0</v>
      </c>
      <c r="T46" s="90">
        <v>200</v>
      </c>
      <c r="U46" s="90">
        <v>0</v>
      </c>
      <c r="V46" s="90">
        <v>0</v>
      </c>
      <c r="W46" s="122">
        <f t="shared" si="35"/>
        <v>1030</v>
      </c>
      <c r="X46" s="92">
        <v>45600</v>
      </c>
      <c r="Y46" s="92">
        <v>46000</v>
      </c>
      <c r="Z46" s="92">
        <v>33000</v>
      </c>
      <c r="AA46" s="93">
        <f t="shared" si="6"/>
        <v>25080000</v>
      </c>
      <c r="AB46" s="93">
        <f t="shared" si="7"/>
        <v>5016000</v>
      </c>
      <c r="AC46" s="93">
        <f t="shared" si="8"/>
        <v>3192000</v>
      </c>
      <c r="AD46" s="93">
        <f t="shared" si="9"/>
        <v>4560000</v>
      </c>
      <c r="AE46" s="93">
        <f t="shared" si="10"/>
        <v>0</v>
      </c>
      <c r="AF46" s="93">
        <f t="shared" si="11"/>
        <v>0</v>
      </c>
      <c r="AG46" s="93">
        <f t="shared" si="12"/>
        <v>0</v>
      </c>
      <c r="AH46" s="93">
        <f t="shared" si="13"/>
        <v>0</v>
      </c>
      <c r="AI46" s="93">
        <f t="shared" si="13"/>
        <v>9200000</v>
      </c>
      <c r="AJ46" s="93">
        <f t="shared" si="14"/>
        <v>0</v>
      </c>
      <c r="AK46" s="93">
        <f t="shared" si="15"/>
        <v>0</v>
      </c>
      <c r="AL46" s="122">
        <f t="shared" si="36"/>
        <v>47048000</v>
      </c>
      <c r="AM46" s="91">
        <f t="shared" si="16"/>
        <v>830</v>
      </c>
      <c r="AN46" s="91">
        <f t="shared" si="17"/>
        <v>200</v>
      </c>
      <c r="AO46" s="91">
        <f t="shared" si="18"/>
        <v>498000</v>
      </c>
      <c r="AP46" s="91">
        <f t="shared" si="19"/>
        <v>200000</v>
      </c>
      <c r="AQ46" s="91"/>
      <c r="AR46" s="91">
        <f t="shared" si="20"/>
        <v>0</v>
      </c>
      <c r="AS46" s="91"/>
      <c r="AT46" s="91">
        <f t="shared" si="37"/>
        <v>0</v>
      </c>
      <c r="AU46" s="91">
        <f t="shared" si="21"/>
        <v>698000</v>
      </c>
      <c r="AV46" s="91">
        <f t="shared" si="22"/>
        <v>46350000</v>
      </c>
      <c r="AW46" s="91">
        <v>0</v>
      </c>
      <c r="AX46" s="93"/>
      <c r="AY46" s="93"/>
      <c r="AZ46" s="94">
        <f t="shared" si="23"/>
        <v>46350000</v>
      </c>
      <c r="BA46" s="95">
        <v>2600000</v>
      </c>
      <c r="BB46" s="96" t="s">
        <v>208</v>
      </c>
      <c r="BC46" s="96"/>
      <c r="BD46" s="97"/>
      <c r="BE46" s="98"/>
      <c r="BF46" s="99"/>
      <c r="BG46" s="98"/>
      <c r="BH46" s="99"/>
      <c r="BI46" s="98"/>
      <c r="BJ46" s="99"/>
      <c r="BK46" s="98"/>
      <c r="BL46" s="99"/>
      <c r="BM46" s="100"/>
      <c r="BN46" s="101">
        <f t="shared" si="24"/>
        <v>-43298</v>
      </c>
      <c r="BO46" s="102" t="str">
        <f t="shared" si="25"/>
        <v>-</v>
      </c>
      <c r="BP46" s="103">
        <f t="shared" si="26"/>
        <v>47048000</v>
      </c>
      <c r="BR46" s="105">
        <f t="shared" si="27"/>
        <v>47048000</v>
      </c>
      <c r="BS46" s="105">
        <f t="shared" si="28"/>
        <v>0</v>
      </c>
      <c r="BT46" s="105">
        <f t="shared" si="29"/>
        <v>0</v>
      </c>
      <c r="BU46" s="105">
        <f t="shared" si="30"/>
        <v>0</v>
      </c>
      <c r="BW46" s="105">
        <f t="shared" si="31"/>
        <v>1030</v>
      </c>
      <c r="BX46" s="105">
        <f t="shared" si="32"/>
        <v>0</v>
      </c>
      <c r="BY46" s="105">
        <f t="shared" si="33"/>
        <v>0</v>
      </c>
      <c r="BZ46" s="105">
        <f t="shared" si="34"/>
        <v>0</v>
      </c>
      <c r="CB46" s="106"/>
      <c r="CC46" s="107"/>
      <c r="CD46" s="107"/>
      <c r="CE46" s="107"/>
      <c r="CF46" s="108"/>
      <c r="CG46" s="108"/>
      <c r="CH46" s="108"/>
      <c r="CI46" s="457">
        <f t="shared" si="38"/>
        <v>498000</v>
      </c>
      <c r="CJ46" s="457">
        <f t="shared" si="39"/>
        <v>200000</v>
      </c>
      <c r="CK46" s="459">
        <f t="shared" si="40"/>
        <v>0</v>
      </c>
      <c r="CL46" s="459">
        <f t="shared" si="41"/>
        <v>698000</v>
      </c>
      <c r="CM46" s="459">
        <f t="shared" si="42"/>
        <v>698000</v>
      </c>
      <c r="CN46" s="459">
        <f t="shared" si="43"/>
        <v>0</v>
      </c>
      <c r="CO46" s="459">
        <f t="shared" si="44"/>
        <v>47048000</v>
      </c>
      <c r="CP46" s="459">
        <f t="shared" si="45"/>
        <v>46350000</v>
      </c>
      <c r="CQ46" s="460">
        <f t="shared" si="46"/>
        <v>46350000</v>
      </c>
      <c r="CR46" s="459">
        <f t="shared" si="47"/>
        <v>0</v>
      </c>
      <c r="CS46" s="461"/>
      <c r="CT46" s="461"/>
      <c r="CU46" s="461"/>
      <c r="CV46" s="461"/>
      <c r="CW46" s="461"/>
      <c r="CX46" s="461"/>
      <c r="CY46" s="461"/>
      <c r="CZ46" s="461"/>
      <c r="DA46" s="461"/>
      <c r="DB46" s="461"/>
      <c r="DC46" s="461"/>
      <c r="DD46" s="461"/>
      <c r="DE46" s="461"/>
      <c r="DF46" s="461"/>
      <c r="DG46" s="461"/>
      <c r="DH46" s="461"/>
      <c r="DI46" s="461"/>
      <c r="DJ46" s="461"/>
      <c r="DK46" s="461"/>
      <c r="DL46" s="461"/>
      <c r="DM46" s="461"/>
      <c r="DN46" s="461"/>
      <c r="DO46" s="461"/>
      <c r="DP46" s="461"/>
      <c r="DQ46" s="461"/>
      <c r="DR46" s="461"/>
      <c r="DS46" s="461"/>
      <c r="DT46" s="461"/>
      <c r="DU46" s="461"/>
      <c r="DV46" s="461"/>
      <c r="DW46" s="461"/>
      <c r="DX46" s="461"/>
      <c r="DY46" s="461"/>
      <c r="DZ46" s="461"/>
      <c r="EA46" s="461"/>
      <c r="EB46" s="461"/>
      <c r="EC46" s="461"/>
      <c r="ED46" s="461"/>
      <c r="EE46" s="461"/>
      <c r="EF46" s="461"/>
      <c r="EG46" s="461"/>
      <c r="EH46" s="461"/>
      <c r="EI46" s="461"/>
      <c r="EJ46" s="461"/>
      <c r="EK46" s="461"/>
      <c r="EL46" s="461"/>
      <c r="EM46" s="461"/>
      <c r="EN46" s="461"/>
      <c r="EO46" s="461"/>
      <c r="EP46" s="461"/>
      <c r="EQ46" s="461"/>
      <c r="ER46" s="461"/>
      <c r="ES46" s="461"/>
      <c r="ET46" s="461"/>
      <c r="EU46" s="461"/>
      <c r="EV46" s="461"/>
      <c r="EW46" s="461"/>
      <c r="EX46" s="461"/>
      <c r="EY46" s="461"/>
      <c r="EZ46" s="461"/>
      <c r="FA46" s="461"/>
      <c r="FB46" s="461"/>
      <c r="FC46" s="461"/>
      <c r="FD46" s="461"/>
      <c r="FE46" s="461"/>
      <c r="FF46" s="461"/>
      <c r="FG46" s="461"/>
      <c r="FH46" s="461"/>
      <c r="FI46" s="461"/>
      <c r="FJ46" s="461"/>
      <c r="FK46" s="461"/>
    </row>
    <row r="47" spans="1:167" s="104" customFormat="1" ht="15" thickBot="1">
      <c r="A47" s="145">
        <v>43298</v>
      </c>
      <c r="B47" s="146" t="s">
        <v>57</v>
      </c>
      <c r="C47" s="147" t="s">
        <v>209</v>
      </c>
      <c r="D47" s="147" t="s">
        <v>117</v>
      </c>
      <c r="E47" s="191" t="s">
        <v>118</v>
      </c>
      <c r="F47" s="150" t="s">
        <v>119</v>
      </c>
      <c r="G47" s="192" t="s">
        <v>120</v>
      </c>
      <c r="H47" s="193" t="s">
        <v>70</v>
      </c>
      <c r="I47" s="152" t="s">
        <v>71</v>
      </c>
      <c r="J47" s="153">
        <v>31</v>
      </c>
      <c r="K47" s="154">
        <f t="shared" si="5"/>
        <v>43329</v>
      </c>
      <c r="L47" s="155">
        <v>140</v>
      </c>
      <c r="M47" s="155">
        <v>0</v>
      </c>
      <c r="N47" s="155">
        <v>0</v>
      </c>
      <c r="O47" s="155">
        <v>0</v>
      </c>
      <c r="P47" s="155">
        <v>0</v>
      </c>
      <c r="Q47" s="155">
        <v>0</v>
      </c>
      <c r="R47" s="155">
        <v>0</v>
      </c>
      <c r="S47" s="155">
        <v>0</v>
      </c>
      <c r="T47" s="155">
        <v>0</v>
      </c>
      <c r="U47" s="155">
        <v>84</v>
      </c>
      <c r="V47" s="155">
        <v>0</v>
      </c>
      <c r="W47" s="136">
        <f t="shared" si="35"/>
        <v>224</v>
      </c>
      <c r="X47" s="156">
        <v>45600</v>
      </c>
      <c r="Y47" s="156">
        <v>46000</v>
      </c>
      <c r="Z47" s="156">
        <v>33000</v>
      </c>
      <c r="AA47" s="142">
        <f t="shared" si="6"/>
        <v>6384000</v>
      </c>
      <c r="AB47" s="142">
        <f t="shared" si="7"/>
        <v>0</v>
      </c>
      <c r="AC47" s="142">
        <f t="shared" si="8"/>
        <v>0</v>
      </c>
      <c r="AD47" s="142">
        <f t="shared" si="9"/>
        <v>0</v>
      </c>
      <c r="AE47" s="142">
        <f t="shared" si="10"/>
        <v>0</v>
      </c>
      <c r="AF47" s="93">
        <f t="shared" si="11"/>
        <v>0</v>
      </c>
      <c r="AG47" s="93">
        <f t="shared" si="12"/>
        <v>0</v>
      </c>
      <c r="AH47" s="93">
        <f t="shared" si="13"/>
        <v>0</v>
      </c>
      <c r="AI47" s="142">
        <f t="shared" si="13"/>
        <v>0</v>
      </c>
      <c r="AJ47" s="142">
        <f t="shared" si="14"/>
        <v>3864000</v>
      </c>
      <c r="AK47" s="142">
        <f t="shared" si="15"/>
        <v>0</v>
      </c>
      <c r="AL47" s="136">
        <f t="shared" si="36"/>
        <v>10248000</v>
      </c>
      <c r="AM47" s="136">
        <f t="shared" si="16"/>
        <v>140</v>
      </c>
      <c r="AN47" s="136">
        <f t="shared" si="17"/>
        <v>84</v>
      </c>
      <c r="AO47" s="136">
        <f t="shared" si="18"/>
        <v>84000</v>
      </c>
      <c r="AP47" s="136">
        <f t="shared" si="19"/>
        <v>84000</v>
      </c>
      <c r="AQ47" s="136"/>
      <c r="AR47" s="136">
        <f t="shared" si="20"/>
        <v>0</v>
      </c>
      <c r="AS47" s="136"/>
      <c r="AT47" s="136">
        <f>T47*500</f>
        <v>0</v>
      </c>
      <c r="AU47" s="136">
        <f t="shared" si="21"/>
        <v>168000</v>
      </c>
      <c r="AV47" s="136">
        <f t="shared" si="22"/>
        <v>10080000</v>
      </c>
      <c r="AW47" s="136">
        <v>0</v>
      </c>
      <c r="AX47" s="142"/>
      <c r="AY47" s="142"/>
      <c r="AZ47" s="157">
        <f t="shared" si="23"/>
        <v>10080000</v>
      </c>
      <c r="BA47" s="158">
        <v>0</v>
      </c>
      <c r="BB47" s="159" t="s">
        <v>64</v>
      </c>
      <c r="BC47" s="159"/>
      <c r="BD47" s="160"/>
      <c r="BE47" s="161"/>
      <c r="BF47" s="162"/>
      <c r="BG47" s="161"/>
      <c r="BH47" s="162"/>
      <c r="BI47" s="161"/>
      <c r="BJ47" s="162"/>
      <c r="BK47" s="161"/>
      <c r="BL47" s="162"/>
      <c r="BM47" s="163"/>
      <c r="BN47" s="164">
        <f t="shared" si="24"/>
        <v>-43298</v>
      </c>
      <c r="BO47" s="165" t="str">
        <f t="shared" si="25"/>
        <v>-</v>
      </c>
      <c r="BP47" s="166">
        <f t="shared" si="26"/>
        <v>10248000</v>
      </c>
      <c r="BR47" s="105">
        <f t="shared" si="27"/>
        <v>10248000</v>
      </c>
      <c r="BS47" s="105">
        <f t="shared" si="28"/>
        <v>0</v>
      </c>
      <c r="BT47" s="105">
        <f t="shared" si="29"/>
        <v>0</v>
      </c>
      <c r="BU47" s="105">
        <f t="shared" si="30"/>
        <v>0</v>
      </c>
      <c r="BW47" s="105">
        <f t="shared" si="31"/>
        <v>224</v>
      </c>
      <c r="BX47" s="105">
        <f t="shared" si="32"/>
        <v>0</v>
      </c>
      <c r="BY47" s="105">
        <f t="shared" si="33"/>
        <v>0</v>
      </c>
      <c r="BZ47" s="105">
        <f t="shared" si="34"/>
        <v>0</v>
      </c>
      <c r="CB47" s="106"/>
      <c r="CC47" s="107"/>
      <c r="CD47" s="107"/>
      <c r="CE47" s="107"/>
      <c r="CF47" s="108"/>
      <c r="CG47" s="108"/>
      <c r="CH47" s="108"/>
      <c r="CI47" s="457">
        <f t="shared" si="38"/>
        <v>84000</v>
      </c>
      <c r="CJ47" s="457">
        <f t="shared" si="39"/>
        <v>84000</v>
      </c>
      <c r="CK47" s="459">
        <f t="shared" si="40"/>
        <v>0</v>
      </c>
      <c r="CL47" s="459">
        <f t="shared" si="41"/>
        <v>168000</v>
      </c>
      <c r="CM47" s="459">
        <f t="shared" si="42"/>
        <v>168000</v>
      </c>
      <c r="CN47" s="459">
        <f t="shared" si="43"/>
        <v>0</v>
      </c>
      <c r="CO47" s="459">
        <f t="shared" si="44"/>
        <v>10248000</v>
      </c>
      <c r="CP47" s="459">
        <f t="shared" si="45"/>
        <v>10080000</v>
      </c>
      <c r="CQ47" s="460">
        <f t="shared" si="46"/>
        <v>10080000</v>
      </c>
      <c r="CR47" s="459">
        <f t="shared" si="47"/>
        <v>0</v>
      </c>
      <c r="CS47" s="461"/>
      <c r="CT47" s="461"/>
      <c r="CU47" s="461"/>
      <c r="CV47" s="461"/>
      <c r="CW47" s="461"/>
      <c r="CX47" s="461"/>
      <c r="CY47" s="461"/>
      <c r="CZ47" s="461"/>
      <c r="DA47" s="461"/>
      <c r="DB47" s="461"/>
      <c r="DC47" s="461"/>
      <c r="DD47" s="461"/>
      <c r="DE47" s="461"/>
      <c r="DF47" s="461"/>
      <c r="DG47" s="461"/>
      <c r="DH47" s="461"/>
      <c r="DI47" s="461"/>
      <c r="DJ47" s="461"/>
      <c r="DK47" s="461"/>
      <c r="DL47" s="461"/>
      <c r="DM47" s="461"/>
      <c r="DN47" s="461"/>
      <c r="DO47" s="461"/>
      <c r="DP47" s="461"/>
      <c r="DQ47" s="461"/>
      <c r="DR47" s="461"/>
      <c r="DS47" s="461"/>
      <c r="DT47" s="461"/>
      <c r="DU47" s="461"/>
      <c r="DV47" s="461"/>
      <c r="DW47" s="461"/>
      <c r="DX47" s="461"/>
      <c r="DY47" s="461"/>
      <c r="DZ47" s="461"/>
      <c r="EA47" s="461"/>
      <c r="EB47" s="461"/>
      <c r="EC47" s="461"/>
      <c r="ED47" s="461"/>
      <c r="EE47" s="461"/>
      <c r="EF47" s="461"/>
      <c r="EG47" s="461"/>
      <c r="EH47" s="461"/>
      <c r="EI47" s="461"/>
      <c r="EJ47" s="461"/>
      <c r="EK47" s="461"/>
      <c r="EL47" s="461"/>
      <c r="EM47" s="461"/>
      <c r="EN47" s="461"/>
      <c r="EO47" s="461"/>
      <c r="EP47" s="461"/>
      <c r="EQ47" s="461"/>
      <c r="ER47" s="461"/>
      <c r="ES47" s="461"/>
      <c r="ET47" s="461"/>
      <c r="EU47" s="461"/>
      <c r="EV47" s="461"/>
      <c r="EW47" s="461"/>
      <c r="EX47" s="461"/>
      <c r="EY47" s="461"/>
      <c r="EZ47" s="461"/>
      <c r="FA47" s="461"/>
      <c r="FB47" s="461"/>
      <c r="FC47" s="461"/>
      <c r="FD47" s="461"/>
      <c r="FE47" s="461"/>
      <c r="FF47" s="461"/>
      <c r="FG47" s="461"/>
      <c r="FH47" s="461"/>
      <c r="FI47" s="461"/>
      <c r="FJ47" s="461"/>
      <c r="FK47" s="461"/>
    </row>
    <row r="48" spans="1:167" s="104" customFormat="1" ht="14.25">
      <c r="A48" s="81">
        <v>43299</v>
      </c>
      <c r="B48" s="82" t="s">
        <v>57</v>
      </c>
      <c r="C48" s="83" t="s">
        <v>210</v>
      </c>
      <c r="D48" s="83" t="s">
        <v>83</v>
      </c>
      <c r="E48" s="109" t="s">
        <v>84</v>
      </c>
      <c r="F48" s="85" t="s">
        <v>85</v>
      </c>
      <c r="G48" s="85" t="s">
        <v>86</v>
      </c>
      <c r="H48" s="86" t="s">
        <v>87</v>
      </c>
      <c r="I48" s="87" t="s">
        <v>71</v>
      </c>
      <c r="J48" s="88">
        <v>31</v>
      </c>
      <c r="K48" s="89">
        <f t="shared" si="5"/>
        <v>43330</v>
      </c>
      <c r="L48" s="90">
        <v>0</v>
      </c>
      <c r="M48" s="90">
        <v>0</v>
      </c>
      <c r="N48" s="90">
        <v>0</v>
      </c>
      <c r="O48" s="90">
        <v>0</v>
      </c>
      <c r="P48" s="90">
        <v>0</v>
      </c>
      <c r="Q48" s="90">
        <v>0</v>
      </c>
      <c r="R48" s="90">
        <v>0</v>
      </c>
      <c r="S48" s="90">
        <v>0</v>
      </c>
      <c r="T48" s="90">
        <v>615</v>
      </c>
      <c r="U48" s="90">
        <v>0</v>
      </c>
      <c r="V48" s="90">
        <v>0</v>
      </c>
      <c r="W48" s="91">
        <f t="shared" si="35"/>
        <v>615</v>
      </c>
      <c r="X48" s="92">
        <v>45600</v>
      </c>
      <c r="Y48" s="92">
        <v>46000</v>
      </c>
      <c r="Z48" s="92">
        <v>33000</v>
      </c>
      <c r="AA48" s="93">
        <f t="shared" si="6"/>
        <v>0</v>
      </c>
      <c r="AB48" s="93">
        <f t="shared" si="7"/>
        <v>0</v>
      </c>
      <c r="AC48" s="93">
        <f t="shared" si="8"/>
        <v>0</v>
      </c>
      <c r="AD48" s="93">
        <f t="shared" si="9"/>
        <v>0</v>
      </c>
      <c r="AE48" s="93">
        <f t="shared" si="10"/>
        <v>0</v>
      </c>
      <c r="AF48" s="124">
        <f t="shared" si="11"/>
        <v>0</v>
      </c>
      <c r="AG48" s="124">
        <f t="shared" si="12"/>
        <v>0</v>
      </c>
      <c r="AH48" s="124">
        <f t="shared" ref="AH48:AI63" si="48">X48*S48</f>
        <v>0</v>
      </c>
      <c r="AI48" s="93">
        <f t="shared" si="48"/>
        <v>28290000</v>
      </c>
      <c r="AJ48" s="93">
        <f t="shared" si="14"/>
        <v>0</v>
      </c>
      <c r="AK48" s="93">
        <f t="shared" si="15"/>
        <v>0</v>
      </c>
      <c r="AL48" s="91">
        <f t="shared" si="36"/>
        <v>28290000</v>
      </c>
      <c r="AM48" s="91">
        <f t="shared" si="16"/>
        <v>0</v>
      </c>
      <c r="AN48" s="91">
        <f t="shared" si="17"/>
        <v>615</v>
      </c>
      <c r="AO48" s="91">
        <f t="shared" si="18"/>
        <v>0</v>
      </c>
      <c r="AP48" s="91">
        <f t="shared" si="19"/>
        <v>615000</v>
      </c>
      <c r="AQ48" s="91"/>
      <c r="AR48" s="91">
        <f t="shared" si="20"/>
        <v>0</v>
      </c>
      <c r="AS48" s="91"/>
      <c r="AT48" s="91">
        <f t="shared" ref="AT48:AT59" si="49">AN48*0</f>
        <v>0</v>
      </c>
      <c r="AU48" s="91">
        <f t="shared" si="21"/>
        <v>615000</v>
      </c>
      <c r="AV48" s="91">
        <f t="shared" si="22"/>
        <v>27675000</v>
      </c>
      <c r="AW48" s="91">
        <v>0</v>
      </c>
      <c r="AX48" s="93"/>
      <c r="AY48" s="93"/>
      <c r="AZ48" s="94">
        <f t="shared" si="23"/>
        <v>27675000</v>
      </c>
      <c r="BA48" s="95">
        <v>0</v>
      </c>
      <c r="BB48" s="96" t="s">
        <v>64</v>
      </c>
      <c r="BC48" s="96"/>
      <c r="BD48" s="97"/>
      <c r="BE48" s="98"/>
      <c r="BF48" s="99"/>
      <c r="BG48" s="98"/>
      <c r="BH48" s="99"/>
      <c r="BI48" s="98"/>
      <c r="BJ48" s="99"/>
      <c r="BK48" s="98"/>
      <c r="BL48" s="99"/>
      <c r="BM48" s="100"/>
      <c r="BN48" s="101">
        <f t="shared" si="24"/>
        <v>-43299</v>
      </c>
      <c r="BO48" s="102" t="str">
        <f t="shared" si="25"/>
        <v>-</v>
      </c>
      <c r="BP48" s="103">
        <f t="shared" si="26"/>
        <v>28290000</v>
      </c>
      <c r="BR48" s="105">
        <f t="shared" si="27"/>
        <v>28290000</v>
      </c>
      <c r="BS48" s="105">
        <f t="shared" si="28"/>
        <v>0</v>
      </c>
      <c r="BT48" s="105">
        <f t="shared" si="29"/>
        <v>0</v>
      </c>
      <c r="BU48" s="105">
        <f t="shared" si="30"/>
        <v>0</v>
      </c>
      <c r="BW48" s="105">
        <f t="shared" si="31"/>
        <v>615</v>
      </c>
      <c r="BX48" s="105">
        <f t="shared" si="32"/>
        <v>0</v>
      </c>
      <c r="BY48" s="105">
        <f t="shared" si="33"/>
        <v>0</v>
      </c>
      <c r="BZ48" s="105">
        <f t="shared" si="34"/>
        <v>0</v>
      </c>
      <c r="CB48" s="106"/>
      <c r="CC48" s="107"/>
      <c r="CD48" s="107"/>
      <c r="CE48" s="107"/>
      <c r="CF48" s="108"/>
      <c r="CG48" s="108"/>
      <c r="CH48" s="108"/>
      <c r="CI48" s="457">
        <f t="shared" si="38"/>
        <v>0</v>
      </c>
      <c r="CJ48" s="457">
        <f t="shared" si="39"/>
        <v>615000</v>
      </c>
      <c r="CK48" s="459">
        <f t="shared" si="40"/>
        <v>0</v>
      </c>
      <c r="CL48" s="459">
        <f t="shared" si="41"/>
        <v>615000</v>
      </c>
      <c r="CM48" s="459">
        <f t="shared" si="42"/>
        <v>615000</v>
      </c>
      <c r="CN48" s="459">
        <f t="shared" si="43"/>
        <v>0</v>
      </c>
      <c r="CO48" s="459">
        <f t="shared" si="44"/>
        <v>28290000</v>
      </c>
      <c r="CP48" s="459">
        <f t="shared" si="45"/>
        <v>27675000</v>
      </c>
      <c r="CQ48" s="460">
        <f t="shared" si="46"/>
        <v>27675000</v>
      </c>
      <c r="CR48" s="459">
        <f t="shared" si="47"/>
        <v>0</v>
      </c>
      <c r="CS48" s="461"/>
      <c r="CT48" s="461"/>
      <c r="CU48" s="461"/>
      <c r="CV48" s="461"/>
      <c r="CW48" s="461"/>
      <c r="CX48" s="461"/>
      <c r="CY48" s="461"/>
      <c r="CZ48" s="461"/>
      <c r="DA48" s="461"/>
      <c r="DB48" s="461"/>
      <c r="DC48" s="461"/>
      <c r="DD48" s="461"/>
      <c r="DE48" s="461"/>
      <c r="DF48" s="461"/>
      <c r="DG48" s="461"/>
      <c r="DH48" s="461"/>
      <c r="DI48" s="461"/>
      <c r="DJ48" s="461"/>
      <c r="DK48" s="461"/>
      <c r="DL48" s="461"/>
      <c r="DM48" s="461"/>
      <c r="DN48" s="461"/>
      <c r="DO48" s="461"/>
      <c r="DP48" s="461"/>
      <c r="DQ48" s="461"/>
      <c r="DR48" s="461"/>
      <c r="DS48" s="461"/>
      <c r="DT48" s="461"/>
      <c r="DU48" s="461"/>
      <c r="DV48" s="461"/>
      <c r="DW48" s="461"/>
      <c r="DX48" s="461"/>
      <c r="DY48" s="461"/>
      <c r="DZ48" s="461"/>
      <c r="EA48" s="461"/>
      <c r="EB48" s="461"/>
      <c r="EC48" s="461"/>
      <c r="ED48" s="461"/>
      <c r="EE48" s="461"/>
      <c r="EF48" s="461"/>
      <c r="EG48" s="461"/>
      <c r="EH48" s="461"/>
      <c r="EI48" s="461"/>
      <c r="EJ48" s="461"/>
      <c r="EK48" s="461"/>
      <c r="EL48" s="461"/>
      <c r="EM48" s="461"/>
      <c r="EN48" s="461"/>
      <c r="EO48" s="461"/>
      <c r="EP48" s="461"/>
      <c r="EQ48" s="461"/>
      <c r="ER48" s="461"/>
      <c r="ES48" s="461"/>
      <c r="ET48" s="461"/>
      <c r="EU48" s="461"/>
      <c r="EV48" s="461"/>
      <c r="EW48" s="461"/>
      <c r="EX48" s="461"/>
      <c r="EY48" s="461"/>
      <c r="EZ48" s="461"/>
      <c r="FA48" s="461"/>
      <c r="FB48" s="461"/>
      <c r="FC48" s="461"/>
      <c r="FD48" s="461"/>
      <c r="FE48" s="461"/>
      <c r="FF48" s="461"/>
      <c r="FG48" s="461"/>
      <c r="FH48" s="461"/>
      <c r="FI48" s="461"/>
      <c r="FJ48" s="461"/>
      <c r="FK48" s="461"/>
    </row>
    <row r="49" spans="1:167" s="104" customFormat="1" ht="14.25">
      <c r="A49" s="81">
        <v>43299</v>
      </c>
      <c r="B49" s="82" t="s">
        <v>57</v>
      </c>
      <c r="C49" s="83" t="s">
        <v>211</v>
      </c>
      <c r="D49" s="194" t="s">
        <v>97</v>
      </c>
      <c r="E49" s="109" t="s">
        <v>98</v>
      </c>
      <c r="F49" s="85" t="s">
        <v>99</v>
      </c>
      <c r="G49" s="110" t="s">
        <v>100</v>
      </c>
      <c r="H49" s="144" t="s">
        <v>101</v>
      </c>
      <c r="I49" s="87" t="s">
        <v>71</v>
      </c>
      <c r="J49" s="111">
        <v>31</v>
      </c>
      <c r="K49" s="89">
        <f t="shared" si="5"/>
        <v>43330</v>
      </c>
      <c r="L49" s="90">
        <v>200</v>
      </c>
      <c r="M49" s="90">
        <v>10</v>
      </c>
      <c r="N49" s="90">
        <v>10</v>
      </c>
      <c r="O49" s="90">
        <v>10</v>
      </c>
      <c r="P49" s="90">
        <v>0</v>
      </c>
      <c r="Q49" s="90">
        <v>0</v>
      </c>
      <c r="R49" s="90">
        <v>0</v>
      </c>
      <c r="S49" s="90">
        <v>0</v>
      </c>
      <c r="T49" s="90">
        <v>300</v>
      </c>
      <c r="U49" s="90">
        <v>0</v>
      </c>
      <c r="V49" s="90">
        <v>0</v>
      </c>
      <c r="W49" s="91">
        <f t="shared" si="35"/>
        <v>530</v>
      </c>
      <c r="X49" s="92">
        <v>45600</v>
      </c>
      <c r="Y49" s="92">
        <v>46000</v>
      </c>
      <c r="Z49" s="92">
        <v>33000</v>
      </c>
      <c r="AA49" s="93">
        <f t="shared" si="6"/>
        <v>9120000</v>
      </c>
      <c r="AB49" s="93">
        <f t="shared" si="7"/>
        <v>456000</v>
      </c>
      <c r="AC49" s="93">
        <f t="shared" si="8"/>
        <v>456000</v>
      </c>
      <c r="AD49" s="93">
        <f t="shared" si="9"/>
        <v>456000</v>
      </c>
      <c r="AE49" s="93">
        <f t="shared" si="10"/>
        <v>0</v>
      </c>
      <c r="AF49" s="93">
        <f t="shared" si="11"/>
        <v>0</v>
      </c>
      <c r="AG49" s="93">
        <f t="shared" si="12"/>
        <v>0</v>
      </c>
      <c r="AH49" s="93">
        <f t="shared" si="48"/>
        <v>0</v>
      </c>
      <c r="AI49" s="93">
        <f t="shared" si="48"/>
        <v>13800000</v>
      </c>
      <c r="AJ49" s="93">
        <f t="shared" si="14"/>
        <v>0</v>
      </c>
      <c r="AK49" s="93">
        <f t="shared" si="15"/>
        <v>0</v>
      </c>
      <c r="AL49" s="91">
        <f t="shared" si="36"/>
        <v>24288000</v>
      </c>
      <c r="AM49" s="91">
        <f t="shared" si="16"/>
        <v>230</v>
      </c>
      <c r="AN49" s="91">
        <f t="shared" si="17"/>
        <v>300</v>
      </c>
      <c r="AO49" s="91">
        <f>AM49*500</f>
        <v>115000</v>
      </c>
      <c r="AP49" s="91">
        <f>AN49*500</f>
        <v>150000</v>
      </c>
      <c r="AQ49" s="91"/>
      <c r="AR49" s="91">
        <f t="shared" si="20"/>
        <v>0</v>
      </c>
      <c r="AS49" s="91"/>
      <c r="AT49" s="91">
        <f t="shared" si="49"/>
        <v>0</v>
      </c>
      <c r="AU49" s="91">
        <f t="shared" si="21"/>
        <v>265000</v>
      </c>
      <c r="AV49" s="91">
        <f t="shared" si="22"/>
        <v>24023000</v>
      </c>
      <c r="AW49" s="91">
        <f>AV49*2%</f>
        <v>480460</v>
      </c>
      <c r="AX49" s="93"/>
      <c r="AY49" s="93"/>
      <c r="AZ49" s="94">
        <f t="shared" si="23"/>
        <v>23542540</v>
      </c>
      <c r="BA49" s="95">
        <v>0</v>
      </c>
      <c r="BB49" s="96" t="s">
        <v>64</v>
      </c>
      <c r="BC49" s="96" t="s">
        <v>109</v>
      </c>
      <c r="BD49" s="97"/>
      <c r="BE49" s="98"/>
      <c r="BF49" s="99"/>
      <c r="BG49" s="98"/>
      <c r="BH49" s="99"/>
      <c r="BI49" s="98"/>
      <c r="BJ49" s="99"/>
      <c r="BK49" s="98">
        <v>23542540</v>
      </c>
      <c r="BL49" s="99"/>
      <c r="BM49" s="100"/>
      <c r="BN49" s="101">
        <f t="shared" si="24"/>
        <v>-43299</v>
      </c>
      <c r="BO49" s="102" t="str">
        <f t="shared" si="25"/>
        <v>-</v>
      </c>
      <c r="BP49" s="103">
        <f t="shared" si="26"/>
        <v>24288000</v>
      </c>
      <c r="BR49" s="105">
        <f t="shared" si="27"/>
        <v>24288000</v>
      </c>
      <c r="BS49" s="105">
        <f t="shared" si="28"/>
        <v>0</v>
      </c>
      <c r="BT49" s="105">
        <f t="shared" si="29"/>
        <v>0</v>
      </c>
      <c r="BU49" s="105">
        <f t="shared" si="30"/>
        <v>0</v>
      </c>
      <c r="BW49" s="105">
        <f t="shared" si="31"/>
        <v>530</v>
      </c>
      <c r="BX49" s="105">
        <f t="shared" si="32"/>
        <v>0</v>
      </c>
      <c r="BY49" s="105">
        <f t="shared" si="33"/>
        <v>0</v>
      </c>
      <c r="BZ49" s="105">
        <f t="shared" si="34"/>
        <v>0</v>
      </c>
      <c r="CB49" s="106"/>
      <c r="CC49" s="107"/>
      <c r="CD49" s="107"/>
      <c r="CE49" s="107"/>
      <c r="CF49" s="108"/>
      <c r="CG49" s="108"/>
      <c r="CH49" s="108"/>
      <c r="CI49" s="457">
        <f t="shared" si="38"/>
        <v>115000</v>
      </c>
      <c r="CJ49" s="457">
        <f t="shared" si="39"/>
        <v>150000</v>
      </c>
      <c r="CK49" s="459">
        <f t="shared" si="40"/>
        <v>480460</v>
      </c>
      <c r="CL49" s="459">
        <f t="shared" si="41"/>
        <v>745460</v>
      </c>
      <c r="CM49" s="459">
        <f t="shared" si="42"/>
        <v>745460</v>
      </c>
      <c r="CN49" s="459">
        <f t="shared" si="43"/>
        <v>0</v>
      </c>
      <c r="CO49" s="459">
        <f t="shared" si="44"/>
        <v>24288000</v>
      </c>
      <c r="CP49" s="459">
        <f t="shared" si="45"/>
        <v>23542540</v>
      </c>
      <c r="CQ49" s="460">
        <f t="shared" si="46"/>
        <v>23542540</v>
      </c>
      <c r="CR49" s="459">
        <f t="shared" si="47"/>
        <v>0</v>
      </c>
      <c r="CS49" s="461"/>
      <c r="CT49" s="461"/>
      <c r="CU49" s="461"/>
      <c r="CV49" s="461"/>
      <c r="CW49" s="461"/>
      <c r="CX49" s="461"/>
      <c r="CY49" s="461"/>
      <c r="CZ49" s="461"/>
      <c r="DA49" s="461"/>
      <c r="DB49" s="461"/>
      <c r="DC49" s="461"/>
      <c r="DD49" s="461"/>
      <c r="DE49" s="461"/>
      <c r="DF49" s="461"/>
      <c r="DG49" s="461"/>
      <c r="DH49" s="461"/>
      <c r="DI49" s="461"/>
      <c r="DJ49" s="461"/>
      <c r="DK49" s="461"/>
      <c r="DL49" s="461"/>
      <c r="DM49" s="461"/>
      <c r="DN49" s="461"/>
      <c r="DO49" s="461"/>
      <c r="DP49" s="461"/>
      <c r="DQ49" s="461"/>
      <c r="DR49" s="461"/>
      <c r="DS49" s="461"/>
      <c r="DT49" s="461"/>
      <c r="DU49" s="461"/>
      <c r="DV49" s="461"/>
      <c r="DW49" s="461"/>
      <c r="DX49" s="461"/>
      <c r="DY49" s="461"/>
      <c r="DZ49" s="461"/>
      <c r="EA49" s="461"/>
      <c r="EB49" s="461"/>
      <c r="EC49" s="461"/>
      <c r="ED49" s="461"/>
      <c r="EE49" s="461"/>
      <c r="EF49" s="461"/>
      <c r="EG49" s="461"/>
      <c r="EH49" s="461"/>
      <c r="EI49" s="461"/>
      <c r="EJ49" s="461"/>
      <c r="EK49" s="461"/>
      <c r="EL49" s="461"/>
      <c r="EM49" s="461"/>
      <c r="EN49" s="461"/>
      <c r="EO49" s="461"/>
      <c r="EP49" s="461"/>
      <c r="EQ49" s="461"/>
      <c r="ER49" s="461"/>
      <c r="ES49" s="461"/>
      <c r="ET49" s="461"/>
      <c r="EU49" s="461"/>
      <c r="EV49" s="461"/>
      <c r="EW49" s="461"/>
      <c r="EX49" s="461"/>
      <c r="EY49" s="461"/>
      <c r="EZ49" s="461"/>
      <c r="FA49" s="461"/>
      <c r="FB49" s="461"/>
      <c r="FC49" s="461"/>
      <c r="FD49" s="461"/>
      <c r="FE49" s="461"/>
      <c r="FF49" s="461"/>
      <c r="FG49" s="461"/>
      <c r="FH49" s="461"/>
      <c r="FI49" s="461"/>
      <c r="FJ49" s="461"/>
      <c r="FK49" s="461"/>
    </row>
    <row r="50" spans="1:167" s="104" customFormat="1" ht="14.25">
      <c r="A50" s="81">
        <v>43299</v>
      </c>
      <c r="B50" s="82" t="s">
        <v>57</v>
      </c>
      <c r="C50" s="83" t="s">
        <v>212</v>
      </c>
      <c r="D50" s="83" t="s">
        <v>78</v>
      </c>
      <c r="E50" s="84" t="s">
        <v>79</v>
      </c>
      <c r="F50" s="85" t="s">
        <v>80</v>
      </c>
      <c r="G50" s="85" t="s">
        <v>81</v>
      </c>
      <c r="H50" s="86" t="s">
        <v>70</v>
      </c>
      <c r="I50" s="87" t="s">
        <v>71</v>
      </c>
      <c r="J50" s="88">
        <v>31</v>
      </c>
      <c r="K50" s="89">
        <f t="shared" si="5"/>
        <v>43330</v>
      </c>
      <c r="L50" s="90">
        <v>175</v>
      </c>
      <c r="M50" s="90">
        <v>15</v>
      </c>
      <c r="N50" s="90">
        <v>10</v>
      </c>
      <c r="O50" s="90">
        <v>15</v>
      </c>
      <c r="P50" s="90">
        <v>0</v>
      </c>
      <c r="Q50" s="90">
        <v>0</v>
      </c>
      <c r="R50" s="90">
        <v>0</v>
      </c>
      <c r="S50" s="90">
        <v>0</v>
      </c>
      <c r="T50" s="90">
        <v>0</v>
      </c>
      <c r="U50" s="90">
        <v>0</v>
      </c>
      <c r="V50" s="90">
        <v>0</v>
      </c>
      <c r="W50" s="91">
        <f t="shared" si="35"/>
        <v>215</v>
      </c>
      <c r="X50" s="92">
        <v>45600</v>
      </c>
      <c r="Y50" s="92">
        <v>46000</v>
      </c>
      <c r="Z50" s="92">
        <v>33000</v>
      </c>
      <c r="AA50" s="93">
        <f t="shared" si="6"/>
        <v>7980000</v>
      </c>
      <c r="AB50" s="93">
        <f t="shared" si="7"/>
        <v>684000</v>
      </c>
      <c r="AC50" s="93">
        <f t="shared" si="8"/>
        <v>456000</v>
      </c>
      <c r="AD50" s="93">
        <f t="shared" si="9"/>
        <v>684000</v>
      </c>
      <c r="AE50" s="93">
        <f t="shared" si="10"/>
        <v>0</v>
      </c>
      <c r="AF50" s="93">
        <f t="shared" si="11"/>
        <v>0</v>
      </c>
      <c r="AG50" s="93">
        <f t="shared" si="12"/>
        <v>0</v>
      </c>
      <c r="AH50" s="93">
        <f t="shared" si="48"/>
        <v>0</v>
      </c>
      <c r="AI50" s="93">
        <f t="shared" si="48"/>
        <v>0</v>
      </c>
      <c r="AJ50" s="93">
        <f t="shared" si="14"/>
        <v>0</v>
      </c>
      <c r="AK50" s="93">
        <f t="shared" si="15"/>
        <v>0</v>
      </c>
      <c r="AL50" s="91">
        <f t="shared" si="36"/>
        <v>9804000</v>
      </c>
      <c r="AM50" s="91">
        <f t="shared" si="16"/>
        <v>215</v>
      </c>
      <c r="AN50" s="91">
        <f t="shared" si="17"/>
        <v>0</v>
      </c>
      <c r="AO50" s="91">
        <f t="shared" si="18"/>
        <v>129000</v>
      </c>
      <c r="AP50" s="91">
        <f t="shared" si="19"/>
        <v>0</v>
      </c>
      <c r="AQ50" s="91"/>
      <c r="AR50" s="91">
        <f t="shared" si="20"/>
        <v>0</v>
      </c>
      <c r="AS50" s="91"/>
      <c r="AT50" s="91">
        <f>AN50*500</f>
        <v>0</v>
      </c>
      <c r="AU50" s="91">
        <f t="shared" si="21"/>
        <v>129000</v>
      </c>
      <c r="AV50" s="91">
        <f t="shared" si="22"/>
        <v>9675000</v>
      </c>
      <c r="AW50" s="91">
        <v>0</v>
      </c>
      <c r="AX50" s="93"/>
      <c r="AY50" s="93"/>
      <c r="AZ50" s="94">
        <f t="shared" si="23"/>
        <v>9675000</v>
      </c>
      <c r="BA50" s="95">
        <v>0</v>
      </c>
      <c r="BB50" s="96" t="s">
        <v>64</v>
      </c>
      <c r="BC50" s="96"/>
      <c r="BD50" s="97"/>
      <c r="BE50" s="98"/>
      <c r="BF50" s="99"/>
      <c r="BG50" s="98"/>
      <c r="BH50" s="99"/>
      <c r="BI50" s="98"/>
      <c r="BJ50" s="99"/>
      <c r="BK50" s="98"/>
      <c r="BL50" s="99"/>
      <c r="BM50" s="100"/>
      <c r="BN50" s="101">
        <f t="shared" si="24"/>
        <v>-43299</v>
      </c>
      <c r="BO50" s="102" t="str">
        <f t="shared" si="25"/>
        <v>-</v>
      </c>
      <c r="BP50" s="103">
        <f t="shared" si="26"/>
        <v>9804000</v>
      </c>
      <c r="BR50" s="105">
        <f t="shared" si="27"/>
        <v>9804000</v>
      </c>
      <c r="BS50" s="105">
        <f t="shared" si="28"/>
        <v>0</v>
      </c>
      <c r="BT50" s="105">
        <f t="shared" si="29"/>
        <v>0</v>
      </c>
      <c r="BU50" s="105">
        <f t="shared" si="30"/>
        <v>0</v>
      </c>
      <c r="BW50" s="105">
        <f t="shared" si="31"/>
        <v>215</v>
      </c>
      <c r="BX50" s="105">
        <f t="shared" si="32"/>
        <v>0</v>
      </c>
      <c r="BY50" s="105">
        <f t="shared" si="33"/>
        <v>0</v>
      </c>
      <c r="BZ50" s="105">
        <f t="shared" si="34"/>
        <v>0</v>
      </c>
      <c r="CB50" s="106"/>
      <c r="CC50" s="107"/>
      <c r="CD50" s="107"/>
      <c r="CE50" s="107"/>
      <c r="CF50" s="108"/>
      <c r="CG50" s="108"/>
      <c r="CH50" s="108"/>
      <c r="CI50" s="457">
        <f t="shared" si="38"/>
        <v>129000</v>
      </c>
      <c r="CJ50" s="457">
        <f t="shared" si="39"/>
        <v>0</v>
      </c>
      <c r="CK50" s="459">
        <f t="shared" si="40"/>
        <v>0</v>
      </c>
      <c r="CL50" s="459">
        <f t="shared" si="41"/>
        <v>129000</v>
      </c>
      <c r="CM50" s="459">
        <f t="shared" si="42"/>
        <v>129000</v>
      </c>
      <c r="CN50" s="459">
        <f t="shared" si="43"/>
        <v>0</v>
      </c>
      <c r="CO50" s="459">
        <f t="shared" si="44"/>
        <v>9804000</v>
      </c>
      <c r="CP50" s="459">
        <f t="shared" si="45"/>
        <v>9675000</v>
      </c>
      <c r="CQ50" s="460">
        <f t="shared" si="46"/>
        <v>9675000</v>
      </c>
      <c r="CR50" s="459">
        <f t="shared" si="47"/>
        <v>0</v>
      </c>
      <c r="CS50" s="461"/>
      <c r="CT50" s="461"/>
      <c r="CU50" s="461"/>
      <c r="CV50" s="461"/>
      <c r="CW50" s="461"/>
      <c r="CX50" s="461"/>
      <c r="CY50" s="461"/>
      <c r="CZ50" s="461"/>
      <c r="DA50" s="461"/>
      <c r="DB50" s="461"/>
      <c r="DC50" s="461"/>
      <c r="DD50" s="461"/>
      <c r="DE50" s="461"/>
      <c r="DF50" s="461"/>
      <c r="DG50" s="461"/>
      <c r="DH50" s="461"/>
      <c r="DI50" s="461"/>
      <c r="DJ50" s="461"/>
      <c r="DK50" s="461"/>
      <c r="DL50" s="461"/>
      <c r="DM50" s="461"/>
      <c r="DN50" s="461"/>
      <c r="DO50" s="461"/>
      <c r="DP50" s="461"/>
      <c r="DQ50" s="461"/>
      <c r="DR50" s="461"/>
      <c r="DS50" s="461"/>
      <c r="DT50" s="461"/>
      <c r="DU50" s="461"/>
      <c r="DV50" s="461"/>
      <c r="DW50" s="461"/>
      <c r="DX50" s="461"/>
      <c r="DY50" s="461"/>
      <c r="DZ50" s="461"/>
      <c r="EA50" s="461"/>
      <c r="EB50" s="461"/>
      <c r="EC50" s="461"/>
      <c r="ED50" s="461"/>
      <c r="EE50" s="461"/>
      <c r="EF50" s="461"/>
      <c r="EG50" s="461"/>
      <c r="EH50" s="461"/>
      <c r="EI50" s="461"/>
      <c r="EJ50" s="461"/>
      <c r="EK50" s="461"/>
      <c r="EL50" s="461"/>
      <c r="EM50" s="461"/>
      <c r="EN50" s="461"/>
      <c r="EO50" s="461"/>
      <c r="EP50" s="461"/>
      <c r="EQ50" s="461"/>
      <c r="ER50" s="461"/>
      <c r="ES50" s="461"/>
      <c r="ET50" s="461"/>
      <c r="EU50" s="461"/>
      <c r="EV50" s="461"/>
      <c r="EW50" s="461"/>
      <c r="EX50" s="461"/>
      <c r="EY50" s="461"/>
      <c r="EZ50" s="461"/>
      <c r="FA50" s="461"/>
      <c r="FB50" s="461"/>
      <c r="FC50" s="461"/>
      <c r="FD50" s="461"/>
      <c r="FE50" s="461"/>
      <c r="FF50" s="461"/>
      <c r="FG50" s="461"/>
      <c r="FH50" s="461"/>
      <c r="FI50" s="461"/>
      <c r="FJ50" s="461"/>
      <c r="FK50" s="461"/>
    </row>
    <row r="51" spans="1:167" s="104" customFormat="1" ht="14.25">
      <c r="A51" s="81">
        <v>43299</v>
      </c>
      <c r="B51" s="82" t="s">
        <v>57</v>
      </c>
      <c r="C51" s="83" t="s">
        <v>213</v>
      </c>
      <c r="D51" s="83" t="s">
        <v>66</v>
      </c>
      <c r="E51" s="84" t="s">
        <v>67</v>
      </c>
      <c r="F51" s="85" t="s">
        <v>68</v>
      </c>
      <c r="G51" s="85" t="s">
        <v>69</v>
      </c>
      <c r="H51" s="86" t="s">
        <v>70</v>
      </c>
      <c r="I51" s="87" t="s">
        <v>71</v>
      </c>
      <c r="J51" s="88">
        <v>31</v>
      </c>
      <c r="K51" s="89">
        <f t="shared" si="5"/>
        <v>43330</v>
      </c>
      <c r="L51" s="90">
        <v>165</v>
      </c>
      <c r="M51" s="90">
        <v>50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1">
        <f t="shared" si="35"/>
        <v>215</v>
      </c>
      <c r="X51" s="92">
        <v>45600</v>
      </c>
      <c r="Y51" s="92">
        <v>46000</v>
      </c>
      <c r="Z51" s="92">
        <v>33000</v>
      </c>
      <c r="AA51" s="93">
        <f t="shared" si="6"/>
        <v>7524000</v>
      </c>
      <c r="AB51" s="93">
        <f t="shared" si="7"/>
        <v>2280000</v>
      </c>
      <c r="AC51" s="93">
        <f t="shared" si="8"/>
        <v>0</v>
      </c>
      <c r="AD51" s="93">
        <f t="shared" si="9"/>
        <v>0</v>
      </c>
      <c r="AE51" s="93">
        <f t="shared" si="10"/>
        <v>0</v>
      </c>
      <c r="AF51" s="93">
        <f t="shared" si="11"/>
        <v>0</v>
      </c>
      <c r="AG51" s="93">
        <f t="shared" si="12"/>
        <v>0</v>
      </c>
      <c r="AH51" s="93">
        <f t="shared" si="48"/>
        <v>0</v>
      </c>
      <c r="AI51" s="93">
        <f t="shared" si="48"/>
        <v>0</v>
      </c>
      <c r="AJ51" s="93">
        <f t="shared" si="14"/>
        <v>0</v>
      </c>
      <c r="AK51" s="93">
        <f t="shared" si="15"/>
        <v>0</v>
      </c>
      <c r="AL51" s="91">
        <f t="shared" si="36"/>
        <v>9804000</v>
      </c>
      <c r="AM51" s="91">
        <f t="shared" si="16"/>
        <v>215</v>
      </c>
      <c r="AN51" s="91">
        <f t="shared" si="17"/>
        <v>0</v>
      </c>
      <c r="AO51" s="91">
        <f t="shared" si="18"/>
        <v>129000</v>
      </c>
      <c r="AP51" s="91">
        <f t="shared" si="19"/>
        <v>0</v>
      </c>
      <c r="AQ51" s="91"/>
      <c r="AR51" s="91">
        <f t="shared" si="20"/>
        <v>0</v>
      </c>
      <c r="AS51" s="91"/>
      <c r="AT51" s="91">
        <f>T51*500</f>
        <v>0</v>
      </c>
      <c r="AU51" s="91">
        <f t="shared" si="21"/>
        <v>129000</v>
      </c>
      <c r="AV51" s="91">
        <f t="shared" si="22"/>
        <v>9675000</v>
      </c>
      <c r="AW51" s="91">
        <v>0</v>
      </c>
      <c r="AX51" s="93"/>
      <c r="AY51" s="93"/>
      <c r="AZ51" s="94">
        <f t="shared" si="23"/>
        <v>9675000</v>
      </c>
      <c r="BA51" s="95">
        <v>0</v>
      </c>
      <c r="BB51" s="96" t="s">
        <v>64</v>
      </c>
      <c r="BC51" s="96"/>
      <c r="BD51" s="97"/>
      <c r="BE51" s="98"/>
      <c r="BF51" s="99"/>
      <c r="BG51" s="98"/>
      <c r="BH51" s="99"/>
      <c r="BI51" s="98"/>
      <c r="BJ51" s="99"/>
      <c r="BK51" s="98"/>
      <c r="BL51" s="99"/>
      <c r="BM51" s="100"/>
      <c r="BN51" s="101">
        <f t="shared" si="24"/>
        <v>-43299</v>
      </c>
      <c r="BO51" s="102" t="str">
        <f t="shared" si="25"/>
        <v>-</v>
      </c>
      <c r="BP51" s="103">
        <f t="shared" si="26"/>
        <v>9804000</v>
      </c>
      <c r="BR51" s="105">
        <f t="shared" si="27"/>
        <v>9804000</v>
      </c>
      <c r="BS51" s="105">
        <f t="shared" si="28"/>
        <v>0</v>
      </c>
      <c r="BT51" s="105">
        <f t="shared" si="29"/>
        <v>0</v>
      </c>
      <c r="BU51" s="105">
        <f t="shared" si="30"/>
        <v>0</v>
      </c>
      <c r="BW51" s="105">
        <f t="shared" si="31"/>
        <v>215</v>
      </c>
      <c r="BX51" s="105">
        <f t="shared" si="32"/>
        <v>0</v>
      </c>
      <c r="BY51" s="105">
        <f t="shared" si="33"/>
        <v>0</v>
      </c>
      <c r="BZ51" s="105">
        <f t="shared" si="34"/>
        <v>0</v>
      </c>
      <c r="CB51" s="106"/>
      <c r="CC51" s="107"/>
      <c r="CD51" s="107"/>
      <c r="CE51" s="107"/>
      <c r="CF51" s="108"/>
      <c r="CG51" s="108"/>
      <c r="CH51" s="108"/>
      <c r="CI51" s="457">
        <f t="shared" si="38"/>
        <v>129000</v>
      </c>
      <c r="CJ51" s="457">
        <f t="shared" si="39"/>
        <v>0</v>
      </c>
      <c r="CK51" s="459">
        <f t="shared" si="40"/>
        <v>0</v>
      </c>
      <c r="CL51" s="459">
        <f t="shared" si="41"/>
        <v>129000</v>
      </c>
      <c r="CM51" s="459">
        <f t="shared" si="42"/>
        <v>129000</v>
      </c>
      <c r="CN51" s="459">
        <f t="shared" si="43"/>
        <v>0</v>
      </c>
      <c r="CO51" s="459">
        <f t="shared" si="44"/>
        <v>9804000</v>
      </c>
      <c r="CP51" s="459">
        <f t="shared" si="45"/>
        <v>9675000</v>
      </c>
      <c r="CQ51" s="460">
        <f t="shared" si="46"/>
        <v>9675000</v>
      </c>
      <c r="CR51" s="459">
        <f t="shared" si="47"/>
        <v>0</v>
      </c>
      <c r="CS51" s="461"/>
      <c r="CT51" s="461"/>
      <c r="CU51" s="461"/>
      <c r="CV51" s="461"/>
      <c r="CW51" s="461"/>
      <c r="CX51" s="461"/>
      <c r="CY51" s="461"/>
      <c r="CZ51" s="461"/>
      <c r="DA51" s="461"/>
      <c r="DB51" s="461"/>
      <c r="DC51" s="461"/>
      <c r="DD51" s="461"/>
      <c r="DE51" s="461"/>
      <c r="DF51" s="461"/>
      <c r="DG51" s="461"/>
      <c r="DH51" s="461"/>
      <c r="DI51" s="461"/>
      <c r="DJ51" s="461"/>
      <c r="DK51" s="461"/>
      <c r="DL51" s="461"/>
      <c r="DM51" s="461"/>
      <c r="DN51" s="461"/>
      <c r="DO51" s="461"/>
      <c r="DP51" s="461"/>
      <c r="DQ51" s="461"/>
      <c r="DR51" s="461"/>
      <c r="DS51" s="461"/>
      <c r="DT51" s="461"/>
      <c r="DU51" s="461"/>
      <c r="DV51" s="461"/>
      <c r="DW51" s="461"/>
      <c r="DX51" s="461"/>
      <c r="DY51" s="461"/>
      <c r="DZ51" s="461"/>
      <c r="EA51" s="461"/>
      <c r="EB51" s="461"/>
      <c r="EC51" s="461"/>
      <c r="ED51" s="461"/>
      <c r="EE51" s="461"/>
      <c r="EF51" s="461"/>
      <c r="EG51" s="461"/>
      <c r="EH51" s="461"/>
      <c r="EI51" s="461"/>
      <c r="EJ51" s="461"/>
      <c r="EK51" s="461"/>
      <c r="EL51" s="461"/>
      <c r="EM51" s="461"/>
      <c r="EN51" s="461"/>
      <c r="EO51" s="461"/>
      <c r="EP51" s="461"/>
      <c r="EQ51" s="461"/>
      <c r="ER51" s="461"/>
      <c r="ES51" s="461"/>
      <c r="ET51" s="461"/>
      <c r="EU51" s="461"/>
      <c r="EV51" s="461"/>
      <c r="EW51" s="461"/>
      <c r="EX51" s="461"/>
      <c r="EY51" s="461"/>
      <c r="EZ51" s="461"/>
      <c r="FA51" s="461"/>
      <c r="FB51" s="461"/>
      <c r="FC51" s="461"/>
      <c r="FD51" s="461"/>
      <c r="FE51" s="461"/>
      <c r="FF51" s="461"/>
      <c r="FG51" s="461"/>
      <c r="FH51" s="461"/>
      <c r="FI51" s="461"/>
      <c r="FJ51" s="461"/>
      <c r="FK51" s="461"/>
    </row>
    <row r="52" spans="1:167" s="395" customFormat="1" ht="14.25">
      <c r="A52" s="372">
        <v>43299</v>
      </c>
      <c r="B52" s="373" t="s">
        <v>57</v>
      </c>
      <c r="C52" s="374" t="s">
        <v>214</v>
      </c>
      <c r="D52" s="374" t="s">
        <v>117</v>
      </c>
      <c r="E52" s="425" t="s">
        <v>118</v>
      </c>
      <c r="F52" s="376" t="s">
        <v>119</v>
      </c>
      <c r="G52" s="426" t="s">
        <v>120</v>
      </c>
      <c r="H52" s="427" t="s">
        <v>70</v>
      </c>
      <c r="I52" s="378" t="s">
        <v>71</v>
      </c>
      <c r="J52" s="428">
        <v>31</v>
      </c>
      <c r="K52" s="380">
        <f t="shared" si="5"/>
        <v>43330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81">
        <v>0</v>
      </c>
      <c r="S52" s="381">
        <v>0</v>
      </c>
      <c r="T52" s="381">
        <v>240</v>
      </c>
      <c r="U52" s="381">
        <v>0</v>
      </c>
      <c r="V52" s="381">
        <v>0</v>
      </c>
      <c r="W52" s="382">
        <f t="shared" si="35"/>
        <v>240</v>
      </c>
      <c r="X52" s="383">
        <v>45600</v>
      </c>
      <c r="Y52" s="383">
        <v>46000</v>
      </c>
      <c r="Z52" s="383">
        <v>33000</v>
      </c>
      <c r="AA52" s="384">
        <f t="shared" si="6"/>
        <v>0</v>
      </c>
      <c r="AB52" s="384">
        <f t="shared" si="7"/>
        <v>0</v>
      </c>
      <c r="AC52" s="384">
        <f t="shared" si="8"/>
        <v>0</v>
      </c>
      <c r="AD52" s="384">
        <f t="shared" si="9"/>
        <v>0</v>
      </c>
      <c r="AE52" s="384">
        <f t="shared" si="10"/>
        <v>0</v>
      </c>
      <c r="AF52" s="384">
        <f t="shared" si="11"/>
        <v>0</v>
      </c>
      <c r="AG52" s="384">
        <f t="shared" si="12"/>
        <v>0</v>
      </c>
      <c r="AH52" s="384">
        <f t="shared" si="48"/>
        <v>0</v>
      </c>
      <c r="AI52" s="384">
        <f t="shared" si="48"/>
        <v>11040000</v>
      </c>
      <c r="AJ52" s="384">
        <f t="shared" si="14"/>
        <v>0</v>
      </c>
      <c r="AK52" s="384">
        <f t="shared" si="15"/>
        <v>0</v>
      </c>
      <c r="AL52" s="382">
        <f t="shared" si="36"/>
        <v>11040000</v>
      </c>
      <c r="AM52" s="382">
        <f t="shared" si="16"/>
        <v>0</v>
      </c>
      <c r="AN52" s="382">
        <f t="shared" si="17"/>
        <v>240</v>
      </c>
      <c r="AO52" s="382">
        <f t="shared" si="18"/>
        <v>0</v>
      </c>
      <c r="AP52" s="382">
        <f t="shared" si="19"/>
        <v>240000</v>
      </c>
      <c r="AQ52" s="382"/>
      <c r="AR52" s="382">
        <f t="shared" si="20"/>
        <v>0</v>
      </c>
      <c r="AS52" s="382"/>
      <c r="AT52" s="382">
        <f>T52*500</f>
        <v>120000</v>
      </c>
      <c r="AU52" s="382">
        <f t="shared" si="21"/>
        <v>360000</v>
      </c>
      <c r="AV52" s="382">
        <f t="shared" si="22"/>
        <v>10680000</v>
      </c>
      <c r="AW52" s="382">
        <v>0</v>
      </c>
      <c r="AX52" s="384"/>
      <c r="AY52" s="384"/>
      <c r="AZ52" s="385">
        <f t="shared" si="23"/>
        <v>10680000</v>
      </c>
      <c r="BA52" s="386">
        <v>0</v>
      </c>
      <c r="BB52" s="387" t="s">
        <v>64</v>
      </c>
      <c r="BC52" s="387"/>
      <c r="BD52" s="388"/>
      <c r="BE52" s="389"/>
      <c r="BF52" s="390"/>
      <c r="BG52" s="389"/>
      <c r="BH52" s="390"/>
      <c r="BI52" s="389"/>
      <c r="BJ52" s="390"/>
      <c r="BK52" s="389"/>
      <c r="BL52" s="390"/>
      <c r="BM52" s="391"/>
      <c r="BN52" s="392">
        <f t="shared" si="24"/>
        <v>-43299</v>
      </c>
      <c r="BO52" s="393" t="str">
        <f t="shared" si="25"/>
        <v>-</v>
      </c>
      <c r="BP52" s="394">
        <f t="shared" si="26"/>
        <v>11040000</v>
      </c>
      <c r="BR52" s="396">
        <f t="shared" si="27"/>
        <v>11040000</v>
      </c>
      <c r="BS52" s="396">
        <f t="shared" si="28"/>
        <v>0</v>
      </c>
      <c r="BT52" s="396">
        <f t="shared" si="29"/>
        <v>0</v>
      </c>
      <c r="BU52" s="396">
        <f t="shared" si="30"/>
        <v>0</v>
      </c>
      <c r="BW52" s="396">
        <f t="shared" si="31"/>
        <v>240</v>
      </c>
      <c r="BX52" s="396">
        <f t="shared" si="32"/>
        <v>0</v>
      </c>
      <c r="BY52" s="396">
        <f t="shared" si="33"/>
        <v>0</v>
      </c>
      <c r="BZ52" s="396">
        <f t="shared" si="34"/>
        <v>0</v>
      </c>
      <c r="CB52" s="397"/>
      <c r="CC52" s="398"/>
      <c r="CD52" s="398"/>
      <c r="CE52" s="398"/>
      <c r="CF52" s="399"/>
      <c r="CG52" s="399"/>
      <c r="CH52" s="399"/>
      <c r="CI52" s="457">
        <f t="shared" si="38"/>
        <v>0</v>
      </c>
      <c r="CJ52" s="457">
        <f t="shared" si="39"/>
        <v>360000</v>
      </c>
      <c r="CK52" s="459">
        <f t="shared" si="40"/>
        <v>0</v>
      </c>
      <c r="CL52" s="459">
        <f t="shared" si="41"/>
        <v>360000</v>
      </c>
      <c r="CM52" s="459">
        <f t="shared" si="42"/>
        <v>360000</v>
      </c>
      <c r="CN52" s="459">
        <f t="shared" si="43"/>
        <v>0</v>
      </c>
      <c r="CO52" s="459">
        <f t="shared" si="44"/>
        <v>11040000</v>
      </c>
      <c r="CP52" s="459">
        <f t="shared" si="45"/>
        <v>10680000</v>
      </c>
      <c r="CQ52" s="460">
        <f t="shared" si="46"/>
        <v>10680000</v>
      </c>
      <c r="CR52" s="459">
        <f t="shared" si="47"/>
        <v>0</v>
      </c>
      <c r="CS52" s="461"/>
      <c r="CT52" s="461"/>
      <c r="CU52" s="461"/>
      <c r="CV52" s="461"/>
      <c r="CW52" s="461"/>
      <c r="CX52" s="461"/>
      <c r="CY52" s="461"/>
      <c r="CZ52" s="461"/>
      <c r="DA52" s="461"/>
      <c r="DB52" s="461"/>
      <c r="DC52" s="461"/>
      <c r="DD52" s="461"/>
      <c r="DE52" s="461"/>
      <c r="DF52" s="461"/>
      <c r="DG52" s="461"/>
      <c r="DH52" s="461"/>
      <c r="DI52" s="461"/>
      <c r="DJ52" s="461"/>
      <c r="DK52" s="461"/>
      <c r="DL52" s="461"/>
      <c r="DM52" s="461"/>
      <c r="DN52" s="461"/>
      <c r="DO52" s="461"/>
      <c r="DP52" s="461"/>
      <c r="DQ52" s="461"/>
      <c r="DR52" s="461"/>
      <c r="DS52" s="461"/>
      <c r="DT52" s="461"/>
      <c r="DU52" s="461"/>
      <c r="DV52" s="461"/>
      <c r="DW52" s="461"/>
      <c r="DX52" s="461"/>
      <c r="DY52" s="461"/>
      <c r="DZ52" s="461"/>
      <c r="EA52" s="461"/>
      <c r="EB52" s="461"/>
      <c r="EC52" s="461"/>
      <c r="ED52" s="461"/>
      <c r="EE52" s="461"/>
      <c r="EF52" s="461"/>
      <c r="EG52" s="461"/>
      <c r="EH52" s="461"/>
      <c r="EI52" s="461"/>
      <c r="EJ52" s="461"/>
      <c r="EK52" s="461"/>
      <c r="EL52" s="461"/>
      <c r="EM52" s="461"/>
      <c r="EN52" s="461"/>
      <c r="EO52" s="461"/>
      <c r="EP52" s="461"/>
      <c r="EQ52" s="461"/>
      <c r="ER52" s="461"/>
      <c r="ES52" s="461"/>
      <c r="ET52" s="461"/>
      <c r="EU52" s="461"/>
      <c r="EV52" s="461"/>
      <c r="EW52" s="461"/>
      <c r="EX52" s="461"/>
      <c r="EY52" s="461"/>
      <c r="EZ52" s="461"/>
      <c r="FA52" s="461"/>
      <c r="FB52" s="461"/>
      <c r="FC52" s="461"/>
      <c r="FD52" s="461"/>
      <c r="FE52" s="461"/>
      <c r="FF52" s="461"/>
      <c r="FG52" s="461"/>
      <c r="FH52" s="461"/>
      <c r="FI52" s="461"/>
      <c r="FJ52" s="461"/>
      <c r="FK52" s="461"/>
    </row>
    <row r="53" spans="1:167" s="104" customFormat="1" ht="15" thickBot="1">
      <c r="A53" s="145">
        <v>43299</v>
      </c>
      <c r="B53" s="146" t="s">
        <v>57</v>
      </c>
      <c r="C53" s="147" t="s">
        <v>215</v>
      </c>
      <c r="D53" s="147" t="s">
        <v>158</v>
      </c>
      <c r="E53" s="191" t="s">
        <v>159</v>
      </c>
      <c r="F53" s="150" t="s">
        <v>160</v>
      </c>
      <c r="G53" s="150" t="s">
        <v>161</v>
      </c>
      <c r="H53" s="151" t="s">
        <v>70</v>
      </c>
      <c r="I53" s="152" t="s">
        <v>71</v>
      </c>
      <c r="J53" s="153">
        <v>31</v>
      </c>
      <c r="K53" s="154">
        <f t="shared" si="5"/>
        <v>43330</v>
      </c>
      <c r="L53" s="155">
        <v>200</v>
      </c>
      <c r="M53" s="155">
        <v>0</v>
      </c>
      <c r="N53" s="155">
        <v>0</v>
      </c>
      <c r="O53" s="155">
        <v>0</v>
      </c>
      <c r="P53" s="155">
        <v>0</v>
      </c>
      <c r="Q53" s="155">
        <v>0</v>
      </c>
      <c r="R53" s="155">
        <v>0</v>
      </c>
      <c r="S53" s="155">
        <v>0</v>
      </c>
      <c r="T53" s="155">
        <v>0</v>
      </c>
      <c r="U53" s="155">
        <v>0</v>
      </c>
      <c r="V53" s="155">
        <v>0</v>
      </c>
      <c r="W53" s="91">
        <f t="shared" si="35"/>
        <v>200</v>
      </c>
      <c r="X53" s="156">
        <v>45600</v>
      </c>
      <c r="Y53" s="156">
        <v>46000</v>
      </c>
      <c r="Z53" s="156">
        <v>33000</v>
      </c>
      <c r="AA53" s="142">
        <f t="shared" si="6"/>
        <v>9120000</v>
      </c>
      <c r="AB53" s="142">
        <f t="shared" si="7"/>
        <v>0</v>
      </c>
      <c r="AC53" s="142">
        <f t="shared" si="8"/>
        <v>0</v>
      </c>
      <c r="AD53" s="142">
        <f t="shared" si="9"/>
        <v>0</v>
      </c>
      <c r="AE53" s="142">
        <f t="shared" si="10"/>
        <v>0</v>
      </c>
      <c r="AF53" s="142">
        <f t="shared" si="11"/>
        <v>0</v>
      </c>
      <c r="AG53" s="142">
        <f t="shared" si="12"/>
        <v>0</v>
      </c>
      <c r="AH53" s="142">
        <f t="shared" si="48"/>
        <v>0</v>
      </c>
      <c r="AI53" s="142">
        <f t="shared" si="48"/>
        <v>0</v>
      </c>
      <c r="AJ53" s="142">
        <f t="shared" si="14"/>
        <v>0</v>
      </c>
      <c r="AK53" s="142">
        <f t="shared" si="15"/>
        <v>0</v>
      </c>
      <c r="AL53" s="91">
        <f t="shared" si="36"/>
        <v>9120000</v>
      </c>
      <c r="AM53" s="136">
        <f t="shared" si="16"/>
        <v>200</v>
      </c>
      <c r="AN53" s="136">
        <f t="shared" si="17"/>
        <v>0</v>
      </c>
      <c r="AO53" s="136">
        <f t="shared" si="18"/>
        <v>120000</v>
      </c>
      <c r="AP53" s="136">
        <f t="shared" si="19"/>
        <v>0</v>
      </c>
      <c r="AQ53" s="136"/>
      <c r="AR53" s="136">
        <f t="shared" si="20"/>
        <v>0</v>
      </c>
      <c r="AS53" s="136"/>
      <c r="AT53" s="136">
        <f>T53*500</f>
        <v>0</v>
      </c>
      <c r="AU53" s="136">
        <f t="shared" si="21"/>
        <v>120000</v>
      </c>
      <c r="AV53" s="136">
        <f t="shared" si="22"/>
        <v>9000000</v>
      </c>
      <c r="AW53" s="136">
        <v>0</v>
      </c>
      <c r="AX53" s="142"/>
      <c r="AY53" s="142"/>
      <c r="AZ53" s="157">
        <f t="shared" si="23"/>
        <v>9000000</v>
      </c>
      <c r="BA53" s="158">
        <v>0</v>
      </c>
      <c r="BB53" s="159" t="s">
        <v>64</v>
      </c>
      <c r="BC53" s="159"/>
      <c r="BD53" s="160"/>
      <c r="BE53" s="161"/>
      <c r="BF53" s="162"/>
      <c r="BG53" s="161"/>
      <c r="BH53" s="162"/>
      <c r="BI53" s="161"/>
      <c r="BJ53" s="162"/>
      <c r="BK53" s="161"/>
      <c r="BL53" s="162"/>
      <c r="BM53" s="163"/>
      <c r="BN53" s="164">
        <f t="shared" si="24"/>
        <v>-43299</v>
      </c>
      <c r="BO53" s="165" t="str">
        <f t="shared" si="25"/>
        <v>-</v>
      </c>
      <c r="BP53" s="166">
        <f t="shared" si="26"/>
        <v>9120000</v>
      </c>
      <c r="BR53" s="105">
        <f t="shared" si="27"/>
        <v>9120000</v>
      </c>
      <c r="BS53" s="105">
        <f t="shared" si="28"/>
        <v>0</v>
      </c>
      <c r="BT53" s="105">
        <f t="shared" si="29"/>
        <v>0</v>
      </c>
      <c r="BU53" s="105">
        <f t="shared" si="30"/>
        <v>0</v>
      </c>
      <c r="BW53" s="105">
        <f t="shared" si="31"/>
        <v>200</v>
      </c>
      <c r="BX53" s="105">
        <f t="shared" si="32"/>
        <v>0</v>
      </c>
      <c r="BY53" s="105">
        <f t="shared" si="33"/>
        <v>0</v>
      </c>
      <c r="BZ53" s="105">
        <f t="shared" si="34"/>
        <v>0</v>
      </c>
      <c r="CB53" s="106"/>
      <c r="CC53" s="107"/>
      <c r="CD53" s="107"/>
      <c r="CE53" s="107"/>
      <c r="CF53" s="108"/>
      <c r="CG53" s="108"/>
      <c r="CH53" s="108"/>
      <c r="CI53" s="457">
        <f t="shared" si="38"/>
        <v>120000</v>
      </c>
      <c r="CJ53" s="457">
        <f t="shared" si="39"/>
        <v>0</v>
      </c>
      <c r="CK53" s="459">
        <f t="shared" si="40"/>
        <v>0</v>
      </c>
      <c r="CL53" s="459">
        <f t="shared" si="41"/>
        <v>120000</v>
      </c>
      <c r="CM53" s="459">
        <f t="shared" si="42"/>
        <v>120000</v>
      </c>
      <c r="CN53" s="459">
        <f t="shared" si="43"/>
        <v>0</v>
      </c>
      <c r="CO53" s="459">
        <f t="shared" si="44"/>
        <v>9120000</v>
      </c>
      <c r="CP53" s="459">
        <f t="shared" si="45"/>
        <v>9000000</v>
      </c>
      <c r="CQ53" s="460">
        <f t="shared" si="46"/>
        <v>9000000</v>
      </c>
      <c r="CR53" s="459">
        <f t="shared" si="47"/>
        <v>0</v>
      </c>
      <c r="CS53" s="461"/>
      <c r="CT53" s="461"/>
      <c r="CU53" s="461"/>
      <c r="CV53" s="461"/>
      <c r="CW53" s="461"/>
      <c r="CX53" s="461"/>
      <c r="CY53" s="461"/>
      <c r="CZ53" s="461"/>
      <c r="DA53" s="461"/>
      <c r="DB53" s="461"/>
      <c r="DC53" s="461"/>
      <c r="DD53" s="461"/>
      <c r="DE53" s="461"/>
      <c r="DF53" s="461"/>
      <c r="DG53" s="461"/>
      <c r="DH53" s="461"/>
      <c r="DI53" s="461"/>
      <c r="DJ53" s="461"/>
      <c r="DK53" s="461"/>
      <c r="DL53" s="461"/>
      <c r="DM53" s="461"/>
      <c r="DN53" s="461"/>
      <c r="DO53" s="461"/>
      <c r="DP53" s="461"/>
      <c r="DQ53" s="461"/>
      <c r="DR53" s="461"/>
      <c r="DS53" s="461"/>
      <c r="DT53" s="461"/>
      <c r="DU53" s="461"/>
      <c r="DV53" s="461"/>
      <c r="DW53" s="461"/>
      <c r="DX53" s="461"/>
      <c r="DY53" s="461"/>
      <c r="DZ53" s="461"/>
      <c r="EA53" s="461"/>
      <c r="EB53" s="461"/>
      <c r="EC53" s="461"/>
      <c r="ED53" s="461"/>
      <c r="EE53" s="461"/>
      <c r="EF53" s="461"/>
      <c r="EG53" s="461"/>
      <c r="EH53" s="461"/>
      <c r="EI53" s="461"/>
      <c r="EJ53" s="461"/>
      <c r="EK53" s="461"/>
      <c r="EL53" s="461"/>
      <c r="EM53" s="461"/>
      <c r="EN53" s="461"/>
      <c r="EO53" s="461"/>
      <c r="EP53" s="461"/>
      <c r="EQ53" s="461"/>
      <c r="ER53" s="461"/>
      <c r="ES53" s="461"/>
      <c r="ET53" s="461"/>
      <c r="EU53" s="461"/>
      <c r="EV53" s="461"/>
      <c r="EW53" s="461"/>
      <c r="EX53" s="461"/>
      <c r="EY53" s="461"/>
      <c r="EZ53" s="461"/>
      <c r="FA53" s="461"/>
      <c r="FB53" s="461"/>
      <c r="FC53" s="461"/>
      <c r="FD53" s="461"/>
      <c r="FE53" s="461"/>
      <c r="FF53" s="461"/>
      <c r="FG53" s="461"/>
      <c r="FH53" s="461"/>
      <c r="FI53" s="461"/>
      <c r="FJ53" s="461"/>
      <c r="FK53" s="461"/>
    </row>
    <row r="54" spans="1:167" s="104" customFormat="1" ht="14.25">
      <c r="A54" s="81">
        <v>43300</v>
      </c>
      <c r="B54" s="82" t="s">
        <v>57</v>
      </c>
      <c r="C54" s="83" t="s">
        <v>216</v>
      </c>
      <c r="D54" s="83" t="s">
        <v>164</v>
      </c>
      <c r="E54" s="109" t="s">
        <v>165</v>
      </c>
      <c r="F54" s="85" t="s">
        <v>166</v>
      </c>
      <c r="G54" s="110" t="s">
        <v>167</v>
      </c>
      <c r="H54" s="86" t="s">
        <v>168</v>
      </c>
      <c r="I54" s="87" t="s">
        <v>71</v>
      </c>
      <c r="J54" s="111">
        <v>31</v>
      </c>
      <c r="K54" s="89">
        <f t="shared" si="5"/>
        <v>43331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635</v>
      </c>
      <c r="U54" s="90">
        <v>0</v>
      </c>
      <c r="V54" s="90">
        <v>0</v>
      </c>
      <c r="W54" s="122">
        <f t="shared" si="35"/>
        <v>635</v>
      </c>
      <c r="X54" s="92">
        <v>45600</v>
      </c>
      <c r="Y54" s="92">
        <v>46000</v>
      </c>
      <c r="Z54" s="92">
        <v>33000</v>
      </c>
      <c r="AA54" s="93">
        <f t="shared" si="6"/>
        <v>0</v>
      </c>
      <c r="AB54" s="93">
        <f t="shared" si="7"/>
        <v>0</v>
      </c>
      <c r="AC54" s="93">
        <f t="shared" si="8"/>
        <v>0</v>
      </c>
      <c r="AD54" s="93">
        <f t="shared" si="9"/>
        <v>0</v>
      </c>
      <c r="AE54" s="93">
        <f t="shared" si="10"/>
        <v>0</v>
      </c>
      <c r="AF54" s="93">
        <f t="shared" si="11"/>
        <v>0</v>
      </c>
      <c r="AG54" s="93">
        <f t="shared" si="12"/>
        <v>0</v>
      </c>
      <c r="AH54" s="93">
        <f t="shared" si="48"/>
        <v>0</v>
      </c>
      <c r="AI54" s="93">
        <f t="shared" si="48"/>
        <v>29210000</v>
      </c>
      <c r="AJ54" s="93">
        <f t="shared" si="14"/>
        <v>0</v>
      </c>
      <c r="AK54" s="93">
        <f t="shared" si="15"/>
        <v>0</v>
      </c>
      <c r="AL54" s="122">
        <f t="shared" si="36"/>
        <v>29210000</v>
      </c>
      <c r="AM54" s="91">
        <f t="shared" si="16"/>
        <v>0</v>
      </c>
      <c r="AN54" s="91">
        <f t="shared" si="17"/>
        <v>635</v>
      </c>
      <c r="AO54" s="91">
        <f t="shared" si="18"/>
        <v>0</v>
      </c>
      <c r="AP54" s="91">
        <f t="shared" si="19"/>
        <v>635000</v>
      </c>
      <c r="AQ54" s="91"/>
      <c r="AR54" s="91">
        <f t="shared" si="20"/>
        <v>0</v>
      </c>
      <c r="AS54" s="91"/>
      <c r="AT54" s="91">
        <f t="shared" si="49"/>
        <v>0</v>
      </c>
      <c r="AU54" s="91">
        <f t="shared" si="21"/>
        <v>635000</v>
      </c>
      <c r="AV54" s="91">
        <f t="shared" si="22"/>
        <v>28575000</v>
      </c>
      <c r="AW54" s="91">
        <v>0</v>
      </c>
      <c r="AX54" s="93"/>
      <c r="AY54" s="93"/>
      <c r="AZ54" s="94">
        <f t="shared" si="23"/>
        <v>28575000</v>
      </c>
      <c r="BA54" s="95">
        <v>0</v>
      </c>
      <c r="BB54" s="96" t="s">
        <v>64</v>
      </c>
      <c r="BC54" s="96"/>
      <c r="BD54" s="97"/>
      <c r="BE54" s="98"/>
      <c r="BF54" s="99"/>
      <c r="BG54" s="98"/>
      <c r="BH54" s="99"/>
      <c r="BI54" s="98"/>
      <c r="BJ54" s="99"/>
      <c r="BK54" s="98"/>
      <c r="BL54" s="99"/>
      <c r="BM54" s="100"/>
      <c r="BN54" s="101">
        <f t="shared" si="24"/>
        <v>-43300</v>
      </c>
      <c r="BO54" s="102" t="str">
        <f t="shared" si="25"/>
        <v>-</v>
      </c>
      <c r="BP54" s="103">
        <f t="shared" si="26"/>
        <v>29210000</v>
      </c>
      <c r="BR54" s="105">
        <f t="shared" si="27"/>
        <v>29210000</v>
      </c>
      <c r="BS54" s="105">
        <f t="shared" si="28"/>
        <v>0</v>
      </c>
      <c r="BT54" s="105">
        <f t="shared" si="29"/>
        <v>0</v>
      </c>
      <c r="BU54" s="105">
        <f t="shared" si="30"/>
        <v>0</v>
      </c>
      <c r="BW54" s="105">
        <f t="shared" si="31"/>
        <v>635</v>
      </c>
      <c r="BX54" s="105">
        <f t="shared" si="32"/>
        <v>0</v>
      </c>
      <c r="BY54" s="105">
        <f t="shared" si="33"/>
        <v>0</v>
      </c>
      <c r="BZ54" s="105">
        <f t="shared" si="34"/>
        <v>0</v>
      </c>
      <c r="CB54" s="106"/>
      <c r="CC54" s="107"/>
      <c r="CD54" s="107"/>
      <c r="CE54" s="107"/>
      <c r="CF54" s="108"/>
      <c r="CG54" s="108"/>
      <c r="CH54" s="108"/>
      <c r="CI54" s="457">
        <f t="shared" si="38"/>
        <v>0</v>
      </c>
      <c r="CJ54" s="457">
        <f t="shared" si="39"/>
        <v>635000</v>
      </c>
      <c r="CK54" s="459">
        <f t="shared" si="40"/>
        <v>0</v>
      </c>
      <c r="CL54" s="459">
        <f t="shared" si="41"/>
        <v>635000</v>
      </c>
      <c r="CM54" s="459">
        <f t="shared" si="42"/>
        <v>635000</v>
      </c>
      <c r="CN54" s="459">
        <f t="shared" si="43"/>
        <v>0</v>
      </c>
      <c r="CO54" s="459">
        <f t="shared" si="44"/>
        <v>29210000</v>
      </c>
      <c r="CP54" s="459">
        <f t="shared" si="45"/>
        <v>28575000</v>
      </c>
      <c r="CQ54" s="460">
        <f t="shared" si="46"/>
        <v>28575000</v>
      </c>
      <c r="CR54" s="459">
        <f t="shared" si="47"/>
        <v>0</v>
      </c>
      <c r="CS54" s="461"/>
      <c r="CT54" s="461"/>
      <c r="CU54" s="461"/>
      <c r="CV54" s="461"/>
      <c r="CW54" s="461"/>
      <c r="CX54" s="461"/>
      <c r="CY54" s="461"/>
      <c r="CZ54" s="461"/>
      <c r="DA54" s="461"/>
      <c r="DB54" s="461"/>
      <c r="DC54" s="461"/>
      <c r="DD54" s="461"/>
      <c r="DE54" s="461"/>
      <c r="DF54" s="461"/>
      <c r="DG54" s="461"/>
      <c r="DH54" s="461"/>
      <c r="DI54" s="461"/>
      <c r="DJ54" s="461"/>
      <c r="DK54" s="461"/>
      <c r="DL54" s="461"/>
      <c r="DM54" s="461"/>
      <c r="DN54" s="461"/>
      <c r="DO54" s="461"/>
      <c r="DP54" s="461"/>
      <c r="DQ54" s="461"/>
      <c r="DR54" s="461"/>
      <c r="DS54" s="461"/>
      <c r="DT54" s="461"/>
      <c r="DU54" s="461"/>
      <c r="DV54" s="461"/>
      <c r="DW54" s="461"/>
      <c r="DX54" s="461"/>
      <c r="DY54" s="461"/>
      <c r="DZ54" s="461"/>
      <c r="EA54" s="461"/>
      <c r="EB54" s="461"/>
      <c r="EC54" s="461"/>
      <c r="ED54" s="461"/>
      <c r="EE54" s="461"/>
      <c r="EF54" s="461"/>
      <c r="EG54" s="461"/>
      <c r="EH54" s="461"/>
      <c r="EI54" s="461"/>
      <c r="EJ54" s="461"/>
      <c r="EK54" s="461"/>
      <c r="EL54" s="461"/>
      <c r="EM54" s="461"/>
      <c r="EN54" s="461"/>
      <c r="EO54" s="461"/>
      <c r="EP54" s="461"/>
      <c r="EQ54" s="461"/>
      <c r="ER54" s="461"/>
      <c r="ES54" s="461"/>
      <c r="ET54" s="461"/>
      <c r="EU54" s="461"/>
      <c r="EV54" s="461"/>
      <c r="EW54" s="461"/>
      <c r="EX54" s="461"/>
      <c r="EY54" s="461"/>
      <c r="EZ54" s="461"/>
      <c r="FA54" s="461"/>
      <c r="FB54" s="461"/>
      <c r="FC54" s="461"/>
      <c r="FD54" s="461"/>
      <c r="FE54" s="461"/>
      <c r="FF54" s="461"/>
      <c r="FG54" s="461"/>
      <c r="FH54" s="461"/>
      <c r="FI54" s="461"/>
      <c r="FJ54" s="461"/>
      <c r="FK54" s="461"/>
    </row>
    <row r="55" spans="1:167" s="104" customFormat="1" ht="14.25">
      <c r="A55" s="81">
        <v>43300</v>
      </c>
      <c r="B55" s="82" t="s">
        <v>57</v>
      </c>
      <c r="C55" s="83" t="s">
        <v>217</v>
      </c>
      <c r="D55" s="83" t="s">
        <v>78</v>
      </c>
      <c r="E55" s="84" t="s">
        <v>79</v>
      </c>
      <c r="F55" s="85" t="s">
        <v>80</v>
      </c>
      <c r="G55" s="85" t="s">
        <v>81</v>
      </c>
      <c r="H55" s="86" t="s">
        <v>70</v>
      </c>
      <c r="I55" s="87" t="s">
        <v>71</v>
      </c>
      <c r="J55" s="88">
        <v>31</v>
      </c>
      <c r="K55" s="89">
        <f t="shared" si="5"/>
        <v>43331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200</v>
      </c>
      <c r="U55" s="90">
        <v>0</v>
      </c>
      <c r="V55" s="90">
        <v>0</v>
      </c>
      <c r="W55" s="91">
        <f t="shared" si="35"/>
        <v>200</v>
      </c>
      <c r="X55" s="92">
        <v>45600</v>
      </c>
      <c r="Y55" s="92">
        <v>46000</v>
      </c>
      <c r="Z55" s="92">
        <v>33000</v>
      </c>
      <c r="AA55" s="93">
        <f t="shared" si="6"/>
        <v>0</v>
      </c>
      <c r="AB55" s="93">
        <f t="shared" si="7"/>
        <v>0</v>
      </c>
      <c r="AC55" s="93">
        <f t="shared" si="8"/>
        <v>0</v>
      </c>
      <c r="AD55" s="93">
        <f t="shared" si="9"/>
        <v>0</v>
      </c>
      <c r="AE55" s="93">
        <f t="shared" si="10"/>
        <v>0</v>
      </c>
      <c r="AF55" s="93">
        <f t="shared" si="11"/>
        <v>0</v>
      </c>
      <c r="AG55" s="93">
        <f t="shared" si="12"/>
        <v>0</v>
      </c>
      <c r="AH55" s="93">
        <f t="shared" si="48"/>
        <v>0</v>
      </c>
      <c r="AI55" s="93">
        <f t="shared" si="48"/>
        <v>9200000</v>
      </c>
      <c r="AJ55" s="93">
        <f t="shared" si="14"/>
        <v>0</v>
      </c>
      <c r="AK55" s="93">
        <f t="shared" si="15"/>
        <v>0</v>
      </c>
      <c r="AL55" s="91">
        <f t="shared" si="36"/>
        <v>9200000</v>
      </c>
      <c r="AM55" s="91">
        <f t="shared" si="16"/>
        <v>0</v>
      </c>
      <c r="AN55" s="91">
        <f t="shared" si="17"/>
        <v>200</v>
      </c>
      <c r="AO55" s="91">
        <f t="shared" si="18"/>
        <v>0</v>
      </c>
      <c r="AP55" s="91">
        <f t="shared" si="19"/>
        <v>200000</v>
      </c>
      <c r="AQ55" s="91"/>
      <c r="AR55" s="91">
        <f t="shared" si="20"/>
        <v>0</v>
      </c>
      <c r="AS55" s="91"/>
      <c r="AT55" s="91">
        <f>AN55*500</f>
        <v>100000</v>
      </c>
      <c r="AU55" s="91">
        <f t="shared" si="21"/>
        <v>300000</v>
      </c>
      <c r="AV55" s="91">
        <f t="shared" si="22"/>
        <v>8900000</v>
      </c>
      <c r="AW55" s="91">
        <v>0</v>
      </c>
      <c r="AX55" s="93"/>
      <c r="AY55" s="93"/>
      <c r="AZ55" s="94">
        <f t="shared" si="23"/>
        <v>8900000</v>
      </c>
      <c r="BA55" s="95">
        <v>0</v>
      </c>
      <c r="BB55" s="96" t="s">
        <v>64</v>
      </c>
      <c r="BC55" s="96"/>
      <c r="BD55" s="97"/>
      <c r="BE55" s="98"/>
      <c r="BF55" s="99"/>
      <c r="BG55" s="98"/>
      <c r="BH55" s="99"/>
      <c r="BI55" s="98"/>
      <c r="BJ55" s="99"/>
      <c r="BK55" s="98"/>
      <c r="BL55" s="99"/>
      <c r="BM55" s="100"/>
      <c r="BN55" s="101">
        <f t="shared" si="24"/>
        <v>-43300</v>
      </c>
      <c r="BO55" s="102" t="str">
        <f t="shared" si="25"/>
        <v>-</v>
      </c>
      <c r="BP55" s="103">
        <f t="shared" si="26"/>
        <v>9200000</v>
      </c>
      <c r="BR55" s="105">
        <f t="shared" si="27"/>
        <v>9200000</v>
      </c>
      <c r="BS55" s="105">
        <f t="shared" si="28"/>
        <v>0</v>
      </c>
      <c r="BT55" s="105">
        <f t="shared" si="29"/>
        <v>0</v>
      </c>
      <c r="BU55" s="105">
        <f t="shared" si="30"/>
        <v>0</v>
      </c>
      <c r="BW55" s="105">
        <f t="shared" si="31"/>
        <v>200</v>
      </c>
      <c r="BX55" s="105">
        <f t="shared" si="32"/>
        <v>0</v>
      </c>
      <c r="BY55" s="105">
        <f t="shared" si="33"/>
        <v>0</v>
      </c>
      <c r="BZ55" s="105">
        <f t="shared" si="34"/>
        <v>0</v>
      </c>
      <c r="CB55" s="106"/>
      <c r="CC55" s="107"/>
      <c r="CD55" s="107"/>
      <c r="CE55" s="107"/>
      <c r="CF55" s="108"/>
      <c r="CG55" s="108"/>
      <c r="CH55" s="108"/>
      <c r="CI55" s="457">
        <f t="shared" si="38"/>
        <v>0</v>
      </c>
      <c r="CJ55" s="457">
        <f t="shared" si="39"/>
        <v>300000</v>
      </c>
      <c r="CK55" s="459">
        <f t="shared" si="40"/>
        <v>0</v>
      </c>
      <c r="CL55" s="459">
        <f t="shared" si="41"/>
        <v>300000</v>
      </c>
      <c r="CM55" s="459">
        <f t="shared" si="42"/>
        <v>300000</v>
      </c>
      <c r="CN55" s="459">
        <f t="shared" si="43"/>
        <v>0</v>
      </c>
      <c r="CO55" s="459">
        <f t="shared" si="44"/>
        <v>9200000</v>
      </c>
      <c r="CP55" s="459">
        <f t="shared" si="45"/>
        <v>8900000</v>
      </c>
      <c r="CQ55" s="460">
        <f t="shared" si="46"/>
        <v>8900000</v>
      </c>
      <c r="CR55" s="459">
        <f t="shared" si="47"/>
        <v>0</v>
      </c>
      <c r="CS55" s="461"/>
      <c r="CT55" s="461"/>
      <c r="CU55" s="461"/>
      <c r="CV55" s="461"/>
      <c r="CW55" s="461"/>
      <c r="CX55" s="461"/>
      <c r="CY55" s="461"/>
      <c r="CZ55" s="461"/>
      <c r="DA55" s="461"/>
      <c r="DB55" s="461"/>
      <c r="DC55" s="461"/>
      <c r="DD55" s="461"/>
      <c r="DE55" s="461"/>
      <c r="DF55" s="461"/>
      <c r="DG55" s="461"/>
      <c r="DH55" s="461"/>
      <c r="DI55" s="461"/>
      <c r="DJ55" s="461"/>
      <c r="DK55" s="461"/>
      <c r="DL55" s="461"/>
      <c r="DM55" s="461"/>
      <c r="DN55" s="461"/>
      <c r="DO55" s="461"/>
      <c r="DP55" s="461"/>
      <c r="DQ55" s="461"/>
      <c r="DR55" s="461"/>
      <c r="DS55" s="461"/>
      <c r="DT55" s="461"/>
      <c r="DU55" s="461"/>
      <c r="DV55" s="461"/>
      <c r="DW55" s="461"/>
      <c r="DX55" s="461"/>
      <c r="DY55" s="461"/>
      <c r="DZ55" s="461"/>
      <c r="EA55" s="461"/>
      <c r="EB55" s="461"/>
      <c r="EC55" s="461"/>
      <c r="ED55" s="461"/>
      <c r="EE55" s="461"/>
      <c r="EF55" s="461"/>
      <c r="EG55" s="461"/>
      <c r="EH55" s="461"/>
      <c r="EI55" s="461"/>
      <c r="EJ55" s="461"/>
      <c r="EK55" s="461"/>
      <c r="EL55" s="461"/>
      <c r="EM55" s="461"/>
      <c r="EN55" s="461"/>
      <c r="EO55" s="461"/>
      <c r="EP55" s="461"/>
      <c r="EQ55" s="461"/>
      <c r="ER55" s="461"/>
      <c r="ES55" s="461"/>
      <c r="ET55" s="461"/>
      <c r="EU55" s="461"/>
      <c r="EV55" s="461"/>
      <c r="EW55" s="461"/>
      <c r="EX55" s="461"/>
      <c r="EY55" s="461"/>
      <c r="EZ55" s="461"/>
      <c r="FA55" s="461"/>
      <c r="FB55" s="461"/>
      <c r="FC55" s="461"/>
      <c r="FD55" s="461"/>
      <c r="FE55" s="461"/>
      <c r="FF55" s="461"/>
      <c r="FG55" s="461"/>
      <c r="FH55" s="461"/>
      <c r="FI55" s="461"/>
      <c r="FJ55" s="461"/>
      <c r="FK55" s="461"/>
    </row>
    <row r="56" spans="1:167" s="104" customFormat="1" ht="14.25">
      <c r="A56" s="81">
        <v>43300</v>
      </c>
      <c r="B56" s="82" t="s">
        <v>57</v>
      </c>
      <c r="C56" s="83" t="s">
        <v>218</v>
      </c>
      <c r="D56" s="83" t="s">
        <v>111</v>
      </c>
      <c r="E56" s="135" t="s">
        <v>112</v>
      </c>
      <c r="F56" s="85" t="s">
        <v>113</v>
      </c>
      <c r="G56" s="85" t="s">
        <v>114</v>
      </c>
      <c r="H56" s="86" t="s">
        <v>94</v>
      </c>
      <c r="I56" s="87" t="s">
        <v>71</v>
      </c>
      <c r="J56" s="88">
        <v>31</v>
      </c>
      <c r="K56" s="89">
        <f t="shared" si="5"/>
        <v>43331</v>
      </c>
      <c r="L56" s="90">
        <v>585</v>
      </c>
      <c r="M56" s="90">
        <v>30</v>
      </c>
      <c r="N56" s="90">
        <v>60</v>
      </c>
      <c r="O56" s="90">
        <v>30</v>
      </c>
      <c r="P56" s="90">
        <v>0</v>
      </c>
      <c r="Q56" s="90">
        <v>0</v>
      </c>
      <c r="R56" s="90">
        <v>0</v>
      </c>
      <c r="S56" s="90">
        <v>0</v>
      </c>
      <c r="T56" s="90">
        <v>200</v>
      </c>
      <c r="U56" s="90">
        <v>0</v>
      </c>
      <c r="V56" s="90">
        <v>0</v>
      </c>
      <c r="W56" s="91">
        <f t="shared" si="35"/>
        <v>905</v>
      </c>
      <c r="X56" s="92">
        <v>45600</v>
      </c>
      <c r="Y56" s="92">
        <v>46000</v>
      </c>
      <c r="Z56" s="92">
        <v>33000</v>
      </c>
      <c r="AA56" s="93">
        <f t="shared" si="6"/>
        <v>26676000</v>
      </c>
      <c r="AB56" s="93">
        <f t="shared" si="7"/>
        <v>1368000</v>
      </c>
      <c r="AC56" s="93">
        <f t="shared" si="8"/>
        <v>2736000</v>
      </c>
      <c r="AD56" s="93">
        <f t="shared" si="9"/>
        <v>1368000</v>
      </c>
      <c r="AE56" s="93">
        <f t="shared" si="10"/>
        <v>0</v>
      </c>
      <c r="AF56" s="93">
        <f t="shared" si="11"/>
        <v>0</v>
      </c>
      <c r="AG56" s="93">
        <f t="shared" si="12"/>
        <v>0</v>
      </c>
      <c r="AH56" s="93">
        <f t="shared" si="48"/>
        <v>0</v>
      </c>
      <c r="AI56" s="93">
        <f t="shared" si="48"/>
        <v>9200000</v>
      </c>
      <c r="AJ56" s="93">
        <f t="shared" si="14"/>
        <v>0</v>
      </c>
      <c r="AK56" s="93">
        <f t="shared" si="15"/>
        <v>0</v>
      </c>
      <c r="AL56" s="91">
        <f t="shared" si="36"/>
        <v>41348000</v>
      </c>
      <c r="AM56" s="91">
        <f t="shared" si="16"/>
        <v>705</v>
      </c>
      <c r="AN56" s="91">
        <f t="shared" si="17"/>
        <v>200</v>
      </c>
      <c r="AO56" s="91">
        <f t="shared" si="18"/>
        <v>423000</v>
      </c>
      <c r="AP56" s="91">
        <f t="shared" si="19"/>
        <v>200000</v>
      </c>
      <c r="AQ56" s="91"/>
      <c r="AR56" s="91">
        <f t="shared" si="20"/>
        <v>0</v>
      </c>
      <c r="AS56" s="91"/>
      <c r="AT56" s="91">
        <f t="shared" si="49"/>
        <v>0</v>
      </c>
      <c r="AU56" s="91">
        <f t="shared" si="21"/>
        <v>623000</v>
      </c>
      <c r="AV56" s="91">
        <f t="shared" si="22"/>
        <v>40725000</v>
      </c>
      <c r="AW56" s="91">
        <v>0</v>
      </c>
      <c r="AX56" s="93"/>
      <c r="AY56" s="93"/>
      <c r="AZ56" s="94">
        <f t="shared" si="23"/>
        <v>40725000</v>
      </c>
      <c r="BA56" s="95">
        <v>2600000</v>
      </c>
      <c r="BB56" s="96" t="s">
        <v>219</v>
      </c>
      <c r="BC56" s="96"/>
      <c r="BD56" s="97"/>
      <c r="BE56" s="98"/>
      <c r="BF56" s="99"/>
      <c r="BG56" s="98"/>
      <c r="BH56" s="99"/>
      <c r="BI56" s="98"/>
      <c r="BJ56" s="99"/>
      <c r="BK56" s="98"/>
      <c r="BL56" s="99"/>
      <c r="BM56" s="100"/>
      <c r="BN56" s="101">
        <f t="shared" si="24"/>
        <v>-43300</v>
      </c>
      <c r="BO56" s="102" t="str">
        <f t="shared" si="25"/>
        <v>-</v>
      </c>
      <c r="BP56" s="103">
        <f t="shared" si="26"/>
        <v>41348000</v>
      </c>
      <c r="BR56" s="105">
        <f t="shared" si="27"/>
        <v>41348000</v>
      </c>
      <c r="BS56" s="105">
        <f t="shared" si="28"/>
        <v>0</v>
      </c>
      <c r="BT56" s="105">
        <f t="shared" si="29"/>
        <v>0</v>
      </c>
      <c r="BU56" s="105">
        <f t="shared" si="30"/>
        <v>0</v>
      </c>
      <c r="BW56" s="105">
        <f t="shared" si="31"/>
        <v>905</v>
      </c>
      <c r="BX56" s="105">
        <f t="shared" si="32"/>
        <v>0</v>
      </c>
      <c r="BY56" s="105">
        <f t="shared" si="33"/>
        <v>0</v>
      </c>
      <c r="BZ56" s="105">
        <f t="shared" si="34"/>
        <v>0</v>
      </c>
      <c r="CB56" s="106"/>
      <c r="CC56" s="107"/>
      <c r="CD56" s="107"/>
      <c r="CE56" s="107"/>
      <c r="CF56" s="108"/>
      <c r="CG56" s="108"/>
      <c r="CH56" s="108"/>
      <c r="CI56" s="457">
        <f t="shared" si="38"/>
        <v>423000</v>
      </c>
      <c r="CJ56" s="457">
        <f t="shared" si="39"/>
        <v>200000</v>
      </c>
      <c r="CK56" s="459">
        <f t="shared" si="40"/>
        <v>0</v>
      </c>
      <c r="CL56" s="459">
        <f t="shared" si="41"/>
        <v>623000</v>
      </c>
      <c r="CM56" s="459">
        <f t="shared" si="42"/>
        <v>623000</v>
      </c>
      <c r="CN56" s="459">
        <f t="shared" si="43"/>
        <v>0</v>
      </c>
      <c r="CO56" s="459">
        <f t="shared" si="44"/>
        <v>41348000</v>
      </c>
      <c r="CP56" s="459">
        <f t="shared" si="45"/>
        <v>40725000</v>
      </c>
      <c r="CQ56" s="460">
        <f t="shared" si="46"/>
        <v>40725000</v>
      </c>
      <c r="CR56" s="459">
        <f t="shared" si="47"/>
        <v>0</v>
      </c>
      <c r="CS56" s="461"/>
      <c r="CT56" s="461"/>
      <c r="CU56" s="461"/>
      <c r="CV56" s="461"/>
      <c r="CW56" s="461"/>
      <c r="CX56" s="461"/>
      <c r="CY56" s="461"/>
      <c r="CZ56" s="461"/>
      <c r="DA56" s="461"/>
      <c r="DB56" s="461"/>
      <c r="DC56" s="461"/>
      <c r="DD56" s="461"/>
      <c r="DE56" s="461"/>
      <c r="DF56" s="461"/>
      <c r="DG56" s="461"/>
      <c r="DH56" s="461"/>
      <c r="DI56" s="461"/>
      <c r="DJ56" s="461"/>
      <c r="DK56" s="461"/>
      <c r="DL56" s="461"/>
      <c r="DM56" s="461"/>
      <c r="DN56" s="461"/>
      <c r="DO56" s="461"/>
      <c r="DP56" s="461"/>
      <c r="DQ56" s="461"/>
      <c r="DR56" s="461"/>
      <c r="DS56" s="461"/>
      <c r="DT56" s="461"/>
      <c r="DU56" s="461"/>
      <c r="DV56" s="461"/>
      <c r="DW56" s="461"/>
      <c r="DX56" s="461"/>
      <c r="DY56" s="461"/>
      <c r="DZ56" s="461"/>
      <c r="EA56" s="461"/>
      <c r="EB56" s="461"/>
      <c r="EC56" s="461"/>
      <c r="ED56" s="461"/>
      <c r="EE56" s="461"/>
      <c r="EF56" s="461"/>
      <c r="EG56" s="461"/>
      <c r="EH56" s="461"/>
      <c r="EI56" s="461"/>
      <c r="EJ56" s="461"/>
      <c r="EK56" s="461"/>
      <c r="EL56" s="461"/>
      <c r="EM56" s="461"/>
      <c r="EN56" s="461"/>
      <c r="EO56" s="461"/>
      <c r="EP56" s="461"/>
      <c r="EQ56" s="461"/>
      <c r="ER56" s="461"/>
      <c r="ES56" s="461"/>
      <c r="ET56" s="461"/>
      <c r="EU56" s="461"/>
      <c r="EV56" s="461"/>
      <c r="EW56" s="461"/>
      <c r="EX56" s="461"/>
      <c r="EY56" s="461"/>
      <c r="EZ56" s="461"/>
      <c r="FA56" s="461"/>
      <c r="FB56" s="461"/>
      <c r="FC56" s="461"/>
      <c r="FD56" s="461"/>
      <c r="FE56" s="461"/>
      <c r="FF56" s="461"/>
      <c r="FG56" s="461"/>
      <c r="FH56" s="461"/>
      <c r="FI56" s="461"/>
      <c r="FJ56" s="461"/>
      <c r="FK56" s="461"/>
    </row>
    <row r="57" spans="1:167" s="104" customFormat="1" ht="15" thickBot="1">
      <c r="A57" s="145">
        <v>43300</v>
      </c>
      <c r="B57" s="146" t="s">
        <v>57</v>
      </c>
      <c r="C57" s="147" t="s">
        <v>220</v>
      </c>
      <c r="D57" s="147" t="s">
        <v>221</v>
      </c>
      <c r="E57" s="191" t="s">
        <v>222</v>
      </c>
      <c r="F57" s="150" t="s">
        <v>223</v>
      </c>
      <c r="G57" s="150" t="s">
        <v>224</v>
      </c>
      <c r="H57" s="151" t="s">
        <v>224</v>
      </c>
      <c r="I57" s="152" t="s">
        <v>71</v>
      </c>
      <c r="J57" s="195">
        <v>21</v>
      </c>
      <c r="K57" s="154">
        <f t="shared" si="5"/>
        <v>43321</v>
      </c>
      <c r="L57" s="155">
        <v>165</v>
      </c>
      <c r="M57" s="155">
        <v>10</v>
      </c>
      <c r="N57" s="155">
        <v>30</v>
      </c>
      <c r="O57" s="155">
        <v>10</v>
      </c>
      <c r="P57" s="155">
        <v>0</v>
      </c>
      <c r="Q57" s="155">
        <v>0</v>
      </c>
      <c r="R57" s="155">
        <v>0</v>
      </c>
      <c r="S57" s="155">
        <v>0</v>
      </c>
      <c r="T57" s="155">
        <v>0</v>
      </c>
      <c r="U57" s="155">
        <v>0</v>
      </c>
      <c r="V57" s="155">
        <v>0</v>
      </c>
      <c r="W57" s="136">
        <f t="shared" si="35"/>
        <v>215</v>
      </c>
      <c r="X57" s="156">
        <v>45600</v>
      </c>
      <c r="Y57" s="156">
        <v>46000</v>
      </c>
      <c r="Z57" s="156">
        <v>33000</v>
      </c>
      <c r="AA57" s="142">
        <f t="shared" si="6"/>
        <v>7524000</v>
      </c>
      <c r="AB57" s="142">
        <f t="shared" si="7"/>
        <v>456000</v>
      </c>
      <c r="AC57" s="142">
        <f t="shared" si="8"/>
        <v>1368000</v>
      </c>
      <c r="AD57" s="142">
        <f t="shared" si="9"/>
        <v>456000</v>
      </c>
      <c r="AE57" s="142">
        <f t="shared" si="10"/>
        <v>0</v>
      </c>
      <c r="AF57" s="93">
        <f t="shared" si="11"/>
        <v>0</v>
      </c>
      <c r="AG57" s="93">
        <f t="shared" si="12"/>
        <v>0</v>
      </c>
      <c r="AH57" s="93">
        <f t="shared" si="48"/>
        <v>0</v>
      </c>
      <c r="AI57" s="142">
        <f t="shared" si="48"/>
        <v>0</v>
      </c>
      <c r="AJ57" s="142">
        <f t="shared" si="14"/>
        <v>0</v>
      </c>
      <c r="AK57" s="142">
        <f t="shared" si="15"/>
        <v>0</v>
      </c>
      <c r="AL57" s="136">
        <f t="shared" si="36"/>
        <v>9804000</v>
      </c>
      <c r="AM57" s="136">
        <f t="shared" si="16"/>
        <v>215</v>
      </c>
      <c r="AN57" s="136">
        <f t="shared" si="17"/>
        <v>0</v>
      </c>
      <c r="AO57" s="136">
        <f>AM57*0</f>
        <v>0</v>
      </c>
      <c r="AP57" s="136">
        <f t="shared" si="19"/>
        <v>0</v>
      </c>
      <c r="AQ57" s="136"/>
      <c r="AR57" s="136">
        <f>AM57*1600</f>
        <v>344000</v>
      </c>
      <c r="AS57" s="136"/>
      <c r="AT57" s="136">
        <f t="shared" si="49"/>
        <v>0</v>
      </c>
      <c r="AU57" s="136">
        <f t="shared" si="21"/>
        <v>344000</v>
      </c>
      <c r="AV57" s="136">
        <f t="shared" si="22"/>
        <v>9460000</v>
      </c>
      <c r="AW57" s="136">
        <v>0</v>
      </c>
      <c r="AX57" s="142"/>
      <c r="AY57" s="142"/>
      <c r="AZ57" s="157">
        <f t="shared" si="23"/>
        <v>9460000</v>
      </c>
      <c r="BA57" s="158">
        <v>0</v>
      </c>
      <c r="BB57" s="159" t="s">
        <v>64</v>
      </c>
      <c r="BC57" s="159"/>
      <c r="BD57" s="160"/>
      <c r="BE57" s="161"/>
      <c r="BF57" s="162"/>
      <c r="BG57" s="161"/>
      <c r="BH57" s="162"/>
      <c r="BI57" s="161"/>
      <c r="BJ57" s="162"/>
      <c r="BK57" s="161"/>
      <c r="BL57" s="162"/>
      <c r="BM57" s="163"/>
      <c r="BN57" s="164">
        <f t="shared" si="24"/>
        <v>-43300</v>
      </c>
      <c r="BO57" s="165" t="str">
        <f t="shared" si="25"/>
        <v>-</v>
      </c>
      <c r="BP57" s="166">
        <f t="shared" si="26"/>
        <v>9804000</v>
      </c>
      <c r="BR57" s="105">
        <f t="shared" si="27"/>
        <v>9804000</v>
      </c>
      <c r="BS57" s="105">
        <f t="shared" si="28"/>
        <v>0</v>
      </c>
      <c r="BT57" s="105">
        <f t="shared" si="29"/>
        <v>0</v>
      </c>
      <c r="BU57" s="105">
        <f t="shared" si="30"/>
        <v>0</v>
      </c>
      <c r="BW57" s="105">
        <f t="shared" si="31"/>
        <v>215</v>
      </c>
      <c r="BX57" s="105">
        <f t="shared" si="32"/>
        <v>0</v>
      </c>
      <c r="BY57" s="105">
        <f t="shared" si="33"/>
        <v>0</v>
      </c>
      <c r="BZ57" s="105">
        <f t="shared" si="34"/>
        <v>0</v>
      </c>
      <c r="CB57" s="106"/>
      <c r="CC57" s="107"/>
      <c r="CD57" s="107"/>
      <c r="CE57" s="107"/>
      <c r="CF57" s="108"/>
      <c r="CG57" s="108"/>
      <c r="CH57" s="108"/>
      <c r="CI57" s="457">
        <f t="shared" si="38"/>
        <v>344000</v>
      </c>
      <c r="CJ57" s="457">
        <f t="shared" si="39"/>
        <v>0</v>
      </c>
      <c r="CK57" s="459">
        <f t="shared" si="40"/>
        <v>0</v>
      </c>
      <c r="CL57" s="459">
        <f t="shared" si="41"/>
        <v>344000</v>
      </c>
      <c r="CM57" s="459">
        <f t="shared" si="42"/>
        <v>344000</v>
      </c>
      <c r="CN57" s="459">
        <f t="shared" si="43"/>
        <v>0</v>
      </c>
      <c r="CO57" s="459">
        <f t="shared" si="44"/>
        <v>9804000</v>
      </c>
      <c r="CP57" s="459">
        <f t="shared" si="45"/>
        <v>9460000</v>
      </c>
      <c r="CQ57" s="460">
        <f t="shared" si="46"/>
        <v>9460000</v>
      </c>
      <c r="CR57" s="459">
        <f t="shared" si="47"/>
        <v>0</v>
      </c>
      <c r="CS57" s="461"/>
      <c r="CT57" s="461"/>
      <c r="CU57" s="461"/>
      <c r="CV57" s="461"/>
      <c r="CW57" s="461"/>
      <c r="CX57" s="461"/>
      <c r="CY57" s="461"/>
      <c r="CZ57" s="461"/>
      <c r="DA57" s="461"/>
      <c r="DB57" s="461"/>
      <c r="DC57" s="461"/>
      <c r="DD57" s="461"/>
      <c r="DE57" s="461"/>
      <c r="DF57" s="461"/>
      <c r="DG57" s="461"/>
      <c r="DH57" s="461"/>
      <c r="DI57" s="461"/>
      <c r="DJ57" s="461"/>
      <c r="DK57" s="461"/>
      <c r="DL57" s="461"/>
      <c r="DM57" s="461"/>
      <c r="DN57" s="461"/>
      <c r="DO57" s="461"/>
      <c r="DP57" s="461"/>
      <c r="DQ57" s="461"/>
      <c r="DR57" s="461"/>
      <c r="DS57" s="461"/>
      <c r="DT57" s="461"/>
      <c r="DU57" s="461"/>
      <c r="DV57" s="461"/>
      <c r="DW57" s="461"/>
      <c r="DX57" s="461"/>
      <c r="DY57" s="461"/>
      <c r="DZ57" s="461"/>
      <c r="EA57" s="461"/>
      <c r="EB57" s="461"/>
      <c r="EC57" s="461"/>
      <c r="ED57" s="461"/>
      <c r="EE57" s="461"/>
      <c r="EF57" s="461"/>
      <c r="EG57" s="461"/>
      <c r="EH57" s="461"/>
      <c r="EI57" s="461"/>
      <c r="EJ57" s="461"/>
      <c r="EK57" s="461"/>
      <c r="EL57" s="461"/>
      <c r="EM57" s="461"/>
      <c r="EN57" s="461"/>
      <c r="EO57" s="461"/>
      <c r="EP57" s="461"/>
      <c r="EQ57" s="461"/>
      <c r="ER57" s="461"/>
      <c r="ES57" s="461"/>
      <c r="ET57" s="461"/>
      <c r="EU57" s="461"/>
      <c r="EV57" s="461"/>
      <c r="EW57" s="461"/>
      <c r="EX57" s="461"/>
      <c r="EY57" s="461"/>
      <c r="EZ57" s="461"/>
      <c r="FA57" s="461"/>
      <c r="FB57" s="461"/>
      <c r="FC57" s="461"/>
      <c r="FD57" s="461"/>
      <c r="FE57" s="461"/>
      <c r="FF57" s="461"/>
      <c r="FG57" s="461"/>
      <c r="FH57" s="461"/>
      <c r="FI57" s="461"/>
      <c r="FJ57" s="461"/>
      <c r="FK57" s="461"/>
    </row>
    <row r="58" spans="1:167" s="104" customFormat="1" ht="14.25">
      <c r="A58" s="81">
        <v>43301</v>
      </c>
      <c r="B58" s="82" t="s">
        <v>57</v>
      </c>
      <c r="C58" s="83" t="s">
        <v>225</v>
      </c>
      <c r="D58" s="83" t="s">
        <v>164</v>
      </c>
      <c r="E58" s="109" t="s">
        <v>165</v>
      </c>
      <c r="F58" s="85" t="s">
        <v>166</v>
      </c>
      <c r="G58" s="110" t="s">
        <v>167</v>
      </c>
      <c r="H58" s="86" t="s">
        <v>168</v>
      </c>
      <c r="I58" s="87" t="s">
        <v>71</v>
      </c>
      <c r="J58" s="111">
        <v>31</v>
      </c>
      <c r="K58" s="89">
        <f t="shared" si="5"/>
        <v>43332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635</v>
      </c>
      <c r="U58" s="90">
        <v>0</v>
      </c>
      <c r="V58" s="90">
        <v>0</v>
      </c>
      <c r="W58" s="91">
        <f t="shared" si="35"/>
        <v>635</v>
      </c>
      <c r="X58" s="92">
        <v>45600</v>
      </c>
      <c r="Y58" s="92">
        <v>46000</v>
      </c>
      <c r="Z58" s="92">
        <v>33000</v>
      </c>
      <c r="AA58" s="93">
        <f t="shared" si="6"/>
        <v>0</v>
      </c>
      <c r="AB58" s="93">
        <f t="shared" si="7"/>
        <v>0</v>
      </c>
      <c r="AC58" s="93">
        <f t="shared" si="8"/>
        <v>0</v>
      </c>
      <c r="AD58" s="93">
        <f t="shared" si="9"/>
        <v>0</v>
      </c>
      <c r="AE58" s="93">
        <f t="shared" si="10"/>
        <v>0</v>
      </c>
      <c r="AF58" s="124">
        <f t="shared" si="11"/>
        <v>0</v>
      </c>
      <c r="AG58" s="124">
        <f t="shared" si="12"/>
        <v>0</v>
      </c>
      <c r="AH58" s="124">
        <f t="shared" si="48"/>
        <v>0</v>
      </c>
      <c r="AI58" s="93">
        <f t="shared" si="48"/>
        <v>29210000</v>
      </c>
      <c r="AJ58" s="93">
        <f t="shared" si="14"/>
        <v>0</v>
      </c>
      <c r="AK58" s="93">
        <f t="shared" si="15"/>
        <v>0</v>
      </c>
      <c r="AL58" s="91">
        <f t="shared" si="36"/>
        <v>29210000</v>
      </c>
      <c r="AM58" s="91">
        <f t="shared" si="16"/>
        <v>0</v>
      </c>
      <c r="AN58" s="91">
        <f t="shared" si="17"/>
        <v>635</v>
      </c>
      <c r="AO58" s="91">
        <f t="shared" si="18"/>
        <v>0</v>
      </c>
      <c r="AP58" s="91">
        <f t="shared" si="19"/>
        <v>635000</v>
      </c>
      <c r="AQ58" s="91"/>
      <c r="AR58" s="91">
        <f t="shared" si="20"/>
        <v>0</v>
      </c>
      <c r="AS58" s="91"/>
      <c r="AT58" s="91">
        <f t="shared" si="49"/>
        <v>0</v>
      </c>
      <c r="AU58" s="91">
        <f t="shared" si="21"/>
        <v>635000</v>
      </c>
      <c r="AV58" s="91">
        <f t="shared" si="22"/>
        <v>28575000</v>
      </c>
      <c r="AW58" s="91">
        <v>0</v>
      </c>
      <c r="AX58" s="93"/>
      <c r="AY58" s="93"/>
      <c r="AZ58" s="94">
        <f t="shared" si="23"/>
        <v>28575000</v>
      </c>
      <c r="BA58" s="95">
        <v>0</v>
      </c>
      <c r="BB58" s="96" t="s">
        <v>64</v>
      </c>
      <c r="BC58" s="96"/>
      <c r="BD58" s="97"/>
      <c r="BE58" s="98"/>
      <c r="BF58" s="99"/>
      <c r="BG58" s="98"/>
      <c r="BH58" s="99"/>
      <c r="BI58" s="98"/>
      <c r="BJ58" s="99"/>
      <c r="BK58" s="98"/>
      <c r="BL58" s="99"/>
      <c r="BM58" s="100"/>
      <c r="BN58" s="101">
        <f t="shared" si="24"/>
        <v>-43301</v>
      </c>
      <c r="BO58" s="102" t="str">
        <f t="shared" si="25"/>
        <v>-</v>
      </c>
      <c r="BP58" s="103">
        <f t="shared" si="26"/>
        <v>29210000</v>
      </c>
      <c r="BR58" s="105">
        <f t="shared" si="27"/>
        <v>29210000</v>
      </c>
      <c r="BS58" s="105">
        <f t="shared" si="28"/>
        <v>0</v>
      </c>
      <c r="BT58" s="105">
        <f t="shared" si="29"/>
        <v>0</v>
      </c>
      <c r="BU58" s="105">
        <f t="shared" si="30"/>
        <v>0</v>
      </c>
      <c r="BW58" s="105">
        <f t="shared" si="31"/>
        <v>635</v>
      </c>
      <c r="BX58" s="105">
        <f t="shared" si="32"/>
        <v>0</v>
      </c>
      <c r="BY58" s="105">
        <f t="shared" si="33"/>
        <v>0</v>
      </c>
      <c r="BZ58" s="105">
        <f t="shared" si="34"/>
        <v>0</v>
      </c>
      <c r="CB58" s="106"/>
      <c r="CC58" s="107"/>
      <c r="CD58" s="107"/>
      <c r="CE58" s="107"/>
      <c r="CF58" s="108"/>
      <c r="CG58" s="108"/>
      <c r="CH58" s="108"/>
      <c r="CI58" s="457">
        <f t="shared" si="38"/>
        <v>0</v>
      </c>
      <c r="CJ58" s="457">
        <f t="shared" si="39"/>
        <v>635000</v>
      </c>
      <c r="CK58" s="459">
        <f t="shared" si="40"/>
        <v>0</v>
      </c>
      <c r="CL58" s="459">
        <f t="shared" si="41"/>
        <v>635000</v>
      </c>
      <c r="CM58" s="459">
        <f t="shared" si="42"/>
        <v>635000</v>
      </c>
      <c r="CN58" s="459">
        <f t="shared" si="43"/>
        <v>0</v>
      </c>
      <c r="CO58" s="459">
        <f t="shared" si="44"/>
        <v>29210000</v>
      </c>
      <c r="CP58" s="459">
        <f t="shared" si="45"/>
        <v>28575000</v>
      </c>
      <c r="CQ58" s="460">
        <f t="shared" si="46"/>
        <v>28575000</v>
      </c>
      <c r="CR58" s="459">
        <f t="shared" si="47"/>
        <v>0</v>
      </c>
      <c r="CS58" s="461"/>
      <c r="CT58" s="461"/>
      <c r="CU58" s="461"/>
      <c r="CV58" s="461"/>
      <c r="CW58" s="461"/>
      <c r="CX58" s="461"/>
      <c r="CY58" s="461"/>
      <c r="CZ58" s="461"/>
      <c r="DA58" s="461"/>
      <c r="DB58" s="461"/>
      <c r="DC58" s="461"/>
      <c r="DD58" s="461"/>
      <c r="DE58" s="461"/>
      <c r="DF58" s="461"/>
      <c r="DG58" s="461"/>
      <c r="DH58" s="461"/>
      <c r="DI58" s="461"/>
      <c r="DJ58" s="461"/>
      <c r="DK58" s="461"/>
      <c r="DL58" s="461"/>
      <c r="DM58" s="461"/>
      <c r="DN58" s="461"/>
      <c r="DO58" s="461"/>
      <c r="DP58" s="461"/>
      <c r="DQ58" s="461"/>
      <c r="DR58" s="461"/>
      <c r="DS58" s="461"/>
      <c r="DT58" s="461"/>
      <c r="DU58" s="461"/>
      <c r="DV58" s="461"/>
      <c r="DW58" s="461"/>
      <c r="DX58" s="461"/>
      <c r="DY58" s="461"/>
      <c r="DZ58" s="461"/>
      <c r="EA58" s="461"/>
      <c r="EB58" s="461"/>
      <c r="EC58" s="461"/>
      <c r="ED58" s="461"/>
      <c r="EE58" s="461"/>
      <c r="EF58" s="461"/>
      <c r="EG58" s="461"/>
      <c r="EH58" s="461"/>
      <c r="EI58" s="461"/>
      <c r="EJ58" s="461"/>
      <c r="EK58" s="461"/>
      <c r="EL58" s="461"/>
      <c r="EM58" s="461"/>
      <c r="EN58" s="461"/>
      <c r="EO58" s="461"/>
      <c r="EP58" s="461"/>
      <c r="EQ58" s="461"/>
      <c r="ER58" s="461"/>
      <c r="ES58" s="461"/>
      <c r="ET58" s="461"/>
      <c r="EU58" s="461"/>
      <c r="EV58" s="461"/>
      <c r="EW58" s="461"/>
      <c r="EX58" s="461"/>
      <c r="EY58" s="461"/>
      <c r="EZ58" s="461"/>
      <c r="FA58" s="461"/>
      <c r="FB58" s="461"/>
      <c r="FC58" s="461"/>
      <c r="FD58" s="461"/>
      <c r="FE58" s="461"/>
      <c r="FF58" s="461"/>
      <c r="FG58" s="461"/>
      <c r="FH58" s="461"/>
      <c r="FI58" s="461"/>
      <c r="FJ58" s="461"/>
      <c r="FK58" s="461"/>
    </row>
    <row r="59" spans="1:167" s="104" customFormat="1" ht="14.25">
      <c r="A59" s="81">
        <v>43301</v>
      </c>
      <c r="B59" s="82" t="s">
        <v>57</v>
      </c>
      <c r="C59" s="83" t="s">
        <v>226</v>
      </c>
      <c r="D59" s="83" t="s">
        <v>83</v>
      </c>
      <c r="E59" s="109" t="s">
        <v>84</v>
      </c>
      <c r="F59" s="85" t="s">
        <v>85</v>
      </c>
      <c r="G59" s="85" t="s">
        <v>86</v>
      </c>
      <c r="H59" s="86" t="s">
        <v>87</v>
      </c>
      <c r="I59" s="87" t="s">
        <v>71</v>
      </c>
      <c r="J59" s="88">
        <v>31</v>
      </c>
      <c r="K59" s="89">
        <f t="shared" si="5"/>
        <v>43332</v>
      </c>
      <c r="L59" s="90">
        <v>480</v>
      </c>
      <c r="M59" s="90">
        <v>25</v>
      </c>
      <c r="N59" s="90">
        <v>25</v>
      </c>
      <c r="O59" s="90">
        <v>25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1">
        <f t="shared" si="35"/>
        <v>555</v>
      </c>
      <c r="X59" s="92">
        <v>45600</v>
      </c>
      <c r="Y59" s="92">
        <v>46000</v>
      </c>
      <c r="Z59" s="92">
        <v>33000</v>
      </c>
      <c r="AA59" s="93">
        <f t="shared" si="6"/>
        <v>21888000</v>
      </c>
      <c r="AB59" s="93">
        <f t="shared" si="7"/>
        <v>1140000</v>
      </c>
      <c r="AC59" s="93">
        <f t="shared" si="8"/>
        <v>1140000</v>
      </c>
      <c r="AD59" s="93">
        <f t="shared" si="9"/>
        <v>1140000</v>
      </c>
      <c r="AE59" s="93">
        <f t="shared" si="10"/>
        <v>0</v>
      </c>
      <c r="AF59" s="93">
        <f t="shared" si="11"/>
        <v>0</v>
      </c>
      <c r="AG59" s="93">
        <f t="shared" si="12"/>
        <v>0</v>
      </c>
      <c r="AH59" s="93">
        <f t="shared" si="48"/>
        <v>0</v>
      </c>
      <c r="AI59" s="93">
        <f t="shared" si="48"/>
        <v>0</v>
      </c>
      <c r="AJ59" s="93">
        <f t="shared" si="14"/>
        <v>0</v>
      </c>
      <c r="AK59" s="93">
        <f t="shared" si="15"/>
        <v>0</v>
      </c>
      <c r="AL59" s="91">
        <f t="shared" si="36"/>
        <v>25308000</v>
      </c>
      <c r="AM59" s="91">
        <f t="shared" si="16"/>
        <v>555</v>
      </c>
      <c r="AN59" s="91">
        <f t="shared" si="17"/>
        <v>0</v>
      </c>
      <c r="AO59" s="91">
        <f t="shared" si="18"/>
        <v>333000</v>
      </c>
      <c r="AP59" s="91">
        <f t="shared" si="19"/>
        <v>0</v>
      </c>
      <c r="AQ59" s="91">
        <f>AM59*400</f>
        <v>222000</v>
      </c>
      <c r="AR59" s="91">
        <f t="shared" si="20"/>
        <v>0</v>
      </c>
      <c r="AS59" s="91"/>
      <c r="AT59" s="91">
        <f t="shared" si="49"/>
        <v>0</v>
      </c>
      <c r="AU59" s="91">
        <f t="shared" si="21"/>
        <v>555000</v>
      </c>
      <c r="AV59" s="91">
        <f t="shared" si="22"/>
        <v>24753000</v>
      </c>
      <c r="AW59" s="91">
        <v>0</v>
      </c>
      <c r="AX59" s="93"/>
      <c r="AY59" s="93"/>
      <c r="AZ59" s="94">
        <f t="shared" si="23"/>
        <v>24753000</v>
      </c>
      <c r="BA59" s="95">
        <v>0</v>
      </c>
      <c r="BB59" s="96" t="s">
        <v>64</v>
      </c>
      <c r="BC59" s="96"/>
      <c r="BD59" s="97"/>
      <c r="BE59" s="98"/>
      <c r="BF59" s="99"/>
      <c r="BG59" s="98"/>
      <c r="BH59" s="99"/>
      <c r="BI59" s="98"/>
      <c r="BJ59" s="99"/>
      <c r="BK59" s="98"/>
      <c r="BL59" s="99"/>
      <c r="BM59" s="100"/>
      <c r="BN59" s="101">
        <f t="shared" si="24"/>
        <v>-43301</v>
      </c>
      <c r="BO59" s="102" t="str">
        <f t="shared" si="25"/>
        <v>-</v>
      </c>
      <c r="BP59" s="103">
        <f t="shared" si="26"/>
        <v>25308000</v>
      </c>
      <c r="BR59" s="105">
        <f t="shared" si="27"/>
        <v>25308000</v>
      </c>
      <c r="BS59" s="105">
        <f t="shared" si="28"/>
        <v>0</v>
      </c>
      <c r="BT59" s="105">
        <f t="shared" si="29"/>
        <v>0</v>
      </c>
      <c r="BU59" s="105">
        <f t="shared" si="30"/>
        <v>0</v>
      </c>
      <c r="BW59" s="105">
        <f t="shared" si="31"/>
        <v>555</v>
      </c>
      <c r="BX59" s="105">
        <f t="shared" si="32"/>
        <v>0</v>
      </c>
      <c r="BY59" s="105">
        <f t="shared" si="33"/>
        <v>0</v>
      </c>
      <c r="BZ59" s="105">
        <f t="shared" si="34"/>
        <v>0</v>
      </c>
      <c r="CB59" s="106"/>
      <c r="CC59" s="107"/>
      <c r="CD59" s="107"/>
      <c r="CE59" s="107"/>
      <c r="CF59" s="108"/>
      <c r="CG59" s="108"/>
      <c r="CH59" s="108"/>
      <c r="CI59" s="457">
        <f t="shared" si="38"/>
        <v>555000</v>
      </c>
      <c r="CJ59" s="457">
        <f t="shared" si="39"/>
        <v>0</v>
      </c>
      <c r="CK59" s="459">
        <f t="shared" si="40"/>
        <v>0</v>
      </c>
      <c r="CL59" s="459">
        <f t="shared" si="41"/>
        <v>555000</v>
      </c>
      <c r="CM59" s="459">
        <f t="shared" si="42"/>
        <v>555000</v>
      </c>
      <c r="CN59" s="459">
        <f t="shared" si="43"/>
        <v>0</v>
      </c>
      <c r="CO59" s="459">
        <f t="shared" si="44"/>
        <v>25308000</v>
      </c>
      <c r="CP59" s="459">
        <f t="shared" si="45"/>
        <v>24753000</v>
      </c>
      <c r="CQ59" s="460">
        <f t="shared" si="46"/>
        <v>24753000</v>
      </c>
      <c r="CR59" s="459">
        <f t="shared" si="47"/>
        <v>0</v>
      </c>
      <c r="CS59" s="461"/>
      <c r="CT59" s="461"/>
      <c r="CU59" s="461"/>
      <c r="CV59" s="461"/>
      <c r="CW59" s="461"/>
      <c r="CX59" s="461"/>
      <c r="CY59" s="461"/>
      <c r="CZ59" s="461"/>
      <c r="DA59" s="461"/>
      <c r="DB59" s="461"/>
      <c r="DC59" s="461"/>
      <c r="DD59" s="461"/>
      <c r="DE59" s="461"/>
      <c r="DF59" s="461"/>
      <c r="DG59" s="461"/>
      <c r="DH59" s="461"/>
      <c r="DI59" s="461"/>
      <c r="DJ59" s="461"/>
      <c r="DK59" s="461"/>
      <c r="DL59" s="461"/>
      <c r="DM59" s="461"/>
      <c r="DN59" s="461"/>
      <c r="DO59" s="461"/>
      <c r="DP59" s="461"/>
      <c r="DQ59" s="461"/>
      <c r="DR59" s="461"/>
      <c r="DS59" s="461"/>
      <c r="DT59" s="461"/>
      <c r="DU59" s="461"/>
      <c r="DV59" s="461"/>
      <c r="DW59" s="461"/>
      <c r="DX59" s="461"/>
      <c r="DY59" s="461"/>
      <c r="DZ59" s="461"/>
      <c r="EA59" s="461"/>
      <c r="EB59" s="461"/>
      <c r="EC59" s="461"/>
      <c r="ED59" s="461"/>
      <c r="EE59" s="461"/>
      <c r="EF59" s="461"/>
      <c r="EG59" s="461"/>
      <c r="EH59" s="461"/>
      <c r="EI59" s="461"/>
      <c r="EJ59" s="461"/>
      <c r="EK59" s="461"/>
      <c r="EL59" s="461"/>
      <c r="EM59" s="461"/>
      <c r="EN59" s="461"/>
      <c r="EO59" s="461"/>
      <c r="EP59" s="461"/>
      <c r="EQ59" s="461"/>
      <c r="ER59" s="461"/>
      <c r="ES59" s="461"/>
      <c r="ET59" s="461"/>
      <c r="EU59" s="461"/>
      <c r="EV59" s="461"/>
      <c r="EW59" s="461"/>
      <c r="EX59" s="461"/>
      <c r="EY59" s="461"/>
      <c r="EZ59" s="461"/>
      <c r="FA59" s="461"/>
      <c r="FB59" s="461"/>
      <c r="FC59" s="461"/>
      <c r="FD59" s="461"/>
      <c r="FE59" s="461"/>
      <c r="FF59" s="461"/>
      <c r="FG59" s="461"/>
      <c r="FH59" s="461"/>
      <c r="FI59" s="461"/>
      <c r="FJ59" s="461"/>
      <c r="FK59" s="461"/>
    </row>
    <row r="60" spans="1:167" s="395" customFormat="1" ht="14.25">
      <c r="A60" s="372">
        <v>43301</v>
      </c>
      <c r="B60" s="373" t="s">
        <v>57</v>
      </c>
      <c r="C60" s="374" t="s">
        <v>227</v>
      </c>
      <c r="D60" s="374" t="s">
        <v>66</v>
      </c>
      <c r="E60" s="375" t="s">
        <v>67</v>
      </c>
      <c r="F60" s="376" t="s">
        <v>68</v>
      </c>
      <c r="G60" s="376" t="s">
        <v>69</v>
      </c>
      <c r="H60" s="377" t="s">
        <v>70</v>
      </c>
      <c r="I60" s="378" t="s">
        <v>71</v>
      </c>
      <c r="J60" s="379">
        <v>31</v>
      </c>
      <c r="K60" s="380">
        <f t="shared" si="5"/>
        <v>43332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81">
        <v>0</v>
      </c>
      <c r="S60" s="381">
        <v>0</v>
      </c>
      <c r="T60" s="381">
        <v>200</v>
      </c>
      <c r="U60" s="381">
        <v>0</v>
      </c>
      <c r="V60" s="381">
        <v>0</v>
      </c>
      <c r="W60" s="382">
        <f t="shared" si="35"/>
        <v>200</v>
      </c>
      <c r="X60" s="383">
        <v>45600</v>
      </c>
      <c r="Y60" s="383">
        <v>46000</v>
      </c>
      <c r="Z60" s="383">
        <v>33000</v>
      </c>
      <c r="AA60" s="384">
        <f t="shared" si="6"/>
        <v>0</v>
      </c>
      <c r="AB60" s="384">
        <f t="shared" si="7"/>
        <v>0</v>
      </c>
      <c r="AC60" s="384">
        <f t="shared" si="8"/>
        <v>0</v>
      </c>
      <c r="AD60" s="384">
        <f t="shared" si="9"/>
        <v>0</v>
      </c>
      <c r="AE60" s="384">
        <f t="shared" si="10"/>
        <v>0</v>
      </c>
      <c r="AF60" s="384">
        <f t="shared" si="11"/>
        <v>0</v>
      </c>
      <c r="AG60" s="384">
        <f t="shared" si="12"/>
        <v>0</v>
      </c>
      <c r="AH60" s="384">
        <f t="shared" si="48"/>
        <v>0</v>
      </c>
      <c r="AI60" s="384">
        <f t="shared" si="48"/>
        <v>9200000</v>
      </c>
      <c r="AJ60" s="384">
        <f t="shared" si="14"/>
        <v>0</v>
      </c>
      <c r="AK60" s="384">
        <f t="shared" si="15"/>
        <v>0</v>
      </c>
      <c r="AL60" s="382">
        <f t="shared" si="36"/>
        <v>9200000</v>
      </c>
      <c r="AM60" s="382">
        <f t="shared" si="16"/>
        <v>0</v>
      </c>
      <c r="AN60" s="382">
        <f t="shared" si="17"/>
        <v>200</v>
      </c>
      <c r="AO60" s="382">
        <f t="shared" si="18"/>
        <v>0</v>
      </c>
      <c r="AP60" s="382">
        <f t="shared" si="19"/>
        <v>200000</v>
      </c>
      <c r="AQ60" s="382"/>
      <c r="AR60" s="382">
        <f t="shared" si="20"/>
        <v>0</v>
      </c>
      <c r="AS60" s="382"/>
      <c r="AT60" s="382">
        <f>T60*500</f>
        <v>100000</v>
      </c>
      <c r="AU60" s="382">
        <f t="shared" si="21"/>
        <v>300000</v>
      </c>
      <c r="AV60" s="382">
        <f t="shared" si="22"/>
        <v>8900000</v>
      </c>
      <c r="AW60" s="382">
        <v>0</v>
      </c>
      <c r="AX60" s="384"/>
      <c r="AY60" s="384"/>
      <c r="AZ60" s="385">
        <f t="shared" si="23"/>
        <v>8900000</v>
      </c>
      <c r="BA60" s="386">
        <v>0</v>
      </c>
      <c r="BB60" s="387" t="s">
        <v>64</v>
      </c>
      <c r="BC60" s="387"/>
      <c r="BD60" s="388"/>
      <c r="BE60" s="389"/>
      <c r="BF60" s="390"/>
      <c r="BG60" s="389"/>
      <c r="BH60" s="390"/>
      <c r="BI60" s="389"/>
      <c r="BJ60" s="390"/>
      <c r="BK60" s="389"/>
      <c r="BL60" s="390"/>
      <c r="BM60" s="391"/>
      <c r="BN60" s="392">
        <f t="shared" si="24"/>
        <v>-43301</v>
      </c>
      <c r="BO60" s="393" t="str">
        <f t="shared" si="25"/>
        <v>-</v>
      </c>
      <c r="BP60" s="394">
        <f t="shared" si="26"/>
        <v>9200000</v>
      </c>
      <c r="BR60" s="396">
        <f t="shared" si="27"/>
        <v>9200000</v>
      </c>
      <c r="BS60" s="396">
        <f t="shared" si="28"/>
        <v>0</v>
      </c>
      <c r="BT60" s="396">
        <f t="shared" si="29"/>
        <v>0</v>
      </c>
      <c r="BU60" s="396">
        <f t="shared" si="30"/>
        <v>0</v>
      </c>
      <c r="BW60" s="396">
        <f t="shared" si="31"/>
        <v>200</v>
      </c>
      <c r="BX60" s="396">
        <f t="shared" si="32"/>
        <v>0</v>
      </c>
      <c r="BY60" s="396">
        <f t="shared" si="33"/>
        <v>0</v>
      </c>
      <c r="BZ60" s="396">
        <f t="shared" si="34"/>
        <v>0</v>
      </c>
      <c r="CB60" s="397"/>
      <c r="CC60" s="398"/>
      <c r="CD60" s="398"/>
      <c r="CE60" s="398"/>
      <c r="CF60" s="399"/>
      <c r="CG60" s="399"/>
      <c r="CH60" s="399"/>
      <c r="CI60" s="457">
        <f t="shared" si="38"/>
        <v>0</v>
      </c>
      <c r="CJ60" s="457">
        <f t="shared" si="39"/>
        <v>300000</v>
      </c>
      <c r="CK60" s="459">
        <f t="shared" si="40"/>
        <v>0</v>
      </c>
      <c r="CL60" s="459">
        <f t="shared" si="41"/>
        <v>300000</v>
      </c>
      <c r="CM60" s="459">
        <f t="shared" si="42"/>
        <v>300000</v>
      </c>
      <c r="CN60" s="459">
        <f t="shared" si="43"/>
        <v>0</v>
      </c>
      <c r="CO60" s="459">
        <f t="shared" si="44"/>
        <v>9200000</v>
      </c>
      <c r="CP60" s="459">
        <f t="shared" si="45"/>
        <v>8900000</v>
      </c>
      <c r="CQ60" s="460">
        <f t="shared" si="46"/>
        <v>8900000</v>
      </c>
      <c r="CR60" s="459">
        <f t="shared" si="47"/>
        <v>0</v>
      </c>
      <c r="CS60" s="461"/>
      <c r="CT60" s="461"/>
      <c r="CU60" s="461"/>
      <c r="CV60" s="461"/>
      <c r="CW60" s="461"/>
      <c r="CX60" s="461"/>
      <c r="CY60" s="461"/>
      <c r="CZ60" s="461"/>
      <c r="DA60" s="461"/>
      <c r="DB60" s="461"/>
      <c r="DC60" s="461"/>
      <c r="DD60" s="461"/>
      <c r="DE60" s="461"/>
      <c r="DF60" s="461"/>
      <c r="DG60" s="461"/>
      <c r="DH60" s="461"/>
      <c r="DI60" s="461"/>
      <c r="DJ60" s="461"/>
      <c r="DK60" s="461"/>
      <c r="DL60" s="461"/>
      <c r="DM60" s="461"/>
      <c r="DN60" s="461"/>
      <c r="DO60" s="461"/>
      <c r="DP60" s="461"/>
      <c r="DQ60" s="461"/>
      <c r="DR60" s="461"/>
      <c r="DS60" s="461"/>
      <c r="DT60" s="461"/>
      <c r="DU60" s="461"/>
      <c r="DV60" s="461"/>
      <c r="DW60" s="461"/>
      <c r="DX60" s="461"/>
      <c r="DY60" s="461"/>
      <c r="DZ60" s="461"/>
      <c r="EA60" s="461"/>
      <c r="EB60" s="461"/>
      <c r="EC60" s="461"/>
      <c r="ED60" s="461"/>
      <c r="EE60" s="461"/>
      <c r="EF60" s="461"/>
      <c r="EG60" s="461"/>
      <c r="EH60" s="461"/>
      <c r="EI60" s="461"/>
      <c r="EJ60" s="461"/>
      <c r="EK60" s="461"/>
      <c r="EL60" s="461"/>
      <c r="EM60" s="461"/>
      <c r="EN60" s="461"/>
      <c r="EO60" s="461"/>
      <c r="EP60" s="461"/>
      <c r="EQ60" s="461"/>
      <c r="ER60" s="461"/>
      <c r="ES60" s="461"/>
      <c r="ET60" s="461"/>
      <c r="EU60" s="461"/>
      <c r="EV60" s="461"/>
      <c r="EW60" s="461"/>
      <c r="EX60" s="461"/>
      <c r="EY60" s="461"/>
      <c r="EZ60" s="461"/>
      <c r="FA60" s="461"/>
      <c r="FB60" s="461"/>
      <c r="FC60" s="461"/>
      <c r="FD60" s="461"/>
      <c r="FE60" s="461"/>
      <c r="FF60" s="461"/>
      <c r="FG60" s="461"/>
      <c r="FH60" s="461"/>
      <c r="FI60" s="461"/>
      <c r="FJ60" s="461"/>
      <c r="FK60" s="461"/>
    </row>
    <row r="61" spans="1:167" s="104" customFormat="1" ht="14.25">
      <c r="A61" s="81">
        <v>43301</v>
      </c>
      <c r="B61" s="82" t="s">
        <v>57</v>
      </c>
      <c r="C61" s="83" t="s">
        <v>228</v>
      </c>
      <c r="D61" s="83" t="s">
        <v>152</v>
      </c>
      <c r="E61" s="84" t="s">
        <v>153</v>
      </c>
      <c r="F61" s="85" t="s">
        <v>154</v>
      </c>
      <c r="G61" s="85" t="s">
        <v>155</v>
      </c>
      <c r="H61" s="86" t="s">
        <v>70</v>
      </c>
      <c r="I61" s="87" t="s">
        <v>71</v>
      </c>
      <c r="J61" s="88">
        <v>31</v>
      </c>
      <c r="K61" s="89">
        <f t="shared" si="5"/>
        <v>43332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200</v>
      </c>
      <c r="U61" s="90">
        <v>0</v>
      </c>
      <c r="V61" s="90">
        <v>0</v>
      </c>
      <c r="W61" s="91">
        <f t="shared" si="35"/>
        <v>200</v>
      </c>
      <c r="X61" s="92">
        <v>45600</v>
      </c>
      <c r="Y61" s="92">
        <v>46000</v>
      </c>
      <c r="Z61" s="92">
        <v>33000</v>
      </c>
      <c r="AA61" s="93">
        <f t="shared" si="6"/>
        <v>0</v>
      </c>
      <c r="AB61" s="93">
        <f t="shared" si="7"/>
        <v>0</v>
      </c>
      <c r="AC61" s="93">
        <f t="shared" si="8"/>
        <v>0</v>
      </c>
      <c r="AD61" s="93">
        <f t="shared" si="9"/>
        <v>0</v>
      </c>
      <c r="AE61" s="93">
        <f t="shared" si="10"/>
        <v>0</v>
      </c>
      <c r="AF61" s="93">
        <f t="shared" si="11"/>
        <v>0</v>
      </c>
      <c r="AG61" s="93">
        <f t="shared" si="12"/>
        <v>0</v>
      </c>
      <c r="AH61" s="93">
        <f t="shared" si="48"/>
        <v>0</v>
      </c>
      <c r="AI61" s="93">
        <f t="shared" si="48"/>
        <v>9200000</v>
      </c>
      <c r="AJ61" s="93">
        <f t="shared" si="14"/>
        <v>0</v>
      </c>
      <c r="AK61" s="93">
        <f t="shared" si="15"/>
        <v>0</v>
      </c>
      <c r="AL61" s="91">
        <f t="shared" si="36"/>
        <v>9200000</v>
      </c>
      <c r="AM61" s="91">
        <f t="shared" si="16"/>
        <v>0</v>
      </c>
      <c r="AN61" s="91">
        <f t="shared" si="17"/>
        <v>200</v>
      </c>
      <c r="AO61" s="91">
        <f t="shared" si="18"/>
        <v>0</v>
      </c>
      <c r="AP61" s="91">
        <f t="shared" si="19"/>
        <v>200000</v>
      </c>
      <c r="AQ61" s="91"/>
      <c r="AR61" s="91">
        <f t="shared" si="20"/>
        <v>0</v>
      </c>
      <c r="AS61" s="91"/>
      <c r="AT61" s="91">
        <f t="shared" ref="AT61:AT66" si="50">AN61*0</f>
        <v>0</v>
      </c>
      <c r="AU61" s="91">
        <f t="shared" si="21"/>
        <v>200000</v>
      </c>
      <c r="AV61" s="91">
        <f t="shared" si="22"/>
        <v>9000000</v>
      </c>
      <c r="AW61" s="91">
        <v>0</v>
      </c>
      <c r="AX61" s="93"/>
      <c r="AY61" s="93"/>
      <c r="AZ61" s="94">
        <f t="shared" si="23"/>
        <v>9000000</v>
      </c>
      <c r="BA61" s="95">
        <v>0</v>
      </c>
      <c r="BB61" s="96" t="s">
        <v>64</v>
      </c>
      <c r="BC61" s="96"/>
      <c r="BD61" s="97"/>
      <c r="BE61" s="98"/>
      <c r="BF61" s="99"/>
      <c r="BG61" s="98"/>
      <c r="BH61" s="99"/>
      <c r="BI61" s="98"/>
      <c r="BJ61" s="99"/>
      <c r="BK61" s="98"/>
      <c r="BL61" s="99"/>
      <c r="BM61" s="100"/>
      <c r="BN61" s="101">
        <f t="shared" si="24"/>
        <v>-43301</v>
      </c>
      <c r="BO61" s="102" t="str">
        <f t="shared" si="25"/>
        <v>-</v>
      </c>
      <c r="BP61" s="103">
        <f t="shared" si="26"/>
        <v>9200000</v>
      </c>
      <c r="BR61" s="105">
        <f t="shared" si="27"/>
        <v>9200000</v>
      </c>
      <c r="BS61" s="105">
        <f t="shared" si="28"/>
        <v>0</v>
      </c>
      <c r="BT61" s="105">
        <f t="shared" si="29"/>
        <v>0</v>
      </c>
      <c r="BU61" s="105">
        <f t="shared" si="30"/>
        <v>0</v>
      </c>
      <c r="BW61" s="105">
        <f t="shared" si="31"/>
        <v>200</v>
      </c>
      <c r="BX61" s="105">
        <f t="shared" si="32"/>
        <v>0</v>
      </c>
      <c r="BY61" s="105">
        <f t="shared" si="33"/>
        <v>0</v>
      </c>
      <c r="BZ61" s="105">
        <f t="shared" si="34"/>
        <v>0</v>
      </c>
      <c r="CB61" s="106"/>
      <c r="CC61" s="107"/>
      <c r="CD61" s="107"/>
      <c r="CE61" s="107"/>
      <c r="CF61" s="108"/>
      <c r="CG61" s="108"/>
      <c r="CH61" s="108"/>
      <c r="CI61" s="457">
        <f t="shared" si="38"/>
        <v>0</v>
      </c>
      <c r="CJ61" s="457">
        <f t="shared" si="39"/>
        <v>200000</v>
      </c>
      <c r="CK61" s="459">
        <f t="shared" si="40"/>
        <v>0</v>
      </c>
      <c r="CL61" s="459">
        <f t="shared" si="41"/>
        <v>200000</v>
      </c>
      <c r="CM61" s="459">
        <f t="shared" si="42"/>
        <v>200000</v>
      </c>
      <c r="CN61" s="459">
        <f t="shared" si="43"/>
        <v>0</v>
      </c>
      <c r="CO61" s="459">
        <f t="shared" si="44"/>
        <v>9200000</v>
      </c>
      <c r="CP61" s="459">
        <f t="shared" si="45"/>
        <v>9000000</v>
      </c>
      <c r="CQ61" s="460">
        <f t="shared" si="46"/>
        <v>9000000</v>
      </c>
      <c r="CR61" s="459">
        <f t="shared" si="47"/>
        <v>0</v>
      </c>
      <c r="CS61" s="461"/>
      <c r="CT61" s="461"/>
      <c r="CU61" s="461"/>
      <c r="CV61" s="461"/>
      <c r="CW61" s="461"/>
      <c r="CX61" s="461"/>
      <c r="CY61" s="461"/>
      <c r="CZ61" s="461"/>
      <c r="DA61" s="461"/>
      <c r="DB61" s="461"/>
      <c r="DC61" s="461"/>
      <c r="DD61" s="461"/>
      <c r="DE61" s="461"/>
      <c r="DF61" s="461"/>
      <c r="DG61" s="461"/>
      <c r="DH61" s="461"/>
      <c r="DI61" s="461"/>
      <c r="DJ61" s="461"/>
      <c r="DK61" s="461"/>
      <c r="DL61" s="461"/>
      <c r="DM61" s="461"/>
      <c r="DN61" s="461"/>
      <c r="DO61" s="461"/>
      <c r="DP61" s="461"/>
      <c r="DQ61" s="461"/>
      <c r="DR61" s="461"/>
      <c r="DS61" s="461"/>
      <c r="DT61" s="461"/>
      <c r="DU61" s="461"/>
      <c r="DV61" s="461"/>
      <c r="DW61" s="461"/>
      <c r="DX61" s="461"/>
      <c r="DY61" s="461"/>
      <c r="DZ61" s="461"/>
      <c r="EA61" s="461"/>
      <c r="EB61" s="461"/>
      <c r="EC61" s="461"/>
      <c r="ED61" s="461"/>
      <c r="EE61" s="461"/>
      <c r="EF61" s="461"/>
      <c r="EG61" s="461"/>
      <c r="EH61" s="461"/>
      <c r="EI61" s="461"/>
      <c r="EJ61" s="461"/>
      <c r="EK61" s="461"/>
      <c r="EL61" s="461"/>
      <c r="EM61" s="461"/>
      <c r="EN61" s="461"/>
      <c r="EO61" s="461"/>
      <c r="EP61" s="461"/>
      <c r="EQ61" s="461"/>
      <c r="ER61" s="461"/>
      <c r="ES61" s="461"/>
      <c r="ET61" s="461"/>
      <c r="EU61" s="461"/>
      <c r="EV61" s="461"/>
      <c r="EW61" s="461"/>
      <c r="EX61" s="461"/>
      <c r="EY61" s="461"/>
      <c r="EZ61" s="461"/>
      <c r="FA61" s="461"/>
      <c r="FB61" s="461"/>
      <c r="FC61" s="461"/>
      <c r="FD61" s="461"/>
      <c r="FE61" s="461"/>
      <c r="FF61" s="461"/>
      <c r="FG61" s="461"/>
      <c r="FH61" s="461"/>
      <c r="FI61" s="461"/>
      <c r="FJ61" s="461"/>
      <c r="FK61" s="461"/>
    </row>
    <row r="62" spans="1:167" s="395" customFormat="1" ht="15" thickBot="1">
      <c r="A62" s="400">
        <v>43301</v>
      </c>
      <c r="B62" s="401" t="s">
        <v>57</v>
      </c>
      <c r="C62" s="402" t="s">
        <v>229</v>
      </c>
      <c r="D62" s="402" t="s">
        <v>158</v>
      </c>
      <c r="E62" s="403" t="s">
        <v>159</v>
      </c>
      <c r="F62" s="404" t="s">
        <v>160</v>
      </c>
      <c r="G62" s="404" t="s">
        <v>161</v>
      </c>
      <c r="H62" s="424" t="s">
        <v>70</v>
      </c>
      <c r="I62" s="407" t="s">
        <v>71</v>
      </c>
      <c r="J62" s="408">
        <v>31</v>
      </c>
      <c r="K62" s="409">
        <f t="shared" si="5"/>
        <v>43332</v>
      </c>
      <c r="L62" s="410">
        <v>0</v>
      </c>
      <c r="M62" s="410">
        <v>0</v>
      </c>
      <c r="N62" s="410">
        <v>0</v>
      </c>
      <c r="O62" s="410">
        <v>0</v>
      </c>
      <c r="P62" s="410">
        <v>0</v>
      </c>
      <c r="Q62" s="410">
        <v>0</v>
      </c>
      <c r="R62" s="410">
        <v>0</v>
      </c>
      <c r="S62" s="410">
        <v>0</v>
      </c>
      <c r="T62" s="410">
        <v>200</v>
      </c>
      <c r="U62" s="410">
        <v>0</v>
      </c>
      <c r="V62" s="410">
        <v>0</v>
      </c>
      <c r="W62" s="382">
        <f t="shared" si="35"/>
        <v>200</v>
      </c>
      <c r="X62" s="411">
        <v>45600</v>
      </c>
      <c r="Y62" s="411">
        <v>46000</v>
      </c>
      <c r="Z62" s="411">
        <v>33000</v>
      </c>
      <c r="AA62" s="412">
        <f t="shared" si="6"/>
        <v>0</v>
      </c>
      <c r="AB62" s="412">
        <f t="shared" si="7"/>
        <v>0</v>
      </c>
      <c r="AC62" s="412">
        <f t="shared" si="8"/>
        <v>0</v>
      </c>
      <c r="AD62" s="412">
        <f t="shared" si="9"/>
        <v>0</v>
      </c>
      <c r="AE62" s="412">
        <f t="shared" si="10"/>
        <v>0</v>
      </c>
      <c r="AF62" s="412">
        <f t="shared" si="11"/>
        <v>0</v>
      </c>
      <c r="AG62" s="412">
        <f t="shared" si="12"/>
        <v>0</v>
      </c>
      <c r="AH62" s="412">
        <f t="shared" si="48"/>
        <v>0</v>
      </c>
      <c r="AI62" s="412">
        <f t="shared" si="48"/>
        <v>9200000</v>
      </c>
      <c r="AJ62" s="412">
        <f t="shared" si="14"/>
        <v>0</v>
      </c>
      <c r="AK62" s="412">
        <f t="shared" si="15"/>
        <v>0</v>
      </c>
      <c r="AL62" s="382">
        <f t="shared" si="36"/>
        <v>9200000</v>
      </c>
      <c r="AM62" s="413">
        <f t="shared" si="16"/>
        <v>0</v>
      </c>
      <c r="AN62" s="413">
        <f t="shared" si="17"/>
        <v>200</v>
      </c>
      <c r="AO62" s="413">
        <f t="shared" si="18"/>
        <v>0</v>
      </c>
      <c r="AP62" s="413">
        <f t="shared" si="19"/>
        <v>200000</v>
      </c>
      <c r="AQ62" s="413"/>
      <c r="AR62" s="413">
        <f t="shared" si="20"/>
        <v>0</v>
      </c>
      <c r="AS62" s="413"/>
      <c r="AT62" s="413">
        <f>T62*500</f>
        <v>100000</v>
      </c>
      <c r="AU62" s="413">
        <f t="shared" si="21"/>
        <v>300000</v>
      </c>
      <c r="AV62" s="413">
        <f t="shared" si="22"/>
        <v>8900000</v>
      </c>
      <c r="AW62" s="413">
        <v>0</v>
      </c>
      <c r="AX62" s="412"/>
      <c r="AY62" s="412"/>
      <c r="AZ62" s="414">
        <f t="shared" si="23"/>
        <v>8900000</v>
      </c>
      <c r="BA62" s="415">
        <v>0</v>
      </c>
      <c r="BB62" s="416" t="s">
        <v>64</v>
      </c>
      <c r="BC62" s="416"/>
      <c r="BD62" s="417"/>
      <c r="BE62" s="418"/>
      <c r="BF62" s="419"/>
      <c r="BG62" s="418"/>
      <c r="BH62" s="419"/>
      <c r="BI62" s="418"/>
      <c r="BJ62" s="419"/>
      <c r="BK62" s="418"/>
      <c r="BL62" s="419"/>
      <c r="BM62" s="420"/>
      <c r="BN62" s="421">
        <f t="shared" si="24"/>
        <v>-43301</v>
      </c>
      <c r="BO62" s="422" t="str">
        <f t="shared" si="25"/>
        <v>-</v>
      </c>
      <c r="BP62" s="423">
        <f t="shared" si="26"/>
        <v>9200000</v>
      </c>
      <c r="BR62" s="396">
        <f t="shared" si="27"/>
        <v>9200000</v>
      </c>
      <c r="BS62" s="396">
        <f t="shared" si="28"/>
        <v>0</v>
      </c>
      <c r="BT62" s="396">
        <f t="shared" si="29"/>
        <v>0</v>
      </c>
      <c r="BU62" s="396">
        <f t="shared" si="30"/>
        <v>0</v>
      </c>
      <c r="BW62" s="396">
        <f t="shared" si="31"/>
        <v>200</v>
      </c>
      <c r="BX62" s="396">
        <f t="shared" si="32"/>
        <v>0</v>
      </c>
      <c r="BY62" s="396">
        <f t="shared" si="33"/>
        <v>0</v>
      </c>
      <c r="BZ62" s="396">
        <f t="shared" si="34"/>
        <v>0</v>
      </c>
      <c r="CB62" s="397"/>
      <c r="CC62" s="398"/>
      <c r="CD62" s="398"/>
      <c r="CE62" s="398"/>
      <c r="CF62" s="399"/>
      <c r="CG62" s="399"/>
      <c r="CH62" s="399"/>
      <c r="CI62" s="457">
        <f t="shared" si="38"/>
        <v>0</v>
      </c>
      <c r="CJ62" s="457">
        <f t="shared" si="39"/>
        <v>300000</v>
      </c>
      <c r="CK62" s="459">
        <f t="shared" si="40"/>
        <v>0</v>
      </c>
      <c r="CL62" s="459">
        <f t="shared" si="41"/>
        <v>300000</v>
      </c>
      <c r="CM62" s="459">
        <f t="shared" si="42"/>
        <v>300000</v>
      </c>
      <c r="CN62" s="459">
        <f t="shared" si="43"/>
        <v>0</v>
      </c>
      <c r="CO62" s="459">
        <f t="shared" si="44"/>
        <v>9200000</v>
      </c>
      <c r="CP62" s="459">
        <f t="shared" si="45"/>
        <v>8900000</v>
      </c>
      <c r="CQ62" s="460">
        <f t="shared" si="46"/>
        <v>8900000</v>
      </c>
      <c r="CR62" s="459">
        <f t="shared" si="47"/>
        <v>0</v>
      </c>
      <c r="CS62" s="461"/>
      <c r="CT62" s="461"/>
      <c r="CU62" s="461"/>
      <c r="CV62" s="461"/>
      <c r="CW62" s="461"/>
      <c r="CX62" s="461"/>
      <c r="CY62" s="461"/>
      <c r="CZ62" s="461"/>
      <c r="DA62" s="461"/>
      <c r="DB62" s="461"/>
      <c r="DC62" s="461"/>
      <c r="DD62" s="461"/>
      <c r="DE62" s="461"/>
      <c r="DF62" s="461"/>
      <c r="DG62" s="461"/>
      <c r="DH62" s="461"/>
      <c r="DI62" s="461"/>
      <c r="DJ62" s="461"/>
      <c r="DK62" s="461"/>
      <c r="DL62" s="461"/>
      <c r="DM62" s="461"/>
      <c r="DN62" s="461"/>
      <c r="DO62" s="461"/>
      <c r="DP62" s="461"/>
      <c r="DQ62" s="461"/>
      <c r="DR62" s="461"/>
      <c r="DS62" s="461"/>
      <c r="DT62" s="461"/>
      <c r="DU62" s="461"/>
      <c r="DV62" s="461"/>
      <c r="DW62" s="461"/>
      <c r="DX62" s="461"/>
      <c r="DY62" s="461"/>
      <c r="DZ62" s="461"/>
      <c r="EA62" s="461"/>
      <c r="EB62" s="461"/>
      <c r="EC62" s="461"/>
      <c r="ED62" s="461"/>
      <c r="EE62" s="461"/>
      <c r="EF62" s="461"/>
      <c r="EG62" s="461"/>
      <c r="EH62" s="461"/>
      <c r="EI62" s="461"/>
      <c r="EJ62" s="461"/>
      <c r="EK62" s="461"/>
      <c r="EL62" s="461"/>
      <c r="EM62" s="461"/>
      <c r="EN62" s="461"/>
      <c r="EO62" s="461"/>
      <c r="EP62" s="461"/>
      <c r="EQ62" s="461"/>
      <c r="ER62" s="461"/>
      <c r="ES62" s="461"/>
      <c r="ET62" s="461"/>
      <c r="EU62" s="461"/>
      <c r="EV62" s="461"/>
      <c r="EW62" s="461"/>
      <c r="EX62" s="461"/>
      <c r="EY62" s="461"/>
      <c r="EZ62" s="461"/>
      <c r="FA62" s="461"/>
      <c r="FB62" s="461"/>
      <c r="FC62" s="461"/>
      <c r="FD62" s="461"/>
      <c r="FE62" s="461"/>
      <c r="FF62" s="461"/>
      <c r="FG62" s="461"/>
      <c r="FH62" s="461"/>
      <c r="FI62" s="461"/>
      <c r="FJ62" s="461"/>
      <c r="FK62" s="461"/>
    </row>
    <row r="63" spans="1:167" s="395" customFormat="1" ht="14.25">
      <c r="A63" s="372">
        <v>43302</v>
      </c>
      <c r="B63" s="373" t="s">
        <v>57</v>
      </c>
      <c r="C63" s="374" t="s">
        <v>230</v>
      </c>
      <c r="D63" s="374" t="s">
        <v>117</v>
      </c>
      <c r="E63" s="425" t="s">
        <v>118</v>
      </c>
      <c r="F63" s="376" t="s">
        <v>119</v>
      </c>
      <c r="G63" s="426" t="s">
        <v>120</v>
      </c>
      <c r="H63" s="427" t="s">
        <v>70</v>
      </c>
      <c r="I63" s="378" t="s">
        <v>71</v>
      </c>
      <c r="J63" s="428">
        <v>31</v>
      </c>
      <c r="K63" s="380">
        <f t="shared" si="5"/>
        <v>43333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81">
        <v>0</v>
      </c>
      <c r="S63" s="381">
        <v>0</v>
      </c>
      <c r="T63" s="381">
        <v>200</v>
      </c>
      <c r="U63" s="381">
        <v>0</v>
      </c>
      <c r="V63" s="381">
        <v>0</v>
      </c>
      <c r="W63" s="429">
        <f t="shared" si="35"/>
        <v>200</v>
      </c>
      <c r="X63" s="383">
        <v>45600</v>
      </c>
      <c r="Y63" s="383">
        <v>46000</v>
      </c>
      <c r="Z63" s="383">
        <v>33000</v>
      </c>
      <c r="AA63" s="384">
        <f t="shared" si="6"/>
        <v>0</v>
      </c>
      <c r="AB63" s="384">
        <f t="shared" si="7"/>
        <v>0</v>
      </c>
      <c r="AC63" s="384">
        <f t="shared" si="8"/>
        <v>0</v>
      </c>
      <c r="AD63" s="384">
        <f t="shared" si="9"/>
        <v>0</v>
      </c>
      <c r="AE63" s="384">
        <f t="shared" si="10"/>
        <v>0</v>
      </c>
      <c r="AF63" s="384">
        <f t="shared" si="11"/>
        <v>0</v>
      </c>
      <c r="AG63" s="384">
        <f t="shared" si="12"/>
        <v>0</v>
      </c>
      <c r="AH63" s="384">
        <f t="shared" si="48"/>
        <v>0</v>
      </c>
      <c r="AI63" s="384">
        <f t="shared" si="48"/>
        <v>9200000</v>
      </c>
      <c r="AJ63" s="384">
        <f t="shared" si="14"/>
        <v>0</v>
      </c>
      <c r="AK63" s="384">
        <f t="shared" si="15"/>
        <v>0</v>
      </c>
      <c r="AL63" s="429">
        <f t="shared" si="36"/>
        <v>9200000</v>
      </c>
      <c r="AM63" s="382">
        <f t="shared" si="16"/>
        <v>0</v>
      </c>
      <c r="AN63" s="382">
        <f t="shared" si="17"/>
        <v>200</v>
      </c>
      <c r="AO63" s="382">
        <f t="shared" si="18"/>
        <v>0</v>
      </c>
      <c r="AP63" s="382">
        <f t="shared" si="19"/>
        <v>200000</v>
      </c>
      <c r="AQ63" s="382"/>
      <c r="AR63" s="382">
        <f t="shared" si="20"/>
        <v>0</v>
      </c>
      <c r="AS63" s="382"/>
      <c r="AT63" s="382">
        <f>T63*500</f>
        <v>100000</v>
      </c>
      <c r="AU63" s="382">
        <f t="shared" si="21"/>
        <v>300000</v>
      </c>
      <c r="AV63" s="382">
        <f t="shared" si="22"/>
        <v>8900000</v>
      </c>
      <c r="AW63" s="382">
        <v>0</v>
      </c>
      <c r="AX63" s="384"/>
      <c r="AY63" s="384"/>
      <c r="AZ63" s="385">
        <f t="shared" si="23"/>
        <v>8900000</v>
      </c>
      <c r="BA63" s="386">
        <v>0</v>
      </c>
      <c r="BB63" s="387" t="s">
        <v>64</v>
      </c>
      <c r="BC63" s="387"/>
      <c r="BD63" s="388"/>
      <c r="BE63" s="389"/>
      <c r="BF63" s="390"/>
      <c r="BG63" s="389"/>
      <c r="BH63" s="390"/>
      <c r="BI63" s="389"/>
      <c r="BJ63" s="390"/>
      <c r="BK63" s="389"/>
      <c r="BL63" s="390"/>
      <c r="BM63" s="391"/>
      <c r="BN63" s="392">
        <f t="shared" si="24"/>
        <v>-43302</v>
      </c>
      <c r="BO63" s="393" t="str">
        <f t="shared" si="25"/>
        <v>-</v>
      </c>
      <c r="BP63" s="394">
        <f t="shared" si="26"/>
        <v>9200000</v>
      </c>
      <c r="BR63" s="396">
        <f t="shared" si="27"/>
        <v>9200000</v>
      </c>
      <c r="BS63" s="396">
        <f t="shared" si="28"/>
        <v>0</v>
      </c>
      <c r="BT63" s="396">
        <f t="shared" si="29"/>
        <v>0</v>
      </c>
      <c r="BU63" s="396">
        <f t="shared" si="30"/>
        <v>0</v>
      </c>
      <c r="BW63" s="396">
        <f t="shared" si="31"/>
        <v>200</v>
      </c>
      <c r="BX63" s="396">
        <f t="shared" si="32"/>
        <v>0</v>
      </c>
      <c r="BY63" s="396">
        <f t="shared" si="33"/>
        <v>0</v>
      </c>
      <c r="BZ63" s="396">
        <f t="shared" si="34"/>
        <v>0</v>
      </c>
      <c r="CB63" s="397"/>
      <c r="CC63" s="398"/>
      <c r="CD63" s="398"/>
      <c r="CE63" s="398"/>
      <c r="CF63" s="399"/>
      <c r="CG63" s="399"/>
      <c r="CH63" s="399"/>
      <c r="CI63" s="457">
        <f t="shared" si="38"/>
        <v>0</v>
      </c>
      <c r="CJ63" s="457">
        <f t="shared" si="39"/>
        <v>300000</v>
      </c>
      <c r="CK63" s="459">
        <f t="shared" si="40"/>
        <v>0</v>
      </c>
      <c r="CL63" s="459">
        <f t="shared" si="41"/>
        <v>300000</v>
      </c>
      <c r="CM63" s="459">
        <f t="shared" si="42"/>
        <v>300000</v>
      </c>
      <c r="CN63" s="459">
        <f t="shared" si="43"/>
        <v>0</v>
      </c>
      <c r="CO63" s="459">
        <f t="shared" si="44"/>
        <v>9200000</v>
      </c>
      <c r="CP63" s="459">
        <f t="shared" si="45"/>
        <v>8900000</v>
      </c>
      <c r="CQ63" s="460">
        <f t="shared" si="46"/>
        <v>8900000</v>
      </c>
      <c r="CR63" s="459">
        <f t="shared" si="47"/>
        <v>0</v>
      </c>
      <c r="CS63" s="461"/>
      <c r="CT63" s="461"/>
      <c r="CU63" s="461"/>
      <c r="CV63" s="461"/>
      <c r="CW63" s="461"/>
      <c r="CX63" s="461"/>
      <c r="CY63" s="461"/>
      <c r="CZ63" s="461"/>
      <c r="DA63" s="461"/>
      <c r="DB63" s="461"/>
      <c r="DC63" s="461"/>
      <c r="DD63" s="461"/>
      <c r="DE63" s="461"/>
      <c r="DF63" s="461"/>
      <c r="DG63" s="461"/>
      <c r="DH63" s="461"/>
      <c r="DI63" s="461"/>
      <c r="DJ63" s="461"/>
      <c r="DK63" s="461"/>
      <c r="DL63" s="461"/>
      <c r="DM63" s="461"/>
      <c r="DN63" s="461"/>
      <c r="DO63" s="461"/>
      <c r="DP63" s="461"/>
      <c r="DQ63" s="461"/>
      <c r="DR63" s="461"/>
      <c r="DS63" s="461"/>
      <c r="DT63" s="461"/>
      <c r="DU63" s="461"/>
      <c r="DV63" s="461"/>
      <c r="DW63" s="461"/>
      <c r="DX63" s="461"/>
      <c r="DY63" s="461"/>
      <c r="DZ63" s="461"/>
      <c r="EA63" s="461"/>
      <c r="EB63" s="461"/>
      <c r="EC63" s="461"/>
      <c r="ED63" s="461"/>
      <c r="EE63" s="461"/>
      <c r="EF63" s="461"/>
      <c r="EG63" s="461"/>
      <c r="EH63" s="461"/>
      <c r="EI63" s="461"/>
      <c r="EJ63" s="461"/>
      <c r="EK63" s="461"/>
      <c r="EL63" s="461"/>
      <c r="EM63" s="461"/>
      <c r="EN63" s="461"/>
      <c r="EO63" s="461"/>
      <c r="EP63" s="461"/>
      <c r="EQ63" s="461"/>
      <c r="ER63" s="461"/>
      <c r="ES63" s="461"/>
      <c r="ET63" s="461"/>
      <c r="EU63" s="461"/>
      <c r="EV63" s="461"/>
      <c r="EW63" s="461"/>
      <c r="EX63" s="461"/>
      <c r="EY63" s="461"/>
      <c r="EZ63" s="461"/>
      <c r="FA63" s="461"/>
      <c r="FB63" s="461"/>
      <c r="FC63" s="461"/>
      <c r="FD63" s="461"/>
      <c r="FE63" s="461"/>
      <c r="FF63" s="461"/>
      <c r="FG63" s="461"/>
      <c r="FH63" s="461"/>
      <c r="FI63" s="461"/>
      <c r="FJ63" s="461"/>
      <c r="FK63" s="461"/>
    </row>
    <row r="64" spans="1:167" s="395" customFormat="1" ht="15" thickBot="1">
      <c r="A64" s="400">
        <v>43302</v>
      </c>
      <c r="B64" s="401" t="s">
        <v>57</v>
      </c>
      <c r="C64" s="402" t="s">
        <v>231</v>
      </c>
      <c r="D64" s="402" t="s">
        <v>66</v>
      </c>
      <c r="E64" s="430" t="s">
        <v>67</v>
      </c>
      <c r="F64" s="404" t="s">
        <v>68</v>
      </c>
      <c r="G64" s="404" t="s">
        <v>69</v>
      </c>
      <c r="H64" s="424" t="s">
        <v>70</v>
      </c>
      <c r="I64" s="407" t="s">
        <v>71</v>
      </c>
      <c r="J64" s="431">
        <v>31</v>
      </c>
      <c r="K64" s="409">
        <f t="shared" si="5"/>
        <v>43333</v>
      </c>
      <c r="L64" s="410">
        <v>0</v>
      </c>
      <c r="M64" s="410">
        <v>0</v>
      </c>
      <c r="N64" s="410">
        <v>0</v>
      </c>
      <c r="O64" s="410">
        <v>0</v>
      </c>
      <c r="P64" s="410">
        <v>0</v>
      </c>
      <c r="Q64" s="410">
        <v>0</v>
      </c>
      <c r="R64" s="410">
        <v>0</v>
      </c>
      <c r="S64" s="410">
        <v>0</v>
      </c>
      <c r="T64" s="410">
        <v>200</v>
      </c>
      <c r="U64" s="410">
        <v>0</v>
      </c>
      <c r="V64" s="410">
        <v>0</v>
      </c>
      <c r="W64" s="413">
        <f t="shared" si="35"/>
        <v>200</v>
      </c>
      <c r="X64" s="411">
        <v>45600</v>
      </c>
      <c r="Y64" s="411">
        <v>46000</v>
      </c>
      <c r="Z64" s="411">
        <v>33000</v>
      </c>
      <c r="AA64" s="412">
        <f t="shared" si="6"/>
        <v>0</v>
      </c>
      <c r="AB64" s="412">
        <f t="shared" si="7"/>
        <v>0</v>
      </c>
      <c r="AC64" s="412">
        <f t="shared" si="8"/>
        <v>0</v>
      </c>
      <c r="AD64" s="412">
        <f t="shared" si="9"/>
        <v>0</v>
      </c>
      <c r="AE64" s="412">
        <f t="shared" si="10"/>
        <v>0</v>
      </c>
      <c r="AF64" s="384">
        <f t="shared" si="11"/>
        <v>0</v>
      </c>
      <c r="AG64" s="384">
        <f t="shared" si="12"/>
        <v>0</v>
      </c>
      <c r="AH64" s="384">
        <f t="shared" ref="AH64:AI79" si="51">X64*S64</f>
        <v>0</v>
      </c>
      <c r="AI64" s="412">
        <f t="shared" si="51"/>
        <v>9200000</v>
      </c>
      <c r="AJ64" s="412">
        <f t="shared" si="14"/>
        <v>0</v>
      </c>
      <c r="AK64" s="412">
        <f t="shared" si="15"/>
        <v>0</v>
      </c>
      <c r="AL64" s="413">
        <f t="shared" si="36"/>
        <v>9200000</v>
      </c>
      <c r="AM64" s="413">
        <f t="shared" si="16"/>
        <v>0</v>
      </c>
      <c r="AN64" s="413">
        <f t="shared" si="17"/>
        <v>200</v>
      </c>
      <c r="AO64" s="413">
        <f t="shared" si="18"/>
        <v>0</v>
      </c>
      <c r="AP64" s="413">
        <f t="shared" si="19"/>
        <v>200000</v>
      </c>
      <c r="AQ64" s="413"/>
      <c r="AR64" s="413">
        <f t="shared" si="20"/>
        <v>0</v>
      </c>
      <c r="AS64" s="413"/>
      <c r="AT64" s="413">
        <f>T64*500</f>
        <v>100000</v>
      </c>
      <c r="AU64" s="413">
        <f t="shared" si="21"/>
        <v>300000</v>
      </c>
      <c r="AV64" s="413">
        <f t="shared" si="22"/>
        <v>8900000</v>
      </c>
      <c r="AW64" s="413">
        <v>0</v>
      </c>
      <c r="AX64" s="412"/>
      <c r="AY64" s="412"/>
      <c r="AZ64" s="414">
        <f t="shared" si="23"/>
        <v>8900000</v>
      </c>
      <c r="BA64" s="415">
        <v>0</v>
      </c>
      <c r="BB64" s="416" t="s">
        <v>64</v>
      </c>
      <c r="BC64" s="416"/>
      <c r="BD64" s="417"/>
      <c r="BE64" s="418"/>
      <c r="BF64" s="419"/>
      <c r="BG64" s="418"/>
      <c r="BH64" s="419"/>
      <c r="BI64" s="418"/>
      <c r="BJ64" s="419"/>
      <c r="BK64" s="418"/>
      <c r="BL64" s="419"/>
      <c r="BM64" s="420"/>
      <c r="BN64" s="421">
        <f t="shared" si="24"/>
        <v>-43302</v>
      </c>
      <c r="BO64" s="422" t="str">
        <f t="shared" si="25"/>
        <v>-</v>
      </c>
      <c r="BP64" s="423">
        <f t="shared" si="26"/>
        <v>9200000</v>
      </c>
      <c r="BR64" s="396">
        <f t="shared" si="27"/>
        <v>9200000</v>
      </c>
      <c r="BS64" s="396">
        <f t="shared" si="28"/>
        <v>0</v>
      </c>
      <c r="BT64" s="396">
        <f t="shared" si="29"/>
        <v>0</v>
      </c>
      <c r="BU64" s="396">
        <f t="shared" si="30"/>
        <v>0</v>
      </c>
      <c r="BW64" s="396">
        <f t="shared" si="31"/>
        <v>200</v>
      </c>
      <c r="BX64" s="396">
        <f t="shared" si="32"/>
        <v>0</v>
      </c>
      <c r="BY64" s="396">
        <f t="shared" si="33"/>
        <v>0</v>
      </c>
      <c r="BZ64" s="396">
        <f t="shared" si="34"/>
        <v>0</v>
      </c>
      <c r="CB64" s="397"/>
      <c r="CC64" s="398"/>
      <c r="CD64" s="398"/>
      <c r="CE64" s="398"/>
      <c r="CF64" s="399"/>
      <c r="CG64" s="399"/>
      <c r="CH64" s="399"/>
      <c r="CI64" s="457">
        <f t="shared" si="38"/>
        <v>0</v>
      </c>
      <c r="CJ64" s="457">
        <f t="shared" si="39"/>
        <v>300000</v>
      </c>
      <c r="CK64" s="459">
        <f t="shared" si="40"/>
        <v>0</v>
      </c>
      <c r="CL64" s="459">
        <f t="shared" si="41"/>
        <v>300000</v>
      </c>
      <c r="CM64" s="459">
        <f t="shared" si="42"/>
        <v>300000</v>
      </c>
      <c r="CN64" s="459">
        <f t="shared" si="43"/>
        <v>0</v>
      </c>
      <c r="CO64" s="459">
        <f t="shared" si="44"/>
        <v>9200000</v>
      </c>
      <c r="CP64" s="459">
        <f t="shared" si="45"/>
        <v>8900000</v>
      </c>
      <c r="CQ64" s="460">
        <f t="shared" si="46"/>
        <v>8900000</v>
      </c>
      <c r="CR64" s="459">
        <f t="shared" si="47"/>
        <v>0</v>
      </c>
      <c r="CS64" s="461"/>
      <c r="CT64" s="461"/>
      <c r="CU64" s="461"/>
      <c r="CV64" s="461"/>
      <c r="CW64" s="461"/>
      <c r="CX64" s="461"/>
      <c r="CY64" s="461"/>
      <c r="CZ64" s="461"/>
      <c r="DA64" s="461"/>
      <c r="DB64" s="461"/>
      <c r="DC64" s="461"/>
      <c r="DD64" s="461"/>
      <c r="DE64" s="461"/>
      <c r="DF64" s="461"/>
      <c r="DG64" s="461"/>
      <c r="DH64" s="461"/>
      <c r="DI64" s="461"/>
      <c r="DJ64" s="461"/>
      <c r="DK64" s="461"/>
      <c r="DL64" s="461"/>
      <c r="DM64" s="461"/>
      <c r="DN64" s="461"/>
      <c r="DO64" s="461"/>
      <c r="DP64" s="461"/>
      <c r="DQ64" s="461"/>
      <c r="DR64" s="461"/>
      <c r="DS64" s="461"/>
      <c r="DT64" s="461"/>
      <c r="DU64" s="461"/>
      <c r="DV64" s="461"/>
      <c r="DW64" s="461"/>
      <c r="DX64" s="461"/>
      <c r="DY64" s="461"/>
      <c r="DZ64" s="461"/>
      <c r="EA64" s="461"/>
      <c r="EB64" s="461"/>
      <c r="EC64" s="461"/>
      <c r="ED64" s="461"/>
      <c r="EE64" s="461"/>
      <c r="EF64" s="461"/>
      <c r="EG64" s="461"/>
      <c r="EH64" s="461"/>
      <c r="EI64" s="461"/>
      <c r="EJ64" s="461"/>
      <c r="EK64" s="461"/>
      <c r="EL64" s="461"/>
      <c r="EM64" s="461"/>
      <c r="EN64" s="461"/>
      <c r="EO64" s="461"/>
      <c r="EP64" s="461"/>
      <c r="EQ64" s="461"/>
      <c r="ER64" s="461"/>
      <c r="ES64" s="461"/>
      <c r="ET64" s="461"/>
      <c r="EU64" s="461"/>
      <c r="EV64" s="461"/>
      <c r="EW64" s="461"/>
      <c r="EX64" s="461"/>
      <c r="EY64" s="461"/>
      <c r="EZ64" s="461"/>
      <c r="FA64" s="461"/>
      <c r="FB64" s="461"/>
      <c r="FC64" s="461"/>
      <c r="FD64" s="461"/>
      <c r="FE64" s="461"/>
      <c r="FF64" s="461"/>
      <c r="FG64" s="461"/>
      <c r="FH64" s="461"/>
      <c r="FI64" s="461"/>
      <c r="FJ64" s="461"/>
      <c r="FK64" s="461"/>
    </row>
    <row r="65" spans="1:167" s="104" customFormat="1" ht="15" thickBot="1">
      <c r="A65" s="167">
        <v>43304</v>
      </c>
      <c r="B65" s="168" t="s">
        <v>57</v>
      </c>
      <c r="C65" s="169" t="s">
        <v>232</v>
      </c>
      <c r="D65" s="169" t="s">
        <v>111</v>
      </c>
      <c r="E65" s="197" t="s">
        <v>112</v>
      </c>
      <c r="F65" s="171" t="s">
        <v>113</v>
      </c>
      <c r="G65" s="171" t="s">
        <v>114</v>
      </c>
      <c r="H65" s="173" t="s">
        <v>94</v>
      </c>
      <c r="I65" s="174" t="s">
        <v>71</v>
      </c>
      <c r="J65" s="198">
        <v>31</v>
      </c>
      <c r="K65" s="176">
        <f t="shared" si="5"/>
        <v>43335</v>
      </c>
      <c r="L65" s="177">
        <v>570</v>
      </c>
      <c r="M65" s="177">
        <v>0</v>
      </c>
      <c r="N65" s="177">
        <v>0</v>
      </c>
      <c r="O65" s="177">
        <v>0</v>
      </c>
      <c r="P65" s="177">
        <v>0</v>
      </c>
      <c r="Q65" s="177">
        <v>0</v>
      </c>
      <c r="R65" s="177">
        <v>0</v>
      </c>
      <c r="S65" s="177">
        <v>0</v>
      </c>
      <c r="T65" s="177">
        <v>0</v>
      </c>
      <c r="U65" s="177">
        <v>0</v>
      </c>
      <c r="V65" s="177">
        <v>0</v>
      </c>
      <c r="W65" s="91">
        <f t="shared" si="35"/>
        <v>570</v>
      </c>
      <c r="X65" s="178">
        <v>45600</v>
      </c>
      <c r="Y65" s="178">
        <v>46000</v>
      </c>
      <c r="Z65" s="178">
        <v>33000</v>
      </c>
      <c r="AA65" s="179">
        <f t="shared" si="6"/>
        <v>25992000</v>
      </c>
      <c r="AB65" s="179">
        <f t="shared" si="7"/>
        <v>0</v>
      </c>
      <c r="AC65" s="179">
        <f t="shared" si="8"/>
        <v>0</v>
      </c>
      <c r="AD65" s="179">
        <f t="shared" si="9"/>
        <v>0</v>
      </c>
      <c r="AE65" s="179">
        <f t="shared" si="10"/>
        <v>0</v>
      </c>
      <c r="AF65" s="179">
        <f t="shared" si="11"/>
        <v>0</v>
      </c>
      <c r="AG65" s="179">
        <f t="shared" si="12"/>
        <v>0</v>
      </c>
      <c r="AH65" s="179">
        <f t="shared" si="51"/>
        <v>0</v>
      </c>
      <c r="AI65" s="179">
        <f t="shared" si="51"/>
        <v>0</v>
      </c>
      <c r="AJ65" s="179">
        <f t="shared" si="14"/>
        <v>0</v>
      </c>
      <c r="AK65" s="179">
        <f t="shared" si="15"/>
        <v>0</v>
      </c>
      <c r="AL65" s="91">
        <f t="shared" si="36"/>
        <v>25992000</v>
      </c>
      <c r="AM65" s="180">
        <f t="shared" si="16"/>
        <v>570</v>
      </c>
      <c r="AN65" s="180">
        <f t="shared" si="17"/>
        <v>0</v>
      </c>
      <c r="AO65" s="180">
        <f t="shared" si="18"/>
        <v>342000</v>
      </c>
      <c r="AP65" s="180">
        <f t="shared" si="19"/>
        <v>0</v>
      </c>
      <c r="AQ65" s="180"/>
      <c r="AR65" s="180">
        <f t="shared" si="20"/>
        <v>0</v>
      </c>
      <c r="AS65" s="180"/>
      <c r="AT65" s="180">
        <f t="shared" si="50"/>
        <v>0</v>
      </c>
      <c r="AU65" s="180">
        <f t="shared" si="21"/>
        <v>342000</v>
      </c>
      <c r="AV65" s="180">
        <f t="shared" si="22"/>
        <v>25650000</v>
      </c>
      <c r="AW65" s="180">
        <v>0</v>
      </c>
      <c r="AX65" s="179"/>
      <c r="AY65" s="179"/>
      <c r="AZ65" s="181">
        <f t="shared" si="23"/>
        <v>25650000</v>
      </c>
      <c r="BA65" s="182">
        <v>0</v>
      </c>
      <c r="BB65" s="183" t="s">
        <v>64</v>
      </c>
      <c r="BC65" s="183"/>
      <c r="BD65" s="184"/>
      <c r="BE65" s="185"/>
      <c r="BF65" s="186"/>
      <c r="BG65" s="185"/>
      <c r="BH65" s="186"/>
      <c r="BI65" s="185"/>
      <c r="BJ65" s="186"/>
      <c r="BK65" s="185"/>
      <c r="BL65" s="186"/>
      <c r="BM65" s="187"/>
      <c r="BN65" s="188">
        <f t="shared" si="24"/>
        <v>-43304</v>
      </c>
      <c r="BO65" s="189" t="str">
        <f t="shared" si="25"/>
        <v>-</v>
      </c>
      <c r="BP65" s="190">
        <f t="shared" si="26"/>
        <v>25992000</v>
      </c>
      <c r="BR65" s="105">
        <f t="shared" si="27"/>
        <v>25992000</v>
      </c>
      <c r="BS65" s="105">
        <f t="shared" si="28"/>
        <v>0</v>
      </c>
      <c r="BT65" s="105">
        <f t="shared" si="29"/>
        <v>0</v>
      </c>
      <c r="BU65" s="105">
        <f t="shared" si="30"/>
        <v>0</v>
      </c>
      <c r="BW65" s="105">
        <f t="shared" si="31"/>
        <v>570</v>
      </c>
      <c r="BX65" s="105">
        <f t="shared" si="32"/>
        <v>0</v>
      </c>
      <c r="BY65" s="105">
        <f t="shared" si="33"/>
        <v>0</v>
      </c>
      <c r="BZ65" s="105">
        <f t="shared" si="34"/>
        <v>0</v>
      </c>
      <c r="CB65" s="106"/>
      <c r="CC65" s="107"/>
      <c r="CD65" s="107"/>
      <c r="CE65" s="107"/>
      <c r="CF65" s="108"/>
      <c r="CG65" s="108"/>
      <c r="CH65" s="108"/>
      <c r="CI65" s="457">
        <f t="shared" si="38"/>
        <v>342000</v>
      </c>
      <c r="CJ65" s="457">
        <f t="shared" si="39"/>
        <v>0</v>
      </c>
      <c r="CK65" s="459">
        <f t="shared" si="40"/>
        <v>0</v>
      </c>
      <c r="CL65" s="459">
        <f t="shared" si="41"/>
        <v>342000</v>
      </c>
      <c r="CM65" s="459">
        <f t="shared" si="42"/>
        <v>342000</v>
      </c>
      <c r="CN65" s="459">
        <f t="shared" si="43"/>
        <v>0</v>
      </c>
      <c r="CO65" s="459">
        <f t="shared" si="44"/>
        <v>25992000</v>
      </c>
      <c r="CP65" s="459">
        <f t="shared" si="45"/>
        <v>25650000</v>
      </c>
      <c r="CQ65" s="460">
        <f t="shared" si="46"/>
        <v>25650000</v>
      </c>
      <c r="CR65" s="459">
        <f t="shared" si="47"/>
        <v>0</v>
      </c>
      <c r="CS65" s="461"/>
      <c r="CT65" s="461"/>
      <c r="CU65" s="461"/>
      <c r="CV65" s="461"/>
      <c r="CW65" s="461"/>
      <c r="CX65" s="461"/>
      <c r="CY65" s="461"/>
      <c r="CZ65" s="461"/>
      <c r="DA65" s="461"/>
      <c r="DB65" s="461"/>
      <c r="DC65" s="461"/>
      <c r="DD65" s="461"/>
      <c r="DE65" s="461"/>
      <c r="DF65" s="461"/>
      <c r="DG65" s="461"/>
      <c r="DH65" s="461"/>
      <c r="DI65" s="461"/>
      <c r="DJ65" s="461"/>
      <c r="DK65" s="461"/>
      <c r="DL65" s="461"/>
      <c r="DM65" s="461"/>
      <c r="DN65" s="461"/>
      <c r="DO65" s="461"/>
      <c r="DP65" s="461"/>
      <c r="DQ65" s="461"/>
      <c r="DR65" s="461"/>
      <c r="DS65" s="461"/>
      <c r="DT65" s="461"/>
      <c r="DU65" s="461"/>
      <c r="DV65" s="461"/>
      <c r="DW65" s="461"/>
      <c r="DX65" s="461"/>
      <c r="DY65" s="461"/>
      <c r="DZ65" s="461"/>
      <c r="EA65" s="461"/>
      <c r="EB65" s="461"/>
      <c r="EC65" s="461"/>
      <c r="ED65" s="461"/>
      <c r="EE65" s="461"/>
      <c r="EF65" s="461"/>
      <c r="EG65" s="461"/>
      <c r="EH65" s="461"/>
      <c r="EI65" s="461"/>
      <c r="EJ65" s="461"/>
      <c r="EK65" s="461"/>
      <c r="EL65" s="461"/>
      <c r="EM65" s="461"/>
      <c r="EN65" s="461"/>
      <c r="EO65" s="461"/>
      <c r="EP65" s="461"/>
      <c r="EQ65" s="461"/>
      <c r="ER65" s="461"/>
      <c r="ES65" s="461"/>
      <c r="ET65" s="461"/>
      <c r="EU65" s="461"/>
      <c r="EV65" s="461"/>
      <c r="EW65" s="461"/>
      <c r="EX65" s="461"/>
      <c r="EY65" s="461"/>
      <c r="EZ65" s="461"/>
      <c r="FA65" s="461"/>
      <c r="FB65" s="461"/>
      <c r="FC65" s="461"/>
      <c r="FD65" s="461"/>
      <c r="FE65" s="461"/>
      <c r="FF65" s="461"/>
      <c r="FG65" s="461"/>
      <c r="FH65" s="461"/>
      <c r="FI65" s="461"/>
      <c r="FJ65" s="461"/>
      <c r="FK65" s="461"/>
    </row>
    <row r="66" spans="1:167" s="104" customFormat="1" ht="14.25">
      <c r="A66" s="81">
        <v>43305</v>
      </c>
      <c r="B66" s="82" t="s">
        <v>57</v>
      </c>
      <c r="C66" s="83" t="s">
        <v>233</v>
      </c>
      <c r="D66" s="83" t="s">
        <v>146</v>
      </c>
      <c r="E66" s="135" t="s">
        <v>147</v>
      </c>
      <c r="F66" s="85" t="s">
        <v>148</v>
      </c>
      <c r="G66" s="85" t="s">
        <v>149</v>
      </c>
      <c r="H66" s="86" t="s">
        <v>150</v>
      </c>
      <c r="I66" s="87" t="s">
        <v>71</v>
      </c>
      <c r="J66" s="111">
        <v>31</v>
      </c>
      <c r="K66" s="89">
        <f t="shared" si="5"/>
        <v>43336</v>
      </c>
      <c r="L66" s="90">
        <v>360</v>
      </c>
      <c r="M66" s="90">
        <v>50</v>
      </c>
      <c r="N66" s="90">
        <v>50</v>
      </c>
      <c r="O66" s="90">
        <v>70</v>
      </c>
      <c r="P66" s="90">
        <v>0</v>
      </c>
      <c r="Q66" s="90">
        <v>50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122">
        <f t="shared" si="35"/>
        <v>580</v>
      </c>
      <c r="X66" s="92">
        <v>45600</v>
      </c>
      <c r="Y66" s="92">
        <v>46000</v>
      </c>
      <c r="Z66" s="92">
        <v>33000</v>
      </c>
      <c r="AA66" s="93">
        <f t="shared" si="6"/>
        <v>16416000</v>
      </c>
      <c r="AB66" s="93">
        <f t="shared" si="7"/>
        <v>2280000</v>
      </c>
      <c r="AC66" s="93">
        <f t="shared" si="8"/>
        <v>2280000</v>
      </c>
      <c r="AD66" s="93">
        <f t="shared" si="9"/>
        <v>3192000</v>
      </c>
      <c r="AE66" s="93">
        <f t="shared" si="10"/>
        <v>0</v>
      </c>
      <c r="AF66" s="93">
        <f t="shared" si="11"/>
        <v>2280000</v>
      </c>
      <c r="AG66" s="93">
        <f t="shared" si="12"/>
        <v>0</v>
      </c>
      <c r="AH66" s="93">
        <f t="shared" si="51"/>
        <v>0</v>
      </c>
      <c r="AI66" s="93">
        <f t="shared" si="51"/>
        <v>0</v>
      </c>
      <c r="AJ66" s="93">
        <f t="shared" si="14"/>
        <v>0</v>
      </c>
      <c r="AK66" s="93">
        <f t="shared" si="15"/>
        <v>0</v>
      </c>
      <c r="AL66" s="122">
        <f t="shared" si="36"/>
        <v>26448000</v>
      </c>
      <c r="AM66" s="91">
        <f t="shared" si="16"/>
        <v>580</v>
      </c>
      <c r="AN66" s="91">
        <f t="shared" si="17"/>
        <v>0</v>
      </c>
      <c r="AO66" s="91">
        <f t="shared" si="18"/>
        <v>348000</v>
      </c>
      <c r="AP66" s="91">
        <f t="shared" si="19"/>
        <v>0</v>
      </c>
      <c r="AQ66" s="91"/>
      <c r="AR66" s="91">
        <f t="shared" si="20"/>
        <v>0</v>
      </c>
      <c r="AS66" s="91"/>
      <c r="AT66" s="91">
        <f t="shared" si="50"/>
        <v>0</v>
      </c>
      <c r="AU66" s="91">
        <f t="shared" si="21"/>
        <v>348000</v>
      </c>
      <c r="AV66" s="91">
        <f t="shared" si="22"/>
        <v>26100000</v>
      </c>
      <c r="AW66" s="91">
        <v>0</v>
      </c>
      <c r="AX66" s="93"/>
      <c r="AY66" s="93"/>
      <c r="AZ66" s="94">
        <f t="shared" si="23"/>
        <v>26100000</v>
      </c>
      <c r="BA66" s="95">
        <v>0</v>
      </c>
      <c r="BB66" s="96" t="s">
        <v>64</v>
      </c>
      <c r="BC66" s="96"/>
      <c r="BD66" s="97"/>
      <c r="BE66" s="98"/>
      <c r="BF66" s="99"/>
      <c r="BG66" s="98"/>
      <c r="BH66" s="99"/>
      <c r="BI66" s="98"/>
      <c r="BJ66" s="99"/>
      <c r="BK66" s="98"/>
      <c r="BL66" s="99"/>
      <c r="BM66" s="100"/>
      <c r="BN66" s="101">
        <f t="shared" si="24"/>
        <v>-43305</v>
      </c>
      <c r="BO66" s="102" t="str">
        <f t="shared" si="25"/>
        <v>-</v>
      </c>
      <c r="BP66" s="103">
        <f t="shared" si="26"/>
        <v>26448000</v>
      </c>
      <c r="BR66" s="105">
        <f t="shared" si="27"/>
        <v>26448000</v>
      </c>
      <c r="BS66" s="105">
        <f t="shared" si="28"/>
        <v>0</v>
      </c>
      <c r="BT66" s="105">
        <f t="shared" si="29"/>
        <v>0</v>
      </c>
      <c r="BU66" s="105">
        <f t="shared" si="30"/>
        <v>0</v>
      </c>
      <c r="BW66" s="105">
        <f t="shared" si="31"/>
        <v>580</v>
      </c>
      <c r="BX66" s="105">
        <f t="shared" si="32"/>
        <v>0</v>
      </c>
      <c r="BY66" s="105">
        <f t="shared" si="33"/>
        <v>0</v>
      </c>
      <c r="BZ66" s="105">
        <f t="shared" si="34"/>
        <v>0</v>
      </c>
      <c r="CB66" s="106"/>
      <c r="CC66" s="107"/>
      <c r="CD66" s="107"/>
      <c r="CE66" s="107"/>
      <c r="CF66" s="108"/>
      <c r="CG66" s="108"/>
      <c r="CH66" s="108"/>
      <c r="CI66" s="457">
        <f t="shared" si="38"/>
        <v>348000</v>
      </c>
      <c r="CJ66" s="457">
        <f t="shared" si="39"/>
        <v>0</v>
      </c>
      <c r="CK66" s="459">
        <f t="shared" si="40"/>
        <v>0</v>
      </c>
      <c r="CL66" s="459">
        <f t="shared" si="41"/>
        <v>348000</v>
      </c>
      <c r="CM66" s="459">
        <f t="shared" si="42"/>
        <v>348000</v>
      </c>
      <c r="CN66" s="459">
        <f t="shared" si="43"/>
        <v>0</v>
      </c>
      <c r="CO66" s="459">
        <f t="shared" si="44"/>
        <v>26448000</v>
      </c>
      <c r="CP66" s="459">
        <f t="shared" si="45"/>
        <v>26100000</v>
      </c>
      <c r="CQ66" s="460">
        <f t="shared" si="46"/>
        <v>26100000</v>
      </c>
      <c r="CR66" s="459">
        <f t="shared" si="47"/>
        <v>0</v>
      </c>
      <c r="CS66" s="461"/>
      <c r="CT66" s="461"/>
      <c r="CU66" s="461"/>
      <c r="CV66" s="461"/>
      <c r="CW66" s="461"/>
      <c r="CX66" s="461"/>
      <c r="CY66" s="461"/>
      <c r="CZ66" s="461"/>
      <c r="DA66" s="461"/>
      <c r="DB66" s="461"/>
      <c r="DC66" s="461"/>
      <c r="DD66" s="461"/>
      <c r="DE66" s="461"/>
      <c r="DF66" s="461"/>
      <c r="DG66" s="461"/>
      <c r="DH66" s="461"/>
      <c r="DI66" s="461"/>
      <c r="DJ66" s="461"/>
      <c r="DK66" s="461"/>
      <c r="DL66" s="461"/>
      <c r="DM66" s="461"/>
      <c r="DN66" s="461"/>
      <c r="DO66" s="461"/>
      <c r="DP66" s="461"/>
      <c r="DQ66" s="461"/>
      <c r="DR66" s="461"/>
      <c r="DS66" s="461"/>
      <c r="DT66" s="461"/>
      <c r="DU66" s="461"/>
      <c r="DV66" s="461"/>
      <c r="DW66" s="461"/>
      <c r="DX66" s="461"/>
      <c r="DY66" s="461"/>
      <c r="DZ66" s="461"/>
      <c r="EA66" s="461"/>
      <c r="EB66" s="461"/>
      <c r="EC66" s="461"/>
      <c r="ED66" s="461"/>
      <c r="EE66" s="461"/>
      <c r="EF66" s="461"/>
      <c r="EG66" s="461"/>
      <c r="EH66" s="461"/>
      <c r="EI66" s="461"/>
      <c r="EJ66" s="461"/>
      <c r="EK66" s="461"/>
      <c r="EL66" s="461"/>
      <c r="EM66" s="461"/>
      <c r="EN66" s="461"/>
      <c r="EO66" s="461"/>
      <c r="EP66" s="461"/>
      <c r="EQ66" s="461"/>
      <c r="ER66" s="461"/>
      <c r="ES66" s="461"/>
      <c r="ET66" s="461"/>
      <c r="EU66" s="461"/>
      <c r="EV66" s="461"/>
      <c r="EW66" s="461"/>
      <c r="EX66" s="461"/>
      <c r="EY66" s="461"/>
      <c r="EZ66" s="461"/>
      <c r="FA66" s="461"/>
      <c r="FB66" s="461"/>
      <c r="FC66" s="461"/>
      <c r="FD66" s="461"/>
      <c r="FE66" s="461"/>
      <c r="FF66" s="461"/>
      <c r="FG66" s="461"/>
      <c r="FH66" s="461"/>
      <c r="FI66" s="461"/>
      <c r="FJ66" s="461"/>
      <c r="FK66" s="461"/>
    </row>
    <row r="67" spans="1:167" s="395" customFormat="1" ht="14.25">
      <c r="A67" s="372">
        <v>43305</v>
      </c>
      <c r="B67" s="373" t="s">
        <v>57</v>
      </c>
      <c r="C67" s="374" t="s">
        <v>234</v>
      </c>
      <c r="D67" s="374" t="s">
        <v>117</v>
      </c>
      <c r="E67" s="425" t="s">
        <v>118</v>
      </c>
      <c r="F67" s="376" t="s">
        <v>119</v>
      </c>
      <c r="G67" s="426" t="s">
        <v>120</v>
      </c>
      <c r="H67" s="427" t="s">
        <v>121</v>
      </c>
      <c r="I67" s="378" t="s">
        <v>71</v>
      </c>
      <c r="J67" s="428">
        <v>31</v>
      </c>
      <c r="K67" s="380">
        <f t="shared" si="5"/>
        <v>43336</v>
      </c>
      <c r="L67" s="381">
        <v>155</v>
      </c>
      <c r="M67" s="381">
        <v>60</v>
      </c>
      <c r="N67" s="381">
        <v>60</v>
      </c>
      <c r="O67" s="381">
        <v>60</v>
      </c>
      <c r="P67" s="381">
        <v>0</v>
      </c>
      <c r="Q67" s="381">
        <v>50</v>
      </c>
      <c r="R67" s="381">
        <v>0</v>
      </c>
      <c r="S67" s="381">
        <v>0</v>
      </c>
      <c r="T67" s="381">
        <v>200</v>
      </c>
      <c r="U67" s="381">
        <v>0</v>
      </c>
      <c r="V67" s="381">
        <v>0</v>
      </c>
      <c r="W67" s="382">
        <f t="shared" si="35"/>
        <v>585</v>
      </c>
      <c r="X67" s="383">
        <v>45600</v>
      </c>
      <c r="Y67" s="383">
        <v>46000</v>
      </c>
      <c r="Z67" s="383">
        <v>33000</v>
      </c>
      <c r="AA67" s="384">
        <f t="shared" si="6"/>
        <v>7068000</v>
      </c>
      <c r="AB67" s="384">
        <f t="shared" si="7"/>
        <v>2736000</v>
      </c>
      <c r="AC67" s="384">
        <f t="shared" si="8"/>
        <v>2736000</v>
      </c>
      <c r="AD67" s="384">
        <f t="shared" si="9"/>
        <v>2736000</v>
      </c>
      <c r="AE67" s="384">
        <f t="shared" si="10"/>
        <v>0</v>
      </c>
      <c r="AF67" s="384">
        <f t="shared" si="11"/>
        <v>2280000</v>
      </c>
      <c r="AG67" s="384">
        <f t="shared" si="12"/>
        <v>0</v>
      </c>
      <c r="AH67" s="384">
        <f t="shared" si="51"/>
        <v>0</v>
      </c>
      <c r="AI67" s="384">
        <f t="shared" si="51"/>
        <v>9200000</v>
      </c>
      <c r="AJ67" s="384">
        <f t="shared" si="14"/>
        <v>0</v>
      </c>
      <c r="AK67" s="384">
        <f t="shared" si="15"/>
        <v>0</v>
      </c>
      <c r="AL67" s="382">
        <f t="shared" si="36"/>
        <v>26756000</v>
      </c>
      <c r="AM67" s="382">
        <f t="shared" si="16"/>
        <v>385</v>
      </c>
      <c r="AN67" s="382">
        <f t="shared" si="17"/>
        <v>200</v>
      </c>
      <c r="AO67" s="382">
        <f t="shared" si="18"/>
        <v>231000</v>
      </c>
      <c r="AP67" s="382">
        <f t="shared" si="19"/>
        <v>200000</v>
      </c>
      <c r="AQ67" s="382"/>
      <c r="AR67" s="382">
        <f t="shared" si="20"/>
        <v>0</v>
      </c>
      <c r="AS67" s="382"/>
      <c r="AT67" s="382">
        <f>T67*500</f>
        <v>100000</v>
      </c>
      <c r="AU67" s="382">
        <f t="shared" si="21"/>
        <v>531000</v>
      </c>
      <c r="AV67" s="382">
        <f t="shared" si="22"/>
        <v>26225000</v>
      </c>
      <c r="AW67" s="382">
        <v>0</v>
      </c>
      <c r="AX67" s="384"/>
      <c r="AY67" s="384"/>
      <c r="AZ67" s="385">
        <f t="shared" si="23"/>
        <v>26225000</v>
      </c>
      <c r="BA67" s="386">
        <v>0</v>
      </c>
      <c r="BB67" s="387" t="s">
        <v>64</v>
      </c>
      <c r="BC67" s="387"/>
      <c r="BD67" s="388"/>
      <c r="BE67" s="389"/>
      <c r="BF67" s="390"/>
      <c r="BG67" s="389"/>
      <c r="BH67" s="390"/>
      <c r="BI67" s="389"/>
      <c r="BJ67" s="390"/>
      <c r="BK67" s="389"/>
      <c r="BL67" s="390"/>
      <c r="BM67" s="391"/>
      <c r="BN67" s="392">
        <f t="shared" si="24"/>
        <v>-43305</v>
      </c>
      <c r="BO67" s="393" t="str">
        <f t="shared" si="25"/>
        <v>-</v>
      </c>
      <c r="BP67" s="394">
        <f t="shared" si="26"/>
        <v>26756000</v>
      </c>
      <c r="BR67" s="396">
        <f t="shared" si="27"/>
        <v>26756000</v>
      </c>
      <c r="BS67" s="396">
        <f t="shared" si="28"/>
        <v>0</v>
      </c>
      <c r="BT67" s="396">
        <f t="shared" si="29"/>
        <v>0</v>
      </c>
      <c r="BU67" s="396">
        <f t="shared" si="30"/>
        <v>0</v>
      </c>
      <c r="BW67" s="396">
        <f t="shared" si="31"/>
        <v>585</v>
      </c>
      <c r="BX67" s="396">
        <f t="shared" si="32"/>
        <v>0</v>
      </c>
      <c r="BY67" s="396">
        <f t="shared" si="33"/>
        <v>0</v>
      </c>
      <c r="BZ67" s="396">
        <f t="shared" si="34"/>
        <v>0</v>
      </c>
      <c r="CB67" s="397"/>
      <c r="CC67" s="398"/>
      <c r="CD67" s="398"/>
      <c r="CE67" s="398"/>
      <c r="CF67" s="399"/>
      <c r="CG67" s="399"/>
      <c r="CH67" s="399"/>
      <c r="CI67" s="457">
        <f t="shared" si="38"/>
        <v>231000</v>
      </c>
      <c r="CJ67" s="457">
        <f t="shared" si="39"/>
        <v>300000</v>
      </c>
      <c r="CK67" s="459">
        <f t="shared" si="40"/>
        <v>0</v>
      </c>
      <c r="CL67" s="459">
        <f t="shared" si="41"/>
        <v>531000</v>
      </c>
      <c r="CM67" s="459">
        <f t="shared" si="42"/>
        <v>531000</v>
      </c>
      <c r="CN67" s="459">
        <f t="shared" si="43"/>
        <v>0</v>
      </c>
      <c r="CO67" s="459">
        <f t="shared" si="44"/>
        <v>26756000</v>
      </c>
      <c r="CP67" s="459">
        <f t="shared" si="45"/>
        <v>26225000</v>
      </c>
      <c r="CQ67" s="460">
        <f t="shared" si="46"/>
        <v>26225000</v>
      </c>
      <c r="CR67" s="459">
        <f t="shared" si="47"/>
        <v>0</v>
      </c>
      <c r="CS67" s="461"/>
      <c r="CT67" s="461"/>
      <c r="CU67" s="461"/>
      <c r="CV67" s="461"/>
      <c r="CW67" s="461"/>
      <c r="CX67" s="461"/>
      <c r="CY67" s="461"/>
      <c r="CZ67" s="461"/>
      <c r="DA67" s="461"/>
      <c r="DB67" s="461"/>
      <c r="DC67" s="461"/>
      <c r="DD67" s="461"/>
      <c r="DE67" s="461"/>
      <c r="DF67" s="461"/>
      <c r="DG67" s="461"/>
      <c r="DH67" s="461"/>
      <c r="DI67" s="461"/>
      <c r="DJ67" s="461"/>
      <c r="DK67" s="461"/>
      <c r="DL67" s="461"/>
      <c r="DM67" s="461"/>
      <c r="DN67" s="461"/>
      <c r="DO67" s="461"/>
      <c r="DP67" s="461"/>
      <c r="DQ67" s="461"/>
      <c r="DR67" s="461"/>
      <c r="DS67" s="461"/>
      <c r="DT67" s="461"/>
      <c r="DU67" s="461"/>
      <c r="DV67" s="461"/>
      <c r="DW67" s="461"/>
      <c r="DX67" s="461"/>
      <c r="DY67" s="461"/>
      <c r="DZ67" s="461"/>
      <c r="EA67" s="461"/>
      <c r="EB67" s="461"/>
      <c r="EC67" s="461"/>
      <c r="ED67" s="461"/>
      <c r="EE67" s="461"/>
      <c r="EF67" s="461"/>
      <c r="EG67" s="461"/>
      <c r="EH67" s="461"/>
      <c r="EI67" s="461"/>
      <c r="EJ67" s="461"/>
      <c r="EK67" s="461"/>
      <c r="EL67" s="461"/>
      <c r="EM67" s="461"/>
      <c r="EN67" s="461"/>
      <c r="EO67" s="461"/>
      <c r="EP67" s="461"/>
      <c r="EQ67" s="461"/>
      <c r="ER67" s="461"/>
      <c r="ES67" s="461"/>
      <c r="ET67" s="461"/>
      <c r="EU67" s="461"/>
      <c r="EV67" s="461"/>
      <c r="EW67" s="461"/>
      <c r="EX67" s="461"/>
      <c r="EY67" s="461"/>
      <c r="EZ67" s="461"/>
      <c r="FA67" s="461"/>
      <c r="FB67" s="461"/>
      <c r="FC67" s="461"/>
      <c r="FD67" s="461"/>
      <c r="FE67" s="461"/>
      <c r="FF67" s="461"/>
      <c r="FG67" s="461"/>
      <c r="FH67" s="461"/>
      <c r="FI67" s="461"/>
      <c r="FJ67" s="461"/>
      <c r="FK67" s="461"/>
    </row>
    <row r="68" spans="1:167" s="395" customFormat="1" ht="14.25">
      <c r="A68" s="372">
        <v>43305</v>
      </c>
      <c r="B68" s="373" t="s">
        <v>57</v>
      </c>
      <c r="C68" s="374" t="s">
        <v>235</v>
      </c>
      <c r="D68" s="374" t="s">
        <v>158</v>
      </c>
      <c r="E68" s="425" t="s">
        <v>159</v>
      </c>
      <c r="F68" s="376" t="s">
        <v>160</v>
      </c>
      <c r="G68" s="376" t="s">
        <v>161</v>
      </c>
      <c r="H68" s="377" t="s">
        <v>70</v>
      </c>
      <c r="I68" s="378" t="s">
        <v>71</v>
      </c>
      <c r="J68" s="428">
        <v>31</v>
      </c>
      <c r="K68" s="380">
        <f t="shared" si="5"/>
        <v>43336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81">
        <v>0</v>
      </c>
      <c r="S68" s="381">
        <v>0</v>
      </c>
      <c r="T68" s="381">
        <v>200</v>
      </c>
      <c r="U68" s="381">
        <v>0</v>
      </c>
      <c r="V68" s="381">
        <v>0</v>
      </c>
      <c r="W68" s="382">
        <f t="shared" si="35"/>
        <v>200</v>
      </c>
      <c r="X68" s="383">
        <v>45600</v>
      </c>
      <c r="Y68" s="383">
        <v>46000</v>
      </c>
      <c r="Z68" s="383">
        <v>33000</v>
      </c>
      <c r="AA68" s="384">
        <f t="shared" si="6"/>
        <v>0</v>
      </c>
      <c r="AB68" s="384">
        <f t="shared" si="7"/>
        <v>0</v>
      </c>
      <c r="AC68" s="384">
        <f t="shared" si="8"/>
        <v>0</v>
      </c>
      <c r="AD68" s="384">
        <f t="shared" si="9"/>
        <v>0</v>
      </c>
      <c r="AE68" s="384">
        <f t="shared" si="10"/>
        <v>0</v>
      </c>
      <c r="AF68" s="384">
        <f t="shared" si="11"/>
        <v>0</v>
      </c>
      <c r="AG68" s="384">
        <f t="shared" si="12"/>
        <v>0</v>
      </c>
      <c r="AH68" s="384">
        <f t="shared" si="51"/>
        <v>0</v>
      </c>
      <c r="AI68" s="384">
        <f t="shared" si="51"/>
        <v>9200000</v>
      </c>
      <c r="AJ68" s="384">
        <f t="shared" si="14"/>
        <v>0</v>
      </c>
      <c r="AK68" s="384">
        <f t="shared" si="15"/>
        <v>0</v>
      </c>
      <c r="AL68" s="382">
        <f t="shared" si="36"/>
        <v>9200000</v>
      </c>
      <c r="AM68" s="382">
        <f t="shared" si="16"/>
        <v>0</v>
      </c>
      <c r="AN68" s="382">
        <f t="shared" si="17"/>
        <v>200</v>
      </c>
      <c r="AO68" s="382">
        <f t="shared" si="18"/>
        <v>0</v>
      </c>
      <c r="AP68" s="382">
        <f t="shared" si="19"/>
        <v>200000</v>
      </c>
      <c r="AQ68" s="382"/>
      <c r="AR68" s="382">
        <f t="shared" si="20"/>
        <v>0</v>
      </c>
      <c r="AS68" s="382"/>
      <c r="AT68" s="382">
        <f>T68*500</f>
        <v>100000</v>
      </c>
      <c r="AU68" s="382">
        <f t="shared" si="21"/>
        <v>300000</v>
      </c>
      <c r="AV68" s="382">
        <f t="shared" si="22"/>
        <v>8900000</v>
      </c>
      <c r="AW68" s="382">
        <v>0</v>
      </c>
      <c r="AX68" s="384"/>
      <c r="AY68" s="384"/>
      <c r="AZ68" s="385">
        <f t="shared" si="23"/>
        <v>8900000</v>
      </c>
      <c r="BA68" s="386">
        <v>0</v>
      </c>
      <c r="BB68" s="387" t="s">
        <v>64</v>
      </c>
      <c r="BC68" s="387"/>
      <c r="BD68" s="388"/>
      <c r="BE68" s="389"/>
      <c r="BF68" s="390"/>
      <c r="BG68" s="389"/>
      <c r="BH68" s="390"/>
      <c r="BI68" s="389"/>
      <c r="BJ68" s="390"/>
      <c r="BK68" s="389"/>
      <c r="BL68" s="390"/>
      <c r="BM68" s="391"/>
      <c r="BN68" s="392">
        <f t="shared" si="24"/>
        <v>-43305</v>
      </c>
      <c r="BO68" s="393" t="str">
        <f t="shared" si="25"/>
        <v>-</v>
      </c>
      <c r="BP68" s="394">
        <f t="shared" si="26"/>
        <v>9200000</v>
      </c>
      <c r="BR68" s="396">
        <f t="shared" si="27"/>
        <v>9200000</v>
      </c>
      <c r="BS68" s="396">
        <f t="shared" si="28"/>
        <v>0</v>
      </c>
      <c r="BT68" s="396">
        <f t="shared" si="29"/>
        <v>0</v>
      </c>
      <c r="BU68" s="396">
        <f t="shared" si="30"/>
        <v>0</v>
      </c>
      <c r="BW68" s="396">
        <f t="shared" si="31"/>
        <v>200</v>
      </c>
      <c r="BX68" s="396">
        <f t="shared" si="32"/>
        <v>0</v>
      </c>
      <c r="BY68" s="396">
        <f t="shared" si="33"/>
        <v>0</v>
      </c>
      <c r="BZ68" s="396">
        <f t="shared" si="34"/>
        <v>0</v>
      </c>
      <c r="CB68" s="397"/>
      <c r="CC68" s="398"/>
      <c r="CD68" s="398"/>
      <c r="CE68" s="398"/>
      <c r="CF68" s="399"/>
      <c r="CG68" s="399"/>
      <c r="CH68" s="399"/>
      <c r="CI68" s="457">
        <f t="shared" si="38"/>
        <v>0</v>
      </c>
      <c r="CJ68" s="457">
        <f t="shared" si="39"/>
        <v>300000</v>
      </c>
      <c r="CK68" s="459">
        <f t="shared" si="40"/>
        <v>0</v>
      </c>
      <c r="CL68" s="459">
        <f t="shared" si="41"/>
        <v>300000</v>
      </c>
      <c r="CM68" s="459">
        <f t="shared" si="42"/>
        <v>300000</v>
      </c>
      <c r="CN68" s="459">
        <f t="shared" si="43"/>
        <v>0</v>
      </c>
      <c r="CO68" s="459">
        <f t="shared" si="44"/>
        <v>9200000</v>
      </c>
      <c r="CP68" s="459">
        <f t="shared" si="45"/>
        <v>8900000</v>
      </c>
      <c r="CQ68" s="460">
        <f t="shared" si="46"/>
        <v>8900000</v>
      </c>
      <c r="CR68" s="459">
        <f t="shared" si="47"/>
        <v>0</v>
      </c>
      <c r="CS68" s="461"/>
      <c r="CT68" s="461"/>
      <c r="CU68" s="461"/>
      <c r="CV68" s="461"/>
      <c r="CW68" s="461"/>
      <c r="CX68" s="461"/>
      <c r="CY68" s="461"/>
      <c r="CZ68" s="461"/>
      <c r="DA68" s="461"/>
      <c r="DB68" s="461"/>
      <c r="DC68" s="461"/>
      <c r="DD68" s="461"/>
      <c r="DE68" s="461"/>
      <c r="DF68" s="461"/>
      <c r="DG68" s="461"/>
      <c r="DH68" s="461"/>
      <c r="DI68" s="461"/>
      <c r="DJ68" s="461"/>
      <c r="DK68" s="461"/>
      <c r="DL68" s="461"/>
      <c r="DM68" s="461"/>
      <c r="DN68" s="461"/>
      <c r="DO68" s="461"/>
      <c r="DP68" s="461"/>
      <c r="DQ68" s="461"/>
      <c r="DR68" s="461"/>
      <c r="DS68" s="461"/>
      <c r="DT68" s="461"/>
      <c r="DU68" s="461"/>
      <c r="DV68" s="461"/>
      <c r="DW68" s="461"/>
      <c r="DX68" s="461"/>
      <c r="DY68" s="461"/>
      <c r="DZ68" s="461"/>
      <c r="EA68" s="461"/>
      <c r="EB68" s="461"/>
      <c r="EC68" s="461"/>
      <c r="ED68" s="461"/>
      <c r="EE68" s="461"/>
      <c r="EF68" s="461"/>
      <c r="EG68" s="461"/>
      <c r="EH68" s="461"/>
      <c r="EI68" s="461"/>
      <c r="EJ68" s="461"/>
      <c r="EK68" s="461"/>
      <c r="EL68" s="461"/>
      <c r="EM68" s="461"/>
      <c r="EN68" s="461"/>
      <c r="EO68" s="461"/>
      <c r="EP68" s="461"/>
      <c r="EQ68" s="461"/>
      <c r="ER68" s="461"/>
      <c r="ES68" s="461"/>
      <c r="ET68" s="461"/>
      <c r="EU68" s="461"/>
      <c r="EV68" s="461"/>
      <c r="EW68" s="461"/>
      <c r="EX68" s="461"/>
      <c r="EY68" s="461"/>
      <c r="EZ68" s="461"/>
      <c r="FA68" s="461"/>
      <c r="FB68" s="461"/>
      <c r="FC68" s="461"/>
      <c r="FD68" s="461"/>
      <c r="FE68" s="461"/>
      <c r="FF68" s="461"/>
      <c r="FG68" s="461"/>
      <c r="FH68" s="461"/>
      <c r="FI68" s="461"/>
      <c r="FJ68" s="461"/>
      <c r="FK68" s="461"/>
    </row>
    <row r="69" spans="1:167" s="395" customFormat="1" ht="14.25">
      <c r="A69" s="372">
        <v>43305</v>
      </c>
      <c r="B69" s="373" t="s">
        <v>57</v>
      </c>
      <c r="C69" s="374" t="s">
        <v>236</v>
      </c>
      <c r="D69" s="374" t="s">
        <v>117</v>
      </c>
      <c r="E69" s="425" t="s">
        <v>118</v>
      </c>
      <c r="F69" s="376" t="s">
        <v>119</v>
      </c>
      <c r="G69" s="426" t="s">
        <v>120</v>
      </c>
      <c r="H69" s="427" t="s">
        <v>70</v>
      </c>
      <c r="I69" s="378" t="s">
        <v>71</v>
      </c>
      <c r="J69" s="428">
        <v>31</v>
      </c>
      <c r="K69" s="380">
        <f t="shared" si="5"/>
        <v>43336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81">
        <v>0</v>
      </c>
      <c r="S69" s="381">
        <v>0</v>
      </c>
      <c r="T69" s="381">
        <v>200</v>
      </c>
      <c r="U69" s="381">
        <v>0</v>
      </c>
      <c r="V69" s="381">
        <v>0</v>
      </c>
      <c r="W69" s="382">
        <f t="shared" si="35"/>
        <v>200</v>
      </c>
      <c r="X69" s="383">
        <v>45600</v>
      </c>
      <c r="Y69" s="383">
        <v>46000</v>
      </c>
      <c r="Z69" s="383">
        <v>33000</v>
      </c>
      <c r="AA69" s="384">
        <f t="shared" si="6"/>
        <v>0</v>
      </c>
      <c r="AB69" s="384">
        <f t="shared" si="7"/>
        <v>0</v>
      </c>
      <c r="AC69" s="384">
        <f t="shared" si="8"/>
        <v>0</v>
      </c>
      <c r="AD69" s="384">
        <f t="shared" si="9"/>
        <v>0</v>
      </c>
      <c r="AE69" s="384">
        <f t="shared" si="10"/>
        <v>0</v>
      </c>
      <c r="AF69" s="384">
        <f t="shared" si="11"/>
        <v>0</v>
      </c>
      <c r="AG69" s="384">
        <f t="shared" si="12"/>
        <v>0</v>
      </c>
      <c r="AH69" s="384">
        <f t="shared" si="51"/>
        <v>0</v>
      </c>
      <c r="AI69" s="384">
        <f t="shared" si="51"/>
        <v>9200000</v>
      </c>
      <c r="AJ69" s="384">
        <f t="shared" si="14"/>
        <v>0</v>
      </c>
      <c r="AK69" s="384">
        <f t="shared" si="15"/>
        <v>0</v>
      </c>
      <c r="AL69" s="382">
        <f t="shared" si="36"/>
        <v>9200000</v>
      </c>
      <c r="AM69" s="382">
        <f t="shared" si="16"/>
        <v>0</v>
      </c>
      <c r="AN69" s="382">
        <f t="shared" si="17"/>
        <v>200</v>
      </c>
      <c r="AO69" s="382">
        <f t="shared" si="18"/>
        <v>0</v>
      </c>
      <c r="AP69" s="382">
        <f t="shared" si="19"/>
        <v>200000</v>
      </c>
      <c r="AQ69" s="382"/>
      <c r="AR69" s="382">
        <f t="shared" si="20"/>
        <v>0</v>
      </c>
      <c r="AS69" s="382"/>
      <c r="AT69" s="382">
        <f>T69*500</f>
        <v>100000</v>
      </c>
      <c r="AU69" s="382">
        <f t="shared" si="21"/>
        <v>300000</v>
      </c>
      <c r="AV69" s="382">
        <f t="shared" si="22"/>
        <v>8900000</v>
      </c>
      <c r="AW69" s="382">
        <v>0</v>
      </c>
      <c r="AX69" s="384"/>
      <c r="AY69" s="384"/>
      <c r="AZ69" s="385">
        <f t="shared" si="23"/>
        <v>8900000</v>
      </c>
      <c r="BA69" s="386">
        <v>0</v>
      </c>
      <c r="BB69" s="387" t="s">
        <v>64</v>
      </c>
      <c r="BC69" s="387"/>
      <c r="BD69" s="388"/>
      <c r="BE69" s="389"/>
      <c r="BF69" s="390"/>
      <c r="BG69" s="389"/>
      <c r="BH69" s="390"/>
      <c r="BI69" s="389"/>
      <c r="BJ69" s="390"/>
      <c r="BK69" s="389"/>
      <c r="BL69" s="390"/>
      <c r="BM69" s="391"/>
      <c r="BN69" s="392">
        <f t="shared" si="24"/>
        <v>-43305</v>
      </c>
      <c r="BO69" s="393" t="str">
        <f t="shared" si="25"/>
        <v>-</v>
      </c>
      <c r="BP69" s="394">
        <f t="shared" si="26"/>
        <v>9200000</v>
      </c>
      <c r="BR69" s="396">
        <f t="shared" si="27"/>
        <v>9200000</v>
      </c>
      <c r="BS69" s="396">
        <f t="shared" si="28"/>
        <v>0</v>
      </c>
      <c r="BT69" s="396">
        <f t="shared" si="29"/>
        <v>0</v>
      </c>
      <c r="BU69" s="396">
        <f t="shared" si="30"/>
        <v>0</v>
      </c>
      <c r="BW69" s="396">
        <f t="shared" si="31"/>
        <v>200</v>
      </c>
      <c r="BX69" s="396">
        <f t="shared" si="32"/>
        <v>0</v>
      </c>
      <c r="BY69" s="396">
        <f t="shared" si="33"/>
        <v>0</v>
      </c>
      <c r="BZ69" s="396">
        <f t="shared" si="34"/>
        <v>0</v>
      </c>
      <c r="CB69" s="397"/>
      <c r="CC69" s="398"/>
      <c r="CD69" s="398"/>
      <c r="CE69" s="398"/>
      <c r="CF69" s="399"/>
      <c r="CG69" s="399"/>
      <c r="CH69" s="399"/>
      <c r="CI69" s="457">
        <f t="shared" si="38"/>
        <v>0</v>
      </c>
      <c r="CJ69" s="457">
        <f t="shared" si="39"/>
        <v>300000</v>
      </c>
      <c r="CK69" s="459">
        <f t="shared" si="40"/>
        <v>0</v>
      </c>
      <c r="CL69" s="459">
        <f t="shared" si="41"/>
        <v>300000</v>
      </c>
      <c r="CM69" s="459">
        <f t="shared" si="42"/>
        <v>300000</v>
      </c>
      <c r="CN69" s="459">
        <f t="shared" si="43"/>
        <v>0</v>
      </c>
      <c r="CO69" s="459">
        <f t="shared" si="44"/>
        <v>9200000</v>
      </c>
      <c r="CP69" s="459">
        <f t="shared" si="45"/>
        <v>8900000</v>
      </c>
      <c r="CQ69" s="460">
        <f t="shared" si="46"/>
        <v>8900000</v>
      </c>
      <c r="CR69" s="459">
        <f t="shared" si="47"/>
        <v>0</v>
      </c>
      <c r="CS69" s="461"/>
      <c r="CT69" s="461"/>
      <c r="CU69" s="461"/>
      <c r="CV69" s="461"/>
      <c r="CW69" s="461"/>
      <c r="CX69" s="461"/>
      <c r="CY69" s="461"/>
      <c r="CZ69" s="461"/>
      <c r="DA69" s="461"/>
      <c r="DB69" s="461"/>
      <c r="DC69" s="461"/>
      <c r="DD69" s="461"/>
      <c r="DE69" s="461"/>
      <c r="DF69" s="461"/>
      <c r="DG69" s="461"/>
      <c r="DH69" s="461"/>
      <c r="DI69" s="461"/>
      <c r="DJ69" s="461"/>
      <c r="DK69" s="461"/>
      <c r="DL69" s="461"/>
      <c r="DM69" s="461"/>
      <c r="DN69" s="461"/>
      <c r="DO69" s="461"/>
      <c r="DP69" s="461"/>
      <c r="DQ69" s="461"/>
      <c r="DR69" s="461"/>
      <c r="DS69" s="461"/>
      <c r="DT69" s="461"/>
      <c r="DU69" s="461"/>
      <c r="DV69" s="461"/>
      <c r="DW69" s="461"/>
      <c r="DX69" s="461"/>
      <c r="DY69" s="461"/>
      <c r="DZ69" s="461"/>
      <c r="EA69" s="461"/>
      <c r="EB69" s="461"/>
      <c r="EC69" s="461"/>
      <c r="ED69" s="461"/>
      <c r="EE69" s="461"/>
      <c r="EF69" s="461"/>
      <c r="EG69" s="461"/>
      <c r="EH69" s="461"/>
      <c r="EI69" s="461"/>
      <c r="EJ69" s="461"/>
      <c r="EK69" s="461"/>
      <c r="EL69" s="461"/>
      <c r="EM69" s="461"/>
      <c r="EN69" s="461"/>
      <c r="EO69" s="461"/>
      <c r="EP69" s="461"/>
      <c r="EQ69" s="461"/>
      <c r="ER69" s="461"/>
      <c r="ES69" s="461"/>
      <c r="ET69" s="461"/>
      <c r="EU69" s="461"/>
      <c r="EV69" s="461"/>
      <c r="EW69" s="461"/>
      <c r="EX69" s="461"/>
      <c r="EY69" s="461"/>
      <c r="EZ69" s="461"/>
      <c r="FA69" s="461"/>
      <c r="FB69" s="461"/>
      <c r="FC69" s="461"/>
      <c r="FD69" s="461"/>
      <c r="FE69" s="461"/>
      <c r="FF69" s="461"/>
      <c r="FG69" s="461"/>
      <c r="FH69" s="461"/>
      <c r="FI69" s="461"/>
      <c r="FJ69" s="461"/>
      <c r="FK69" s="461"/>
    </row>
    <row r="70" spans="1:167" s="104" customFormat="1" ht="14.25">
      <c r="A70" s="81">
        <v>43305</v>
      </c>
      <c r="B70" s="82" t="s">
        <v>57</v>
      </c>
      <c r="C70" s="83" t="s">
        <v>237</v>
      </c>
      <c r="D70" s="83" t="s">
        <v>78</v>
      </c>
      <c r="E70" s="84" t="s">
        <v>79</v>
      </c>
      <c r="F70" s="85" t="s">
        <v>80</v>
      </c>
      <c r="G70" s="85" t="s">
        <v>81</v>
      </c>
      <c r="H70" s="86" t="s">
        <v>70</v>
      </c>
      <c r="I70" s="87" t="s">
        <v>71</v>
      </c>
      <c r="J70" s="88">
        <v>31</v>
      </c>
      <c r="K70" s="89">
        <f t="shared" ref="K70:K92" si="52">A70+J70</f>
        <v>43336</v>
      </c>
      <c r="L70" s="90">
        <v>160</v>
      </c>
      <c r="M70" s="90">
        <v>15</v>
      </c>
      <c r="N70" s="90">
        <v>10</v>
      </c>
      <c r="O70" s="90">
        <v>15</v>
      </c>
      <c r="P70" s="90">
        <v>0</v>
      </c>
      <c r="Q70" s="90">
        <v>15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1">
        <f t="shared" si="35"/>
        <v>215</v>
      </c>
      <c r="X70" s="92">
        <v>45600</v>
      </c>
      <c r="Y70" s="92">
        <v>46000</v>
      </c>
      <c r="Z70" s="92">
        <v>33000</v>
      </c>
      <c r="AA70" s="93">
        <f t="shared" ref="AA70:AA92" si="53">L70*X70</f>
        <v>7296000</v>
      </c>
      <c r="AB70" s="93">
        <f t="shared" ref="AB70:AB92" si="54">M70*X70</f>
        <v>684000</v>
      </c>
      <c r="AC70" s="93">
        <f t="shared" ref="AC70:AC92" si="55">N70*X70</f>
        <v>456000</v>
      </c>
      <c r="AD70" s="93">
        <f t="shared" ref="AD70:AD92" si="56">O70*X70</f>
        <v>684000</v>
      </c>
      <c r="AE70" s="93">
        <f t="shared" ref="AE70:AE92" si="57">P70*X70</f>
        <v>0</v>
      </c>
      <c r="AF70" s="93">
        <f t="shared" ref="AF70:AF92" si="58">Q70*X70</f>
        <v>684000</v>
      </c>
      <c r="AG70" s="93">
        <f t="shared" ref="AG70:AG92" si="59">X70*R70</f>
        <v>0</v>
      </c>
      <c r="AH70" s="93">
        <f t="shared" si="51"/>
        <v>0</v>
      </c>
      <c r="AI70" s="93">
        <f t="shared" si="51"/>
        <v>0</v>
      </c>
      <c r="AJ70" s="93">
        <f t="shared" ref="AJ70:AJ92" si="60">U70*Y70</f>
        <v>0</v>
      </c>
      <c r="AK70" s="93">
        <f t="shared" ref="AK70:AK92" si="61">Z70*V70</f>
        <v>0</v>
      </c>
      <c r="AL70" s="91">
        <f t="shared" si="36"/>
        <v>9804000</v>
      </c>
      <c r="AM70" s="91">
        <f t="shared" ref="AM70:AM92" si="62">L70+M70+N70+O70+P70+Q70+S70</f>
        <v>215</v>
      </c>
      <c r="AN70" s="91">
        <f t="shared" ref="AN70:AN92" si="63">T70+U70</f>
        <v>0</v>
      </c>
      <c r="AO70" s="91">
        <f t="shared" ref="AO70:AO83" si="64">AM70*600</f>
        <v>129000</v>
      </c>
      <c r="AP70" s="91">
        <f t="shared" ref="AP70:AP92" si="65">AN70*1000</f>
        <v>0</v>
      </c>
      <c r="AQ70" s="91"/>
      <c r="AR70" s="91">
        <f t="shared" ref="AR70:AR82" si="66">0*AN70+AM70*0</f>
        <v>0</v>
      </c>
      <c r="AS70" s="91"/>
      <c r="AT70" s="91">
        <f t="shared" ref="AT70:AT92" si="67">AN70*0</f>
        <v>0</v>
      </c>
      <c r="AU70" s="91">
        <f t="shared" ref="AU70:AU92" si="68">AO70+AP70+AQ70+AR70+AT70+AS70</f>
        <v>129000</v>
      </c>
      <c r="AV70" s="91">
        <f t="shared" ref="AV70:AV92" si="69">AL70-AU70</f>
        <v>9675000</v>
      </c>
      <c r="AW70" s="91">
        <v>0</v>
      </c>
      <c r="AX70" s="93"/>
      <c r="AY70" s="93"/>
      <c r="AZ70" s="94">
        <f t="shared" ref="AZ70:AZ92" si="70">AV70-AW70-AX70-AY70</f>
        <v>9675000</v>
      </c>
      <c r="BA70" s="95">
        <v>0</v>
      </c>
      <c r="BB70" s="96" t="s">
        <v>64</v>
      </c>
      <c r="BC70" s="96"/>
      <c r="BD70" s="97"/>
      <c r="BE70" s="98"/>
      <c r="BF70" s="99"/>
      <c r="BG70" s="98"/>
      <c r="BH70" s="99"/>
      <c r="BI70" s="98"/>
      <c r="BJ70" s="99"/>
      <c r="BK70" s="98"/>
      <c r="BL70" s="99"/>
      <c r="BM70" s="100"/>
      <c r="BN70" s="101">
        <f t="shared" ref="BN70:BN92" si="71">BL70-A70</f>
        <v>-43305</v>
      </c>
      <c r="BO70" s="102" t="str">
        <f t="shared" ref="BO70:BO92" si="72">IF(BN70=0,AL70,"-")</f>
        <v>-</v>
      </c>
      <c r="BP70" s="103">
        <f t="shared" ref="BP70:BP92" si="73">IF(BN70&gt;0,AL70,IF(BN70&lt;0,AL70)*1)</f>
        <v>9804000</v>
      </c>
      <c r="BR70" s="105">
        <f t="shared" ref="BR70:BR92" si="74">IF(B70="Kantor",AL70,0)</f>
        <v>9804000</v>
      </c>
      <c r="BS70" s="105">
        <f t="shared" ref="BS70:BS92" si="75">IF(B70="RUSLAN",AL70,0)</f>
        <v>0</v>
      </c>
      <c r="BT70" s="105">
        <f t="shared" ref="BT70:BT92" si="76">IF(B70="Bony",AL70,0)</f>
        <v>0</v>
      </c>
      <c r="BU70" s="105">
        <f t="shared" ref="BU70:BU92" si="77">IF(B70="Adi",AL70,0)</f>
        <v>0</v>
      </c>
      <c r="BW70" s="105">
        <f t="shared" ref="BW70:BW92" si="78">IF(B70="Kantor",W70,0)</f>
        <v>215</v>
      </c>
      <c r="BX70" s="105">
        <f t="shared" ref="BX70:BX92" si="79">IF(B70="Rony",W70,0)</f>
        <v>0</v>
      </c>
      <c r="BY70" s="105">
        <f t="shared" ref="BY70:BY92" si="80">IF(B70="Bony",W70,0)</f>
        <v>0</v>
      </c>
      <c r="BZ70" s="105">
        <f t="shared" ref="BZ70:BZ92" si="81">IF(B70="Adi",W70,0)</f>
        <v>0</v>
      </c>
      <c r="CB70" s="106"/>
      <c r="CC70" s="107"/>
      <c r="CD70" s="107"/>
      <c r="CE70" s="107"/>
      <c r="CF70" s="108"/>
      <c r="CG70" s="108"/>
      <c r="CH70" s="108"/>
      <c r="CI70" s="457">
        <f t="shared" si="38"/>
        <v>129000</v>
      </c>
      <c r="CJ70" s="457">
        <f t="shared" si="39"/>
        <v>0</v>
      </c>
      <c r="CK70" s="459">
        <f t="shared" si="40"/>
        <v>0</v>
      </c>
      <c r="CL70" s="459">
        <f t="shared" si="41"/>
        <v>129000</v>
      </c>
      <c r="CM70" s="459">
        <f t="shared" si="42"/>
        <v>129000</v>
      </c>
      <c r="CN70" s="459">
        <f t="shared" si="43"/>
        <v>0</v>
      </c>
      <c r="CO70" s="459">
        <f t="shared" si="44"/>
        <v>9804000</v>
      </c>
      <c r="CP70" s="459">
        <f t="shared" si="45"/>
        <v>9675000</v>
      </c>
      <c r="CQ70" s="460">
        <f t="shared" si="46"/>
        <v>9675000</v>
      </c>
      <c r="CR70" s="459">
        <f t="shared" si="47"/>
        <v>0</v>
      </c>
      <c r="CS70" s="461"/>
      <c r="CT70" s="461"/>
      <c r="CU70" s="461"/>
      <c r="CV70" s="461"/>
      <c r="CW70" s="461"/>
      <c r="CX70" s="461"/>
      <c r="CY70" s="461"/>
      <c r="CZ70" s="461"/>
      <c r="DA70" s="461"/>
      <c r="DB70" s="461"/>
      <c r="DC70" s="461"/>
      <c r="DD70" s="461"/>
      <c r="DE70" s="461"/>
      <c r="DF70" s="461"/>
      <c r="DG70" s="461"/>
      <c r="DH70" s="461"/>
      <c r="DI70" s="461"/>
      <c r="DJ70" s="461"/>
      <c r="DK70" s="461"/>
      <c r="DL70" s="461"/>
      <c r="DM70" s="461"/>
      <c r="DN70" s="461"/>
      <c r="DO70" s="461"/>
      <c r="DP70" s="461"/>
      <c r="DQ70" s="461"/>
      <c r="DR70" s="461"/>
      <c r="DS70" s="461"/>
      <c r="DT70" s="461"/>
      <c r="DU70" s="461"/>
      <c r="DV70" s="461"/>
      <c r="DW70" s="461"/>
      <c r="DX70" s="461"/>
      <c r="DY70" s="461"/>
      <c r="DZ70" s="461"/>
      <c r="EA70" s="461"/>
      <c r="EB70" s="461"/>
      <c r="EC70" s="461"/>
      <c r="ED70" s="461"/>
      <c r="EE70" s="461"/>
      <c r="EF70" s="461"/>
      <c r="EG70" s="461"/>
      <c r="EH70" s="461"/>
      <c r="EI70" s="461"/>
      <c r="EJ70" s="461"/>
      <c r="EK70" s="461"/>
      <c r="EL70" s="461"/>
      <c r="EM70" s="461"/>
      <c r="EN70" s="461"/>
      <c r="EO70" s="461"/>
      <c r="EP70" s="461"/>
      <c r="EQ70" s="461"/>
      <c r="ER70" s="461"/>
      <c r="ES70" s="461"/>
      <c r="ET70" s="461"/>
      <c r="EU70" s="461"/>
      <c r="EV70" s="461"/>
      <c r="EW70" s="461"/>
      <c r="EX70" s="461"/>
      <c r="EY70" s="461"/>
      <c r="EZ70" s="461"/>
      <c r="FA70" s="461"/>
      <c r="FB70" s="461"/>
      <c r="FC70" s="461"/>
      <c r="FD70" s="461"/>
      <c r="FE70" s="461"/>
      <c r="FF70" s="461"/>
      <c r="FG70" s="461"/>
      <c r="FH70" s="461"/>
      <c r="FI70" s="461"/>
      <c r="FJ70" s="461"/>
      <c r="FK70" s="461"/>
    </row>
    <row r="71" spans="1:167" s="395" customFormat="1" ht="15" thickBot="1">
      <c r="A71" s="400">
        <v>43305</v>
      </c>
      <c r="B71" s="401" t="s">
        <v>57</v>
      </c>
      <c r="C71" s="402" t="s">
        <v>238</v>
      </c>
      <c r="D71" s="402" t="s">
        <v>66</v>
      </c>
      <c r="E71" s="430" t="s">
        <v>67</v>
      </c>
      <c r="F71" s="404" t="s">
        <v>68</v>
      </c>
      <c r="G71" s="404" t="s">
        <v>69</v>
      </c>
      <c r="H71" s="424" t="s">
        <v>70</v>
      </c>
      <c r="I71" s="407" t="s">
        <v>71</v>
      </c>
      <c r="J71" s="431">
        <v>31</v>
      </c>
      <c r="K71" s="409">
        <f t="shared" si="52"/>
        <v>43336</v>
      </c>
      <c r="L71" s="410">
        <v>0</v>
      </c>
      <c r="M71" s="410">
        <v>0</v>
      </c>
      <c r="N71" s="410">
        <v>0</v>
      </c>
      <c r="O71" s="410">
        <v>0</v>
      </c>
      <c r="P71" s="410">
        <v>0</v>
      </c>
      <c r="Q71" s="410">
        <v>0</v>
      </c>
      <c r="R71" s="410">
        <v>0</v>
      </c>
      <c r="S71" s="410">
        <v>0</v>
      </c>
      <c r="T71" s="410">
        <v>200</v>
      </c>
      <c r="U71" s="410">
        <v>0</v>
      </c>
      <c r="V71" s="410">
        <v>0</v>
      </c>
      <c r="W71" s="413">
        <f t="shared" ref="W71:W92" si="82">L71+M71+N71+O71+P71+Q71+R71+S71+T71+U71+V71</f>
        <v>200</v>
      </c>
      <c r="X71" s="411">
        <v>45600</v>
      </c>
      <c r="Y71" s="411">
        <v>46000</v>
      </c>
      <c r="Z71" s="411">
        <v>33000</v>
      </c>
      <c r="AA71" s="412">
        <f t="shared" si="53"/>
        <v>0</v>
      </c>
      <c r="AB71" s="412">
        <f t="shared" si="54"/>
        <v>0</v>
      </c>
      <c r="AC71" s="412">
        <f t="shared" si="55"/>
        <v>0</v>
      </c>
      <c r="AD71" s="412">
        <f t="shared" si="56"/>
        <v>0</v>
      </c>
      <c r="AE71" s="412">
        <f t="shared" si="57"/>
        <v>0</v>
      </c>
      <c r="AF71" s="384">
        <f t="shared" si="58"/>
        <v>0</v>
      </c>
      <c r="AG71" s="384">
        <f t="shared" si="59"/>
        <v>0</v>
      </c>
      <c r="AH71" s="384">
        <f t="shared" si="51"/>
        <v>0</v>
      </c>
      <c r="AI71" s="412">
        <f t="shared" si="51"/>
        <v>9200000</v>
      </c>
      <c r="AJ71" s="412">
        <f t="shared" si="60"/>
        <v>0</v>
      </c>
      <c r="AK71" s="412">
        <f t="shared" si="61"/>
        <v>0</v>
      </c>
      <c r="AL71" s="413">
        <f t="shared" ref="AL71:AL92" si="83">AA71+AB71+AC71+AD71+AE71+AF71+AG71+AH71+AI71+AJ71+AK71</f>
        <v>9200000</v>
      </c>
      <c r="AM71" s="413">
        <f t="shared" si="62"/>
        <v>0</v>
      </c>
      <c r="AN71" s="413">
        <f t="shared" si="63"/>
        <v>200</v>
      </c>
      <c r="AO71" s="413">
        <f t="shared" si="64"/>
        <v>0</v>
      </c>
      <c r="AP71" s="413">
        <f t="shared" si="65"/>
        <v>200000</v>
      </c>
      <c r="AQ71" s="413"/>
      <c r="AR71" s="413">
        <f t="shared" si="66"/>
        <v>0</v>
      </c>
      <c r="AS71" s="413"/>
      <c r="AT71" s="413">
        <f>T71*500</f>
        <v>100000</v>
      </c>
      <c r="AU71" s="413">
        <f t="shared" si="68"/>
        <v>300000</v>
      </c>
      <c r="AV71" s="413">
        <f t="shared" si="69"/>
        <v>8900000</v>
      </c>
      <c r="AW71" s="413">
        <v>0</v>
      </c>
      <c r="AX71" s="412"/>
      <c r="AY71" s="412"/>
      <c r="AZ71" s="414">
        <f t="shared" si="70"/>
        <v>8900000</v>
      </c>
      <c r="BA71" s="415">
        <v>0</v>
      </c>
      <c r="BB71" s="416" t="s">
        <v>64</v>
      </c>
      <c r="BC71" s="416"/>
      <c r="BD71" s="417"/>
      <c r="BE71" s="418"/>
      <c r="BF71" s="419"/>
      <c r="BG71" s="418"/>
      <c r="BH71" s="419"/>
      <c r="BI71" s="418"/>
      <c r="BJ71" s="419"/>
      <c r="BK71" s="418"/>
      <c r="BL71" s="419"/>
      <c r="BM71" s="420"/>
      <c r="BN71" s="421">
        <f t="shared" si="71"/>
        <v>-43305</v>
      </c>
      <c r="BO71" s="422" t="str">
        <f t="shared" si="72"/>
        <v>-</v>
      </c>
      <c r="BP71" s="423">
        <f t="shared" si="73"/>
        <v>9200000</v>
      </c>
      <c r="BR71" s="396">
        <f t="shared" si="74"/>
        <v>9200000</v>
      </c>
      <c r="BS71" s="396">
        <f t="shared" si="75"/>
        <v>0</v>
      </c>
      <c r="BT71" s="396">
        <f t="shared" si="76"/>
        <v>0</v>
      </c>
      <c r="BU71" s="396">
        <f t="shared" si="77"/>
        <v>0</v>
      </c>
      <c r="BW71" s="396">
        <f t="shared" si="78"/>
        <v>200</v>
      </c>
      <c r="BX71" s="396">
        <f t="shared" si="79"/>
        <v>0</v>
      </c>
      <c r="BY71" s="396">
        <f t="shared" si="80"/>
        <v>0</v>
      </c>
      <c r="BZ71" s="396">
        <f t="shared" si="81"/>
        <v>0</v>
      </c>
      <c r="CB71" s="397"/>
      <c r="CC71" s="398"/>
      <c r="CD71" s="398"/>
      <c r="CE71" s="398"/>
      <c r="CF71" s="399"/>
      <c r="CG71" s="399"/>
      <c r="CH71" s="399"/>
      <c r="CI71" s="457">
        <f t="shared" ref="CI71:CI85" si="84">AO71+AQ71+AR71</f>
        <v>0</v>
      </c>
      <c r="CJ71" s="457">
        <f t="shared" ref="CJ71:CJ85" si="85">AP71+AT71</f>
        <v>300000</v>
      </c>
      <c r="CK71" s="459">
        <f t="shared" ref="CK71:CK92" si="86">AS71+AW71</f>
        <v>0</v>
      </c>
      <c r="CL71" s="459">
        <f t="shared" ref="CL71:CL85" si="87">AU71+AW71</f>
        <v>300000</v>
      </c>
      <c r="CM71" s="459">
        <f t="shared" ref="CM71:CM85" si="88">CI71+CJ71+CK71</f>
        <v>300000</v>
      </c>
      <c r="CN71" s="459">
        <f t="shared" ref="CN71:CN92" si="89">CL71-CM71</f>
        <v>0</v>
      </c>
      <c r="CO71" s="459">
        <f t="shared" ref="CO71:CO92" si="90">AL71</f>
        <v>9200000</v>
      </c>
      <c r="CP71" s="459">
        <f t="shared" ref="CP71:CP85" si="91">CO71-CL71</f>
        <v>8900000</v>
      </c>
      <c r="CQ71" s="460">
        <f t="shared" ref="CQ71:CQ85" si="92">AZ71</f>
        <v>8900000</v>
      </c>
      <c r="CR71" s="459">
        <f t="shared" ref="CR71:CR85" si="93">CQ71-CP71</f>
        <v>0</v>
      </c>
      <c r="CS71" s="461"/>
      <c r="CT71" s="461"/>
      <c r="CU71" s="461"/>
      <c r="CV71" s="461"/>
      <c r="CW71" s="461"/>
      <c r="CX71" s="461"/>
      <c r="CY71" s="461"/>
      <c r="CZ71" s="461"/>
      <c r="DA71" s="461"/>
      <c r="DB71" s="461"/>
      <c r="DC71" s="461"/>
      <c r="DD71" s="461"/>
      <c r="DE71" s="461"/>
      <c r="DF71" s="461"/>
      <c r="DG71" s="461"/>
      <c r="DH71" s="461"/>
      <c r="DI71" s="461"/>
      <c r="DJ71" s="461"/>
      <c r="DK71" s="461"/>
      <c r="DL71" s="461"/>
      <c r="DM71" s="461"/>
      <c r="DN71" s="461"/>
      <c r="DO71" s="461"/>
      <c r="DP71" s="461"/>
      <c r="DQ71" s="461"/>
      <c r="DR71" s="461"/>
      <c r="DS71" s="461"/>
      <c r="DT71" s="461"/>
      <c r="DU71" s="461"/>
      <c r="DV71" s="461"/>
      <c r="DW71" s="461"/>
      <c r="DX71" s="461"/>
      <c r="DY71" s="461"/>
      <c r="DZ71" s="461"/>
      <c r="EA71" s="461"/>
      <c r="EB71" s="461"/>
      <c r="EC71" s="461"/>
      <c r="ED71" s="461"/>
      <c r="EE71" s="461"/>
      <c r="EF71" s="461"/>
      <c r="EG71" s="461"/>
      <c r="EH71" s="461"/>
      <c r="EI71" s="461"/>
      <c r="EJ71" s="461"/>
      <c r="EK71" s="461"/>
      <c r="EL71" s="461"/>
      <c r="EM71" s="461"/>
      <c r="EN71" s="461"/>
      <c r="EO71" s="461"/>
      <c r="EP71" s="461"/>
      <c r="EQ71" s="461"/>
      <c r="ER71" s="461"/>
      <c r="ES71" s="461"/>
      <c r="ET71" s="461"/>
      <c r="EU71" s="461"/>
      <c r="EV71" s="461"/>
      <c r="EW71" s="461"/>
      <c r="EX71" s="461"/>
      <c r="EY71" s="461"/>
      <c r="EZ71" s="461"/>
      <c r="FA71" s="461"/>
      <c r="FB71" s="461"/>
      <c r="FC71" s="461"/>
      <c r="FD71" s="461"/>
      <c r="FE71" s="461"/>
      <c r="FF71" s="461"/>
      <c r="FG71" s="461"/>
      <c r="FH71" s="461"/>
      <c r="FI71" s="461"/>
      <c r="FJ71" s="461"/>
      <c r="FK71" s="461"/>
    </row>
    <row r="72" spans="1:167" s="104" customFormat="1" ht="14.25">
      <c r="A72" s="81">
        <v>43306</v>
      </c>
      <c r="B72" s="82" t="s">
        <v>57</v>
      </c>
      <c r="C72" s="83" t="s">
        <v>239</v>
      </c>
      <c r="D72" s="83" t="s">
        <v>90</v>
      </c>
      <c r="E72" s="135" t="s">
        <v>91</v>
      </c>
      <c r="F72" s="85" t="s">
        <v>92</v>
      </c>
      <c r="G72" s="85" t="s">
        <v>93</v>
      </c>
      <c r="H72" s="86" t="s">
        <v>94</v>
      </c>
      <c r="I72" s="87" t="s">
        <v>71</v>
      </c>
      <c r="J72" s="88">
        <v>31</v>
      </c>
      <c r="K72" s="89">
        <f t="shared" si="52"/>
        <v>43337</v>
      </c>
      <c r="L72" s="90">
        <v>591</v>
      </c>
      <c r="M72" s="90">
        <v>100</v>
      </c>
      <c r="N72" s="90">
        <v>100</v>
      </c>
      <c r="O72" s="90">
        <v>100</v>
      </c>
      <c r="P72" s="90">
        <v>0</v>
      </c>
      <c r="Q72" s="90">
        <v>100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1">
        <f t="shared" si="82"/>
        <v>991</v>
      </c>
      <c r="X72" s="92">
        <v>45600</v>
      </c>
      <c r="Y72" s="92">
        <v>46000</v>
      </c>
      <c r="Z72" s="92">
        <v>33000</v>
      </c>
      <c r="AA72" s="93">
        <f t="shared" si="53"/>
        <v>26949600</v>
      </c>
      <c r="AB72" s="93">
        <f t="shared" si="54"/>
        <v>4560000</v>
      </c>
      <c r="AC72" s="93">
        <f t="shared" si="55"/>
        <v>4560000</v>
      </c>
      <c r="AD72" s="93">
        <f t="shared" si="56"/>
        <v>4560000</v>
      </c>
      <c r="AE72" s="93">
        <f t="shared" si="57"/>
        <v>0</v>
      </c>
      <c r="AF72" s="124">
        <f t="shared" si="58"/>
        <v>4560000</v>
      </c>
      <c r="AG72" s="124">
        <f t="shared" si="59"/>
        <v>0</v>
      </c>
      <c r="AH72" s="124">
        <f t="shared" si="51"/>
        <v>0</v>
      </c>
      <c r="AI72" s="93">
        <f t="shared" si="51"/>
        <v>0</v>
      </c>
      <c r="AJ72" s="93">
        <f t="shared" si="60"/>
        <v>0</v>
      </c>
      <c r="AK72" s="93">
        <f t="shared" si="61"/>
        <v>0</v>
      </c>
      <c r="AL72" s="91">
        <f t="shared" si="83"/>
        <v>45189600</v>
      </c>
      <c r="AM72" s="91">
        <f t="shared" si="62"/>
        <v>991</v>
      </c>
      <c r="AN72" s="91">
        <f t="shared" si="63"/>
        <v>0</v>
      </c>
      <c r="AO72" s="91">
        <f t="shared" si="64"/>
        <v>594600</v>
      </c>
      <c r="AP72" s="91">
        <f t="shared" si="65"/>
        <v>0</v>
      </c>
      <c r="AQ72" s="91"/>
      <c r="AR72" s="91">
        <f t="shared" si="66"/>
        <v>0</v>
      </c>
      <c r="AS72" s="91"/>
      <c r="AT72" s="91">
        <f t="shared" si="67"/>
        <v>0</v>
      </c>
      <c r="AU72" s="91">
        <f t="shared" si="68"/>
        <v>594600</v>
      </c>
      <c r="AV72" s="91">
        <f t="shared" si="69"/>
        <v>44595000</v>
      </c>
      <c r="AW72" s="91">
        <v>0</v>
      </c>
      <c r="AX72" s="93"/>
      <c r="AY72" s="93"/>
      <c r="AZ72" s="94">
        <f t="shared" si="70"/>
        <v>44595000</v>
      </c>
      <c r="BA72" s="95">
        <v>0</v>
      </c>
      <c r="BB72" s="96" t="s">
        <v>64</v>
      </c>
      <c r="BC72" s="96"/>
      <c r="BD72" s="97"/>
      <c r="BE72" s="98"/>
      <c r="BF72" s="99"/>
      <c r="BG72" s="98"/>
      <c r="BH72" s="99"/>
      <c r="BI72" s="98"/>
      <c r="BJ72" s="99"/>
      <c r="BK72" s="98"/>
      <c r="BL72" s="99"/>
      <c r="BM72" s="100"/>
      <c r="BN72" s="101">
        <f t="shared" si="71"/>
        <v>-43306</v>
      </c>
      <c r="BO72" s="102" t="str">
        <f t="shared" si="72"/>
        <v>-</v>
      </c>
      <c r="BP72" s="103">
        <f t="shared" si="73"/>
        <v>45189600</v>
      </c>
      <c r="BR72" s="105">
        <f t="shared" si="74"/>
        <v>45189600</v>
      </c>
      <c r="BS72" s="105">
        <f t="shared" si="75"/>
        <v>0</v>
      </c>
      <c r="BT72" s="105">
        <f t="shared" si="76"/>
        <v>0</v>
      </c>
      <c r="BU72" s="105">
        <f t="shared" si="77"/>
        <v>0</v>
      </c>
      <c r="BW72" s="105">
        <f t="shared" si="78"/>
        <v>991</v>
      </c>
      <c r="BX72" s="105">
        <f t="shared" si="79"/>
        <v>0</v>
      </c>
      <c r="BY72" s="105">
        <f t="shared" si="80"/>
        <v>0</v>
      </c>
      <c r="BZ72" s="105">
        <f t="shared" si="81"/>
        <v>0</v>
      </c>
      <c r="CB72" s="106"/>
      <c r="CC72" s="107"/>
      <c r="CD72" s="107"/>
      <c r="CE72" s="107"/>
      <c r="CF72" s="108"/>
      <c r="CG72" s="108"/>
      <c r="CH72" s="108"/>
      <c r="CI72" s="457">
        <f t="shared" si="84"/>
        <v>594600</v>
      </c>
      <c r="CJ72" s="457">
        <f t="shared" si="85"/>
        <v>0</v>
      </c>
      <c r="CK72" s="459">
        <f t="shared" si="86"/>
        <v>0</v>
      </c>
      <c r="CL72" s="459">
        <f t="shared" si="87"/>
        <v>594600</v>
      </c>
      <c r="CM72" s="459">
        <f t="shared" si="88"/>
        <v>594600</v>
      </c>
      <c r="CN72" s="459">
        <f t="shared" si="89"/>
        <v>0</v>
      </c>
      <c r="CO72" s="459">
        <f t="shared" si="90"/>
        <v>45189600</v>
      </c>
      <c r="CP72" s="459">
        <f t="shared" si="91"/>
        <v>44595000</v>
      </c>
      <c r="CQ72" s="460">
        <f t="shared" si="92"/>
        <v>44595000</v>
      </c>
      <c r="CR72" s="459">
        <f t="shared" si="93"/>
        <v>0</v>
      </c>
      <c r="CS72" s="461"/>
      <c r="CT72" s="461"/>
      <c r="CU72" s="461"/>
      <c r="CV72" s="461"/>
      <c r="CW72" s="461"/>
      <c r="CX72" s="461"/>
      <c r="CY72" s="461"/>
      <c r="CZ72" s="461"/>
      <c r="DA72" s="461"/>
      <c r="DB72" s="461"/>
      <c r="DC72" s="461"/>
      <c r="DD72" s="461"/>
      <c r="DE72" s="461"/>
      <c r="DF72" s="461"/>
      <c r="DG72" s="461"/>
      <c r="DH72" s="461"/>
      <c r="DI72" s="461"/>
      <c r="DJ72" s="461"/>
      <c r="DK72" s="461"/>
      <c r="DL72" s="461"/>
      <c r="DM72" s="461"/>
      <c r="DN72" s="461"/>
      <c r="DO72" s="461"/>
      <c r="DP72" s="461"/>
      <c r="DQ72" s="461"/>
      <c r="DR72" s="461"/>
      <c r="DS72" s="461"/>
      <c r="DT72" s="461"/>
      <c r="DU72" s="461"/>
      <c r="DV72" s="461"/>
      <c r="DW72" s="461"/>
      <c r="DX72" s="461"/>
      <c r="DY72" s="461"/>
      <c r="DZ72" s="461"/>
      <c r="EA72" s="461"/>
      <c r="EB72" s="461"/>
      <c r="EC72" s="461"/>
      <c r="ED72" s="461"/>
      <c r="EE72" s="461"/>
      <c r="EF72" s="461"/>
      <c r="EG72" s="461"/>
      <c r="EH72" s="461"/>
      <c r="EI72" s="461"/>
      <c r="EJ72" s="461"/>
      <c r="EK72" s="461"/>
      <c r="EL72" s="461"/>
      <c r="EM72" s="461"/>
      <c r="EN72" s="461"/>
      <c r="EO72" s="461"/>
      <c r="EP72" s="461"/>
      <c r="EQ72" s="461"/>
      <c r="ER72" s="461"/>
      <c r="ES72" s="461"/>
      <c r="ET72" s="461"/>
      <c r="EU72" s="461"/>
      <c r="EV72" s="461"/>
      <c r="EW72" s="461"/>
      <c r="EX72" s="461"/>
      <c r="EY72" s="461"/>
      <c r="EZ72" s="461"/>
      <c r="FA72" s="461"/>
      <c r="FB72" s="461"/>
      <c r="FC72" s="461"/>
      <c r="FD72" s="461"/>
      <c r="FE72" s="461"/>
      <c r="FF72" s="461"/>
      <c r="FG72" s="461"/>
      <c r="FH72" s="461"/>
      <c r="FI72" s="461"/>
      <c r="FJ72" s="461"/>
      <c r="FK72" s="461"/>
    </row>
    <row r="73" spans="1:167" s="395" customFormat="1" ht="15" thickBot="1">
      <c r="A73" s="372">
        <v>43306</v>
      </c>
      <c r="B73" s="373" t="s">
        <v>57</v>
      </c>
      <c r="C73" s="374" t="s">
        <v>240</v>
      </c>
      <c r="D73" s="374" t="s">
        <v>117</v>
      </c>
      <c r="E73" s="425" t="s">
        <v>118</v>
      </c>
      <c r="F73" s="376" t="s">
        <v>119</v>
      </c>
      <c r="G73" s="426" t="s">
        <v>120</v>
      </c>
      <c r="H73" s="427" t="s">
        <v>70</v>
      </c>
      <c r="I73" s="378" t="s">
        <v>71</v>
      </c>
      <c r="J73" s="428">
        <v>31</v>
      </c>
      <c r="K73" s="380">
        <f t="shared" si="52"/>
        <v>43337</v>
      </c>
      <c r="L73" s="381">
        <v>0</v>
      </c>
      <c r="M73" s="381">
        <v>0</v>
      </c>
      <c r="N73" s="381">
        <v>0</v>
      </c>
      <c r="O73" s="381">
        <v>0</v>
      </c>
      <c r="P73" s="381">
        <v>0</v>
      </c>
      <c r="Q73" s="381">
        <v>0</v>
      </c>
      <c r="R73" s="381">
        <v>0</v>
      </c>
      <c r="S73" s="381">
        <v>0</v>
      </c>
      <c r="T73" s="381">
        <v>200</v>
      </c>
      <c r="U73" s="381">
        <v>0</v>
      </c>
      <c r="V73" s="381">
        <v>0</v>
      </c>
      <c r="W73" s="382">
        <f t="shared" si="82"/>
        <v>200</v>
      </c>
      <c r="X73" s="383">
        <v>45600</v>
      </c>
      <c r="Y73" s="383">
        <v>46000</v>
      </c>
      <c r="Z73" s="383">
        <v>33000</v>
      </c>
      <c r="AA73" s="384">
        <f t="shared" si="53"/>
        <v>0</v>
      </c>
      <c r="AB73" s="384">
        <f t="shared" si="54"/>
        <v>0</v>
      </c>
      <c r="AC73" s="384">
        <f t="shared" si="55"/>
        <v>0</v>
      </c>
      <c r="AD73" s="384">
        <f t="shared" si="56"/>
        <v>0</v>
      </c>
      <c r="AE73" s="384">
        <f t="shared" si="57"/>
        <v>0</v>
      </c>
      <c r="AF73" s="412">
        <f t="shared" si="58"/>
        <v>0</v>
      </c>
      <c r="AG73" s="412">
        <f t="shared" si="59"/>
        <v>0</v>
      </c>
      <c r="AH73" s="412">
        <f t="shared" si="51"/>
        <v>0</v>
      </c>
      <c r="AI73" s="384">
        <f t="shared" si="51"/>
        <v>9200000</v>
      </c>
      <c r="AJ73" s="384">
        <f t="shared" si="60"/>
        <v>0</v>
      </c>
      <c r="AK73" s="384">
        <f t="shared" si="61"/>
        <v>0</v>
      </c>
      <c r="AL73" s="382">
        <f t="shared" si="83"/>
        <v>9200000</v>
      </c>
      <c r="AM73" s="382">
        <f t="shared" si="62"/>
        <v>0</v>
      </c>
      <c r="AN73" s="382">
        <f t="shared" si="63"/>
        <v>200</v>
      </c>
      <c r="AO73" s="382">
        <f t="shared" si="64"/>
        <v>0</v>
      </c>
      <c r="AP73" s="382">
        <f t="shared" si="65"/>
        <v>200000</v>
      </c>
      <c r="AQ73" s="382"/>
      <c r="AR73" s="382">
        <f t="shared" si="66"/>
        <v>0</v>
      </c>
      <c r="AS73" s="382"/>
      <c r="AT73" s="382">
        <f>T73*500</f>
        <v>100000</v>
      </c>
      <c r="AU73" s="382">
        <f t="shared" si="68"/>
        <v>300000</v>
      </c>
      <c r="AV73" s="382">
        <f t="shared" si="69"/>
        <v>8900000</v>
      </c>
      <c r="AW73" s="382">
        <v>0</v>
      </c>
      <c r="AX73" s="384"/>
      <c r="AY73" s="384"/>
      <c r="AZ73" s="385">
        <f t="shared" si="70"/>
        <v>8900000</v>
      </c>
      <c r="BA73" s="386">
        <v>0</v>
      </c>
      <c r="BB73" s="387" t="s">
        <v>64</v>
      </c>
      <c r="BC73" s="387"/>
      <c r="BD73" s="388"/>
      <c r="BE73" s="389"/>
      <c r="BF73" s="390"/>
      <c r="BG73" s="389"/>
      <c r="BH73" s="390"/>
      <c r="BI73" s="389"/>
      <c r="BJ73" s="390"/>
      <c r="BK73" s="389"/>
      <c r="BL73" s="390"/>
      <c r="BM73" s="391"/>
      <c r="BN73" s="392">
        <f t="shared" si="71"/>
        <v>-43306</v>
      </c>
      <c r="BO73" s="393" t="str">
        <f t="shared" si="72"/>
        <v>-</v>
      </c>
      <c r="BP73" s="394">
        <f t="shared" si="73"/>
        <v>9200000</v>
      </c>
      <c r="BR73" s="396">
        <f t="shared" si="74"/>
        <v>9200000</v>
      </c>
      <c r="BS73" s="396">
        <f t="shared" si="75"/>
        <v>0</v>
      </c>
      <c r="BT73" s="396">
        <f t="shared" si="76"/>
        <v>0</v>
      </c>
      <c r="BU73" s="396">
        <f t="shared" si="77"/>
        <v>0</v>
      </c>
      <c r="BW73" s="396">
        <f t="shared" si="78"/>
        <v>200</v>
      </c>
      <c r="BX73" s="396">
        <f t="shared" si="79"/>
        <v>0</v>
      </c>
      <c r="BY73" s="396">
        <f t="shared" si="80"/>
        <v>0</v>
      </c>
      <c r="BZ73" s="396">
        <f t="shared" si="81"/>
        <v>0</v>
      </c>
      <c r="CB73" s="397"/>
      <c r="CC73" s="398"/>
      <c r="CD73" s="398"/>
      <c r="CE73" s="398"/>
      <c r="CF73" s="399"/>
      <c r="CG73" s="399"/>
      <c r="CH73" s="399"/>
      <c r="CI73" s="457">
        <f t="shared" si="84"/>
        <v>0</v>
      </c>
      <c r="CJ73" s="457">
        <f t="shared" si="85"/>
        <v>300000</v>
      </c>
      <c r="CK73" s="459">
        <f t="shared" si="86"/>
        <v>0</v>
      </c>
      <c r="CL73" s="459">
        <f t="shared" si="87"/>
        <v>300000</v>
      </c>
      <c r="CM73" s="459">
        <f t="shared" si="88"/>
        <v>300000</v>
      </c>
      <c r="CN73" s="459">
        <f t="shared" si="89"/>
        <v>0</v>
      </c>
      <c r="CO73" s="459">
        <f t="shared" si="90"/>
        <v>9200000</v>
      </c>
      <c r="CP73" s="459">
        <f t="shared" si="91"/>
        <v>8900000</v>
      </c>
      <c r="CQ73" s="460">
        <f t="shared" si="92"/>
        <v>8900000</v>
      </c>
      <c r="CR73" s="459">
        <f t="shared" si="93"/>
        <v>0</v>
      </c>
      <c r="CS73" s="461"/>
      <c r="CT73" s="461"/>
      <c r="CU73" s="461"/>
      <c r="CV73" s="461"/>
      <c r="CW73" s="461"/>
      <c r="CX73" s="461"/>
      <c r="CY73" s="461"/>
      <c r="CZ73" s="461"/>
      <c r="DA73" s="461"/>
      <c r="DB73" s="461"/>
      <c r="DC73" s="461"/>
      <c r="DD73" s="461"/>
      <c r="DE73" s="461"/>
      <c r="DF73" s="461"/>
      <c r="DG73" s="461"/>
      <c r="DH73" s="461"/>
      <c r="DI73" s="461"/>
      <c r="DJ73" s="461"/>
      <c r="DK73" s="461"/>
      <c r="DL73" s="461"/>
      <c r="DM73" s="461"/>
      <c r="DN73" s="461"/>
      <c r="DO73" s="461"/>
      <c r="DP73" s="461"/>
      <c r="DQ73" s="461"/>
      <c r="DR73" s="461"/>
      <c r="DS73" s="461"/>
      <c r="DT73" s="461"/>
      <c r="DU73" s="461"/>
      <c r="DV73" s="461"/>
      <c r="DW73" s="461"/>
      <c r="DX73" s="461"/>
      <c r="DY73" s="461"/>
      <c r="DZ73" s="461"/>
      <c r="EA73" s="461"/>
      <c r="EB73" s="461"/>
      <c r="EC73" s="461"/>
      <c r="ED73" s="461"/>
      <c r="EE73" s="461"/>
      <c r="EF73" s="461"/>
      <c r="EG73" s="461"/>
      <c r="EH73" s="461"/>
      <c r="EI73" s="461"/>
      <c r="EJ73" s="461"/>
      <c r="EK73" s="461"/>
      <c r="EL73" s="461"/>
      <c r="EM73" s="461"/>
      <c r="EN73" s="461"/>
      <c r="EO73" s="461"/>
      <c r="EP73" s="461"/>
      <c r="EQ73" s="461"/>
      <c r="ER73" s="461"/>
      <c r="ES73" s="461"/>
      <c r="ET73" s="461"/>
      <c r="EU73" s="461"/>
      <c r="EV73" s="461"/>
      <c r="EW73" s="461"/>
      <c r="EX73" s="461"/>
      <c r="EY73" s="461"/>
      <c r="EZ73" s="461"/>
      <c r="FA73" s="461"/>
      <c r="FB73" s="461"/>
      <c r="FC73" s="461"/>
      <c r="FD73" s="461"/>
      <c r="FE73" s="461"/>
      <c r="FF73" s="461"/>
      <c r="FG73" s="461"/>
      <c r="FH73" s="461"/>
      <c r="FI73" s="461"/>
      <c r="FJ73" s="461"/>
      <c r="FK73" s="461"/>
    </row>
    <row r="74" spans="1:167" s="395" customFormat="1" ht="14.25">
      <c r="A74" s="432">
        <v>43307</v>
      </c>
      <c r="B74" s="433" t="s">
        <v>57</v>
      </c>
      <c r="C74" s="434" t="s">
        <v>241</v>
      </c>
      <c r="D74" s="434" t="s">
        <v>158</v>
      </c>
      <c r="E74" s="435" t="s">
        <v>159</v>
      </c>
      <c r="F74" s="436" t="s">
        <v>160</v>
      </c>
      <c r="G74" s="436" t="s">
        <v>161</v>
      </c>
      <c r="H74" s="437" t="s">
        <v>70</v>
      </c>
      <c r="I74" s="438" t="s">
        <v>71</v>
      </c>
      <c r="J74" s="439">
        <v>31</v>
      </c>
      <c r="K74" s="440">
        <f t="shared" si="52"/>
        <v>43338</v>
      </c>
      <c r="L74" s="441">
        <v>0</v>
      </c>
      <c r="M74" s="441">
        <v>0</v>
      </c>
      <c r="N74" s="441">
        <v>0</v>
      </c>
      <c r="O74" s="441">
        <v>0</v>
      </c>
      <c r="P74" s="441">
        <v>0</v>
      </c>
      <c r="Q74" s="441">
        <v>0</v>
      </c>
      <c r="R74" s="441">
        <v>0</v>
      </c>
      <c r="S74" s="441">
        <v>0</v>
      </c>
      <c r="T74" s="441">
        <v>243</v>
      </c>
      <c r="U74" s="441">
        <v>200</v>
      </c>
      <c r="V74" s="441">
        <v>0</v>
      </c>
      <c r="W74" s="429">
        <f t="shared" si="82"/>
        <v>443</v>
      </c>
      <c r="X74" s="442">
        <v>45600</v>
      </c>
      <c r="Y74" s="442">
        <v>46000</v>
      </c>
      <c r="Z74" s="442">
        <v>33000</v>
      </c>
      <c r="AA74" s="443">
        <f t="shared" si="53"/>
        <v>0</v>
      </c>
      <c r="AB74" s="443">
        <f t="shared" si="54"/>
        <v>0</v>
      </c>
      <c r="AC74" s="443">
        <f t="shared" si="55"/>
        <v>0</v>
      </c>
      <c r="AD74" s="443">
        <f t="shared" si="56"/>
        <v>0</v>
      </c>
      <c r="AE74" s="443">
        <f t="shared" si="57"/>
        <v>0</v>
      </c>
      <c r="AF74" s="384">
        <f t="shared" si="58"/>
        <v>0</v>
      </c>
      <c r="AG74" s="384">
        <f t="shared" si="59"/>
        <v>0</v>
      </c>
      <c r="AH74" s="384">
        <f t="shared" si="51"/>
        <v>0</v>
      </c>
      <c r="AI74" s="443">
        <f t="shared" si="51"/>
        <v>11178000</v>
      </c>
      <c r="AJ74" s="443">
        <f t="shared" si="60"/>
        <v>9200000</v>
      </c>
      <c r="AK74" s="443">
        <f t="shared" si="61"/>
        <v>0</v>
      </c>
      <c r="AL74" s="429">
        <f t="shared" si="83"/>
        <v>20378000</v>
      </c>
      <c r="AM74" s="429">
        <f t="shared" si="62"/>
        <v>0</v>
      </c>
      <c r="AN74" s="429">
        <f t="shared" si="63"/>
        <v>443</v>
      </c>
      <c r="AO74" s="429">
        <f t="shared" si="64"/>
        <v>0</v>
      </c>
      <c r="AP74" s="429">
        <f t="shared" si="65"/>
        <v>443000</v>
      </c>
      <c r="AQ74" s="429"/>
      <c r="AR74" s="429">
        <f t="shared" si="66"/>
        <v>0</v>
      </c>
      <c r="AS74" s="429"/>
      <c r="AT74" s="429">
        <f>T74*500</f>
        <v>121500</v>
      </c>
      <c r="AU74" s="429">
        <f t="shared" si="68"/>
        <v>564500</v>
      </c>
      <c r="AV74" s="429">
        <f t="shared" si="69"/>
        <v>19813500</v>
      </c>
      <c r="AW74" s="429">
        <v>0</v>
      </c>
      <c r="AX74" s="443"/>
      <c r="AY74" s="443"/>
      <c r="AZ74" s="444">
        <f t="shared" si="70"/>
        <v>19813500</v>
      </c>
      <c r="BA74" s="445">
        <v>0</v>
      </c>
      <c r="BB74" s="446" t="s">
        <v>64</v>
      </c>
      <c r="BC74" s="446"/>
      <c r="BD74" s="447"/>
      <c r="BE74" s="448"/>
      <c r="BF74" s="449"/>
      <c r="BG74" s="448"/>
      <c r="BH74" s="449"/>
      <c r="BI74" s="448"/>
      <c r="BJ74" s="449"/>
      <c r="BK74" s="448"/>
      <c r="BL74" s="449"/>
      <c r="BM74" s="450"/>
      <c r="BN74" s="451">
        <f t="shared" si="71"/>
        <v>-43307</v>
      </c>
      <c r="BO74" s="452" t="str">
        <f t="shared" si="72"/>
        <v>-</v>
      </c>
      <c r="BP74" s="453">
        <f t="shared" si="73"/>
        <v>20378000</v>
      </c>
      <c r="BR74" s="396">
        <f t="shared" si="74"/>
        <v>20378000</v>
      </c>
      <c r="BS74" s="396">
        <f t="shared" si="75"/>
        <v>0</v>
      </c>
      <c r="BT74" s="396">
        <f t="shared" si="76"/>
        <v>0</v>
      </c>
      <c r="BU74" s="396">
        <f t="shared" si="77"/>
        <v>0</v>
      </c>
      <c r="BW74" s="396">
        <f t="shared" si="78"/>
        <v>443</v>
      </c>
      <c r="BX74" s="396">
        <f t="shared" si="79"/>
        <v>0</v>
      </c>
      <c r="BY74" s="396">
        <f t="shared" si="80"/>
        <v>0</v>
      </c>
      <c r="BZ74" s="396">
        <f t="shared" si="81"/>
        <v>0</v>
      </c>
      <c r="CB74" s="397"/>
      <c r="CC74" s="398"/>
      <c r="CD74" s="398"/>
      <c r="CE74" s="398"/>
      <c r="CF74" s="399"/>
      <c r="CG74" s="399"/>
      <c r="CH74" s="399"/>
      <c r="CI74" s="457">
        <f t="shared" si="84"/>
        <v>0</v>
      </c>
      <c r="CJ74" s="457">
        <f t="shared" si="85"/>
        <v>564500</v>
      </c>
      <c r="CK74" s="459">
        <f t="shared" si="86"/>
        <v>0</v>
      </c>
      <c r="CL74" s="459">
        <f t="shared" si="87"/>
        <v>564500</v>
      </c>
      <c r="CM74" s="459">
        <f t="shared" si="88"/>
        <v>564500</v>
      </c>
      <c r="CN74" s="459">
        <f t="shared" si="89"/>
        <v>0</v>
      </c>
      <c r="CO74" s="459">
        <f t="shared" si="90"/>
        <v>20378000</v>
      </c>
      <c r="CP74" s="459">
        <f t="shared" si="91"/>
        <v>19813500</v>
      </c>
      <c r="CQ74" s="460">
        <f t="shared" si="92"/>
        <v>19813500</v>
      </c>
      <c r="CR74" s="459">
        <f t="shared" si="93"/>
        <v>0</v>
      </c>
      <c r="CS74" s="461"/>
      <c r="CT74" s="461"/>
      <c r="CU74" s="461"/>
      <c r="CV74" s="461"/>
      <c r="CW74" s="461"/>
      <c r="CX74" s="461"/>
      <c r="CY74" s="461"/>
      <c r="CZ74" s="461"/>
      <c r="DA74" s="461"/>
      <c r="DB74" s="461"/>
      <c r="DC74" s="461"/>
      <c r="DD74" s="461"/>
      <c r="DE74" s="461"/>
      <c r="DF74" s="461"/>
      <c r="DG74" s="461"/>
      <c r="DH74" s="461"/>
      <c r="DI74" s="461"/>
      <c r="DJ74" s="461"/>
      <c r="DK74" s="461"/>
      <c r="DL74" s="461"/>
      <c r="DM74" s="461"/>
      <c r="DN74" s="461"/>
      <c r="DO74" s="461"/>
      <c r="DP74" s="461"/>
      <c r="DQ74" s="461"/>
      <c r="DR74" s="461"/>
      <c r="DS74" s="461"/>
      <c r="DT74" s="461"/>
      <c r="DU74" s="461"/>
      <c r="DV74" s="461"/>
      <c r="DW74" s="461"/>
      <c r="DX74" s="461"/>
      <c r="DY74" s="461"/>
      <c r="DZ74" s="461"/>
      <c r="EA74" s="461"/>
      <c r="EB74" s="461"/>
      <c r="EC74" s="461"/>
      <c r="ED74" s="461"/>
      <c r="EE74" s="461"/>
      <c r="EF74" s="461"/>
      <c r="EG74" s="461"/>
      <c r="EH74" s="461"/>
      <c r="EI74" s="461"/>
      <c r="EJ74" s="461"/>
      <c r="EK74" s="461"/>
      <c r="EL74" s="461"/>
      <c r="EM74" s="461"/>
      <c r="EN74" s="461"/>
      <c r="EO74" s="461"/>
      <c r="EP74" s="461"/>
      <c r="EQ74" s="461"/>
      <c r="ER74" s="461"/>
      <c r="ES74" s="461"/>
      <c r="ET74" s="461"/>
      <c r="EU74" s="461"/>
      <c r="EV74" s="461"/>
      <c r="EW74" s="461"/>
      <c r="EX74" s="461"/>
      <c r="EY74" s="461"/>
      <c r="EZ74" s="461"/>
      <c r="FA74" s="461"/>
      <c r="FB74" s="461"/>
      <c r="FC74" s="461"/>
      <c r="FD74" s="461"/>
      <c r="FE74" s="461"/>
      <c r="FF74" s="461"/>
      <c r="FG74" s="461"/>
      <c r="FH74" s="461"/>
      <c r="FI74" s="461"/>
      <c r="FJ74" s="461"/>
      <c r="FK74" s="461"/>
    </row>
    <row r="75" spans="1:167" s="104" customFormat="1" ht="15" thickBot="1">
      <c r="A75" s="145">
        <v>43307</v>
      </c>
      <c r="B75" s="146" t="s">
        <v>57</v>
      </c>
      <c r="C75" s="147" t="s">
        <v>242</v>
      </c>
      <c r="D75" s="147" t="s">
        <v>117</v>
      </c>
      <c r="E75" s="191" t="s">
        <v>118</v>
      </c>
      <c r="F75" s="150" t="s">
        <v>119</v>
      </c>
      <c r="G75" s="192" t="s">
        <v>120</v>
      </c>
      <c r="H75" s="193" t="s">
        <v>70</v>
      </c>
      <c r="I75" s="152" t="s">
        <v>71</v>
      </c>
      <c r="J75" s="153">
        <v>31</v>
      </c>
      <c r="K75" s="154">
        <f t="shared" si="52"/>
        <v>43338</v>
      </c>
      <c r="L75" s="155">
        <v>125</v>
      </c>
      <c r="M75" s="155">
        <v>0</v>
      </c>
      <c r="N75" s="155">
        <v>0</v>
      </c>
      <c r="O75" s="155">
        <v>0</v>
      </c>
      <c r="P75" s="155">
        <v>0</v>
      </c>
      <c r="Q75" s="155">
        <v>0</v>
      </c>
      <c r="R75" s="155">
        <v>0</v>
      </c>
      <c r="S75" s="155">
        <v>0</v>
      </c>
      <c r="T75" s="155">
        <v>0</v>
      </c>
      <c r="U75" s="155">
        <v>100</v>
      </c>
      <c r="V75" s="155">
        <v>0</v>
      </c>
      <c r="W75" s="136">
        <f t="shared" si="82"/>
        <v>225</v>
      </c>
      <c r="X75" s="156">
        <v>45600</v>
      </c>
      <c r="Y75" s="156">
        <v>46000</v>
      </c>
      <c r="Z75" s="156">
        <v>33000</v>
      </c>
      <c r="AA75" s="142">
        <f t="shared" si="53"/>
        <v>5700000</v>
      </c>
      <c r="AB75" s="142">
        <f t="shared" si="54"/>
        <v>0</v>
      </c>
      <c r="AC75" s="142">
        <f t="shared" si="55"/>
        <v>0</v>
      </c>
      <c r="AD75" s="142">
        <f t="shared" si="56"/>
        <v>0</v>
      </c>
      <c r="AE75" s="142">
        <f t="shared" si="57"/>
        <v>0</v>
      </c>
      <c r="AF75" s="93">
        <f t="shared" si="58"/>
        <v>0</v>
      </c>
      <c r="AG75" s="93">
        <f t="shared" si="59"/>
        <v>0</v>
      </c>
      <c r="AH75" s="93">
        <f t="shared" si="51"/>
        <v>0</v>
      </c>
      <c r="AI75" s="142">
        <f t="shared" si="51"/>
        <v>0</v>
      </c>
      <c r="AJ75" s="142">
        <f t="shared" si="60"/>
        <v>4600000</v>
      </c>
      <c r="AK75" s="142">
        <f t="shared" si="61"/>
        <v>0</v>
      </c>
      <c r="AL75" s="136">
        <f t="shared" si="83"/>
        <v>10300000</v>
      </c>
      <c r="AM75" s="136">
        <f t="shared" si="62"/>
        <v>125</v>
      </c>
      <c r="AN75" s="136">
        <f t="shared" si="63"/>
        <v>100</v>
      </c>
      <c r="AO75" s="136">
        <f t="shared" si="64"/>
        <v>75000</v>
      </c>
      <c r="AP75" s="136">
        <f t="shared" si="65"/>
        <v>100000</v>
      </c>
      <c r="AQ75" s="136"/>
      <c r="AR75" s="136">
        <f t="shared" si="66"/>
        <v>0</v>
      </c>
      <c r="AS75" s="136"/>
      <c r="AT75" s="136">
        <f>T75*500</f>
        <v>0</v>
      </c>
      <c r="AU75" s="136">
        <f t="shared" si="68"/>
        <v>175000</v>
      </c>
      <c r="AV75" s="136">
        <f t="shared" si="69"/>
        <v>10125000</v>
      </c>
      <c r="AW75" s="136">
        <v>0</v>
      </c>
      <c r="AX75" s="142"/>
      <c r="AY75" s="142"/>
      <c r="AZ75" s="157">
        <f t="shared" si="70"/>
        <v>10125000</v>
      </c>
      <c r="BA75" s="158">
        <v>0</v>
      </c>
      <c r="BB75" s="159" t="s">
        <v>64</v>
      </c>
      <c r="BC75" s="159"/>
      <c r="BD75" s="160"/>
      <c r="BE75" s="161"/>
      <c r="BF75" s="162"/>
      <c r="BG75" s="161"/>
      <c r="BH75" s="162"/>
      <c r="BI75" s="161"/>
      <c r="BJ75" s="162"/>
      <c r="BK75" s="161"/>
      <c r="BL75" s="162"/>
      <c r="BM75" s="163"/>
      <c r="BN75" s="164">
        <f t="shared" si="71"/>
        <v>-43307</v>
      </c>
      <c r="BO75" s="165" t="str">
        <f t="shared" si="72"/>
        <v>-</v>
      </c>
      <c r="BP75" s="166">
        <f t="shared" si="73"/>
        <v>10300000</v>
      </c>
      <c r="BR75" s="105">
        <f t="shared" si="74"/>
        <v>10300000</v>
      </c>
      <c r="BS75" s="105">
        <f t="shared" si="75"/>
        <v>0</v>
      </c>
      <c r="BT75" s="105">
        <f t="shared" si="76"/>
        <v>0</v>
      </c>
      <c r="BU75" s="105">
        <f t="shared" si="77"/>
        <v>0</v>
      </c>
      <c r="BW75" s="105">
        <f t="shared" si="78"/>
        <v>225</v>
      </c>
      <c r="BX75" s="105">
        <f t="shared" si="79"/>
        <v>0</v>
      </c>
      <c r="BY75" s="105">
        <f t="shared" si="80"/>
        <v>0</v>
      </c>
      <c r="BZ75" s="105">
        <f t="shared" si="81"/>
        <v>0</v>
      </c>
      <c r="CB75" s="106"/>
      <c r="CC75" s="107"/>
      <c r="CD75" s="107"/>
      <c r="CE75" s="107"/>
      <c r="CF75" s="108"/>
      <c r="CG75" s="108"/>
      <c r="CH75" s="108"/>
      <c r="CI75" s="457">
        <f t="shared" si="84"/>
        <v>75000</v>
      </c>
      <c r="CJ75" s="457">
        <f t="shared" si="85"/>
        <v>100000</v>
      </c>
      <c r="CK75" s="459">
        <f t="shared" si="86"/>
        <v>0</v>
      </c>
      <c r="CL75" s="459">
        <f t="shared" si="87"/>
        <v>175000</v>
      </c>
      <c r="CM75" s="459">
        <f t="shared" si="88"/>
        <v>175000</v>
      </c>
      <c r="CN75" s="459">
        <f t="shared" si="89"/>
        <v>0</v>
      </c>
      <c r="CO75" s="459">
        <f t="shared" si="90"/>
        <v>10300000</v>
      </c>
      <c r="CP75" s="459">
        <f t="shared" si="91"/>
        <v>10125000</v>
      </c>
      <c r="CQ75" s="460">
        <f t="shared" si="92"/>
        <v>10125000</v>
      </c>
      <c r="CR75" s="459">
        <f t="shared" si="93"/>
        <v>0</v>
      </c>
      <c r="CS75" s="461"/>
      <c r="CT75" s="461"/>
      <c r="CU75" s="461"/>
      <c r="CV75" s="461"/>
      <c r="CW75" s="461"/>
      <c r="CX75" s="461"/>
      <c r="CY75" s="461"/>
      <c r="CZ75" s="461"/>
      <c r="DA75" s="461"/>
      <c r="DB75" s="461"/>
      <c r="DC75" s="461"/>
      <c r="DD75" s="461"/>
      <c r="DE75" s="461"/>
      <c r="DF75" s="461"/>
      <c r="DG75" s="461"/>
      <c r="DH75" s="461"/>
      <c r="DI75" s="461"/>
      <c r="DJ75" s="461"/>
      <c r="DK75" s="461"/>
      <c r="DL75" s="461"/>
      <c r="DM75" s="461"/>
      <c r="DN75" s="461"/>
      <c r="DO75" s="461"/>
      <c r="DP75" s="461"/>
      <c r="DQ75" s="461"/>
      <c r="DR75" s="461"/>
      <c r="DS75" s="461"/>
      <c r="DT75" s="461"/>
      <c r="DU75" s="461"/>
      <c r="DV75" s="461"/>
      <c r="DW75" s="461"/>
      <c r="DX75" s="461"/>
      <c r="DY75" s="461"/>
      <c r="DZ75" s="461"/>
      <c r="EA75" s="461"/>
      <c r="EB75" s="461"/>
      <c r="EC75" s="461"/>
      <c r="ED75" s="461"/>
      <c r="EE75" s="461"/>
      <c r="EF75" s="461"/>
      <c r="EG75" s="461"/>
      <c r="EH75" s="461"/>
      <c r="EI75" s="461"/>
      <c r="EJ75" s="461"/>
      <c r="EK75" s="461"/>
      <c r="EL75" s="461"/>
      <c r="EM75" s="461"/>
      <c r="EN75" s="461"/>
      <c r="EO75" s="461"/>
      <c r="EP75" s="461"/>
      <c r="EQ75" s="461"/>
      <c r="ER75" s="461"/>
      <c r="ES75" s="461"/>
      <c r="ET75" s="461"/>
      <c r="EU75" s="461"/>
      <c r="EV75" s="461"/>
      <c r="EW75" s="461"/>
      <c r="EX75" s="461"/>
      <c r="EY75" s="461"/>
      <c r="EZ75" s="461"/>
      <c r="FA75" s="461"/>
      <c r="FB75" s="461"/>
      <c r="FC75" s="461"/>
      <c r="FD75" s="461"/>
      <c r="FE75" s="461"/>
      <c r="FF75" s="461"/>
      <c r="FG75" s="461"/>
      <c r="FH75" s="461"/>
      <c r="FI75" s="461"/>
      <c r="FJ75" s="461"/>
      <c r="FK75" s="461"/>
    </row>
    <row r="76" spans="1:167" s="310" customFormat="1" ht="14.25">
      <c r="A76" s="286">
        <v>43308</v>
      </c>
      <c r="B76" s="287" t="s">
        <v>57</v>
      </c>
      <c r="C76" s="288" t="s">
        <v>243</v>
      </c>
      <c r="D76" s="288" t="s">
        <v>192</v>
      </c>
      <c r="E76" s="289" t="s">
        <v>193</v>
      </c>
      <c r="F76" s="290" t="s">
        <v>194</v>
      </c>
      <c r="G76" s="290" t="s">
        <v>195</v>
      </c>
      <c r="H76" s="291" t="s">
        <v>196</v>
      </c>
      <c r="I76" s="292" t="s">
        <v>71</v>
      </c>
      <c r="J76" s="293">
        <v>31</v>
      </c>
      <c r="K76" s="294">
        <f t="shared" si="52"/>
        <v>43339</v>
      </c>
      <c r="L76" s="295">
        <v>150</v>
      </c>
      <c r="M76" s="295">
        <v>25</v>
      </c>
      <c r="N76" s="295">
        <v>25</v>
      </c>
      <c r="O76" s="295">
        <v>25</v>
      </c>
      <c r="P76" s="295">
        <v>0</v>
      </c>
      <c r="Q76" s="295">
        <v>150</v>
      </c>
      <c r="R76" s="295">
        <v>0</v>
      </c>
      <c r="S76" s="295">
        <v>0</v>
      </c>
      <c r="T76" s="295">
        <v>0</v>
      </c>
      <c r="U76" s="295">
        <v>200</v>
      </c>
      <c r="V76" s="295">
        <v>0</v>
      </c>
      <c r="W76" s="299">
        <f t="shared" si="82"/>
        <v>575</v>
      </c>
      <c r="X76" s="297">
        <v>45600</v>
      </c>
      <c r="Y76" s="297">
        <v>46000</v>
      </c>
      <c r="Z76" s="297">
        <v>33000</v>
      </c>
      <c r="AA76" s="298">
        <f t="shared" si="53"/>
        <v>6840000</v>
      </c>
      <c r="AB76" s="298">
        <f t="shared" si="54"/>
        <v>1140000</v>
      </c>
      <c r="AC76" s="298">
        <f t="shared" si="55"/>
        <v>1140000</v>
      </c>
      <c r="AD76" s="298">
        <f t="shared" si="56"/>
        <v>1140000</v>
      </c>
      <c r="AE76" s="298">
        <f t="shared" si="57"/>
        <v>0</v>
      </c>
      <c r="AF76" s="315">
        <f t="shared" si="58"/>
        <v>6840000</v>
      </c>
      <c r="AG76" s="315">
        <f t="shared" si="59"/>
        <v>0</v>
      </c>
      <c r="AH76" s="315">
        <f t="shared" si="51"/>
        <v>0</v>
      </c>
      <c r="AI76" s="298">
        <f t="shared" si="51"/>
        <v>0</v>
      </c>
      <c r="AJ76" s="298">
        <f t="shared" si="60"/>
        <v>9200000</v>
      </c>
      <c r="AK76" s="298">
        <f t="shared" si="61"/>
        <v>0</v>
      </c>
      <c r="AL76" s="299">
        <f t="shared" si="83"/>
        <v>26300000</v>
      </c>
      <c r="AM76" s="299">
        <f t="shared" si="62"/>
        <v>375</v>
      </c>
      <c r="AN76" s="299">
        <f t="shared" si="63"/>
        <v>200</v>
      </c>
      <c r="AO76" s="299">
        <f t="shared" si="64"/>
        <v>225000</v>
      </c>
      <c r="AP76" s="299">
        <f t="shared" si="65"/>
        <v>200000</v>
      </c>
      <c r="AQ76" s="299">
        <f>AM76*400+AN76*400</f>
        <v>230000</v>
      </c>
      <c r="AR76" s="299">
        <f t="shared" si="66"/>
        <v>0</v>
      </c>
      <c r="AS76" s="299"/>
      <c r="AT76" s="299">
        <f t="shared" si="67"/>
        <v>0</v>
      </c>
      <c r="AU76" s="299">
        <f t="shared" si="68"/>
        <v>655000</v>
      </c>
      <c r="AV76" s="299">
        <f t="shared" si="69"/>
        <v>25645000</v>
      </c>
      <c r="AW76" s="299">
        <v>0</v>
      </c>
      <c r="AX76" s="298"/>
      <c r="AY76" s="298"/>
      <c r="AZ76" s="300">
        <f t="shared" si="70"/>
        <v>25645000</v>
      </c>
      <c r="BA76" s="301">
        <v>0</v>
      </c>
      <c r="BB76" s="302" t="s">
        <v>64</v>
      </c>
      <c r="BC76" s="302"/>
      <c r="BD76" s="303"/>
      <c r="BE76" s="304"/>
      <c r="BF76" s="305"/>
      <c r="BG76" s="304"/>
      <c r="BH76" s="305"/>
      <c r="BI76" s="304"/>
      <c r="BJ76" s="305"/>
      <c r="BK76" s="304"/>
      <c r="BL76" s="305"/>
      <c r="BM76" s="306"/>
      <c r="BN76" s="307">
        <f t="shared" si="71"/>
        <v>-43308</v>
      </c>
      <c r="BO76" s="308" t="str">
        <f t="shared" si="72"/>
        <v>-</v>
      </c>
      <c r="BP76" s="309">
        <f t="shared" si="73"/>
        <v>26300000</v>
      </c>
      <c r="BR76" s="311">
        <f t="shared" si="74"/>
        <v>26300000</v>
      </c>
      <c r="BS76" s="311">
        <f t="shared" si="75"/>
        <v>0</v>
      </c>
      <c r="BT76" s="311">
        <f t="shared" si="76"/>
        <v>0</v>
      </c>
      <c r="BU76" s="311">
        <f t="shared" si="77"/>
        <v>0</v>
      </c>
      <c r="BW76" s="311">
        <f t="shared" si="78"/>
        <v>575</v>
      </c>
      <c r="BX76" s="311">
        <f t="shared" si="79"/>
        <v>0</v>
      </c>
      <c r="BY76" s="311">
        <f t="shared" si="80"/>
        <v>0</v>
      </c>
      <c r="BZ76" s="311">
        <f t="shared" si="81"/>
        <v>0</v>
      </c>
      <c r="CB76" s="312"/>
      <c r="CC76" s="313"/>
      <c r="CD76" s="313"/>
      <c r="CE76" s="313"/>
      <c r="CF76" s="314"/>
      <c r="CG76" s="314"/>
      <c r="CH76" s="314"/>
      <c r="CI76" s="458">
        <f>AO76+AR76</f>
        <v>225000</v>
      </c>
      <c r="CJ76" s="458">
        <f t="shared" si="85"/>
        <v>200000</v>
      </c>
      <c r="CK76" s="458">
        <f>AS76+AW76+AQ76</f>
        <v>230000</v>
      </c>
      <c r="CL76" s="459">
        <f t="shared" si="87"/>
        <v>655000</v>
      </c>
      <c r="CM76" s="459">
        <f t="shared" si="88"/>
        <v>655000</v>
      </c>
      <c r="CN76" s="459">
        <f t="shared" si="89"/>
        <v>0</v>
      </c>
      <c r="CO76" s="459">
        <f t="shared" si="90"/>
        <v>26300000</v>
      </c>
      <c r="CP76" s="459">
        <f t="shared" si="91"/>
        <v>25645000</v>
      </c>
      <c r="CQ76" s="460">
        <f t="shared" si="92"/>
        <v>25645000</v>
      </c>
      <c r="CR76" s="459">
        <f t="shared" si="93"/>
        <v>0</v>
      </c>
    </row>
    <row r="77" spans="1:167" s="104" customFormat="1" ht="15" thickBot="1">
      <c r="A77" s="145">
        <v>43308</v>
      </c>
      <c r="B77" s="146" t="s">
        <v>57</v>
      </c>
      <c r="C77" s="147" t="s">
        <v>244</v>
      </c>
      <c r="D77" s="147" t="s">
        <v>117</v>
      </c>
      <c r="E77" s="191" t="s">
        <v>118</v>
      </c>
      <c r="F77" s="150" t="s">
        <v>119</v>
      </c>
      <c r="G77" s="192" t="s">
        <v>120</v>
      </c>
      <c r="H77" s="193" t="s">
        <v>70</v>
      </c>
      <c r="I77" s="152" t="s">
        <v>71</v>
      </c>
      <c r="J77" s="153">
        <v>31</v>
      </c>
      <c r="K77" s="154">
        <f t="shared" si="52"/>
        <v>43339</v>
      </c>
      <c r="L77" s="155">
        <v>115</v>
      </c>
      <c r="M77" s="155">
        <v>0</v>
      </c>
      <c r="N77" s="155">
        <v>0</v>
      </c>
      <c r="O77" s="155">
        <v>0</v>
      </c>
      <c r="P77" s="155">
        <v>0</v>
      </c>
      <c r="Q77" s="155">
        <v>100</v>
      </c>
      <c r="R77" s="155">
        <v>0</v>
      </c>
      <c r="S77" s="155">
        <v>0</v>
      </c>
      <c r="T77" s="155">
        <v>0</v>
      </c>
      <c r="U77" s="155">
        <v>0</v>
      </c>
      <c r="V77" s="155">
        <v>0</v>
      </c>
      <c r="W77" s="91">
        <f t="shared" si="82"/>
        <v>215</v>
      </c>
      <c r="X77" s="156">
        <v>45600</v>
      </c>
      <c r="Y77" s="156">
        <v>46000</v>
      </c>
      <c r="Z77" s="156">
        <v>33000</v>
      </c>
      <c r="AA77" s="142">
        <f t="shared" si="53"/>
        <v>5244000</v>
      </c>
      <c r="AB77" s="142">
        <f t="shared" si="54"/>
        <v>0</v>
      </c>
      <c r="AC77" s="142">
        <f t="shared" si="55"/>
        <v>0</v>
      </c>
      <c r="AD77" s="142">
        <f t="shared" si="56"/>
        <v>0</v>
      </c>
      <c r="AE77" s="142">
        <f t="shared" si="57"/>
        <v>0</v>
      </c>
      <c r="AF77" s="142">
        <f t="shared" si="58"/>
        <v>4560000</v>
      </c>
      <c r="AG77" s="142">
        <f t="shared" si="59"/>
        <v>0</v>
      </c>
      <c r="AH77" s="142">
        <f t="shared" si="51"/>
        <v>0</v>
      </c>
      <c r="AI77" s="142">
        <f t="shared" si="51"/>
        <v>0</v>
      </c>
      <c r="AJ77" s="142">
        <f t="shared" si="60"/>
        <v>0</v>
      </c>
      <c r="AK77" s="142">
        <f t="shared" si="61"/>
        <v>0</v>
      </c>
      <c r="AL77" s="91">
        <f t="shared" si="83"/>
        <v>9804000</v>
      </c>
      <c r="AM77" s="136">
        <f t="shared" si="62"/>
        <v>215</v>
      </c>
      <c r="AN77" s="136">
        <f t="shared" si="63"/>
        <v>0</v>
      </c>
      <c r="AO77" s="136">
        <f t="shared" si="64"/>
        <v>129000</v>
      </c>
      <c r="AP77" s="136">
        <f t="shared" si="65"/>
        <v>0</v>
      </c>
      <c r="AQ77" s="136"/>
      <c r="AR77" s="136">
        <f t="shared" si="66"/>
        <v>0</v>
      </c>
      <c r="AS77" s="136"/>
      <c r="AT77" s="136">
        <f>T77*500</f>
        <v>0</v>
      </c>
      <c r="AU77" s="136">
        <f t="shared" si="68"/>
        <v>129000</v>
      </c>
      <c r="AV77" s="136">
        <f t="shared" si="69"/>
        <v>9675000</v>
      </c>
      <c r="AW77" s="136">
        <v>0</v>
      </c>
      <c r="AX77" s="142"/>
      <c r="AY77" s="142"/>
      <c r="AZ77" s="157">
        <f t="shared" si="70"/>
        <v>9675000</v>
      </c>
      <c r="BA77" s="158">
        <v>0</v>
      </c>
      <c r="BB77" s="159" t="s">
        <v>64</v>
      </c>
      <c r="BC77" s="159"/>
      <c r="BD77" s="160"/>
      <c r="BE77" s="161"/>
      <c r="BF77" s="162"/>
      <c r="BG77" s="161"/>
      <c r="BH77" s="162"/>
      <c r="BI77" s="161"/>
      <c r="BJ77" s="162"/>
      <c r="BK77" s="161"/>
      <c r="BL77" s="162"/>
      <c r="BM77" s="163"/>
      <c r="BN77" s="164">
        <f t="shared" si="71"/>
        <v>-43308</v>
      </c>
      <c r="BO77" s="165" t="str">
        <f t="shared" si="72"/>
        <v>-</v>
      </c>
      <c r="BP77" s="166">
        <f t="shared" si="73"/>
        <v>9804000</v>
      </c>
      <c r="BR77" s="105">
        <f t="shared" si="74"/>
        <v>9804000</v>
      </c>
      <c r="BS77" s="105">
        <f t="shared" si="75"/>
        <v>0</v>
      </c>
      <c r="BT77" s="105">
        <f t="shared" si="76"/>
        <v>0</v>
      </c>
      <c r="BU77" s="105">
        <f t="shared" si="77"/>
        <v>0</v>
      </c>
      <c r="BW77" s="105">
        <f t="shared" si="78"/>
        <v>215</v>
      </c>
      <c r="BX77" s="105">
        <f t="shared" si="79"/>
        <v>0</v>
      </c>
      <c r="BY77" s="105">
        <f t="shared" si="80"/>
        <v>0</v>
      </c>
      <c r="BZ77" s="105">
        <f t="shared" si="81"/>
        <v>0</v>
      </c>
      <c r="CB77" s="106"/>
      <c r="CC77" s="107"/>
      <c r="CD77" s="107"/>
      <c r="CE77" s="107"/>
      <c r="CF77" s="108"/>
      <c r="CG77" s="108"/>
      <c r="CH77" s="108"/>
      <c r="CI77" s="457">
        <f t="shared" si="84"/>
        <v>129000</v>
      </c>
      <c r="CJ77" s="457">
        <f t="shared" si="85"/>
        <v>0</v>
      </c>
      <c r="CK77" s="459">
        <f t="shared" si="86"/>
        <v>0</v>
      </c>
      <c r="CL77" s="459">
        <f t="shared" si="87"/>
        <v>129000</v>
      </c>
      <c r="CM77" s="459">
        <f t="shared" si="88"/>
        <v>129000</v>
      </c>
      <c r="CN77" s="459">
        <f t="shared" si="89"/>
        <v>0</v>
      </c>
      <c r="CO77" s="459">
        <f t="shared" si="90"/>
        <v>9804000</v>
      </c>
      <c r="CP77" s="459">
        <f t="shared" si="91"/>
        <v>9675000</v>
      </c>
      <c r="CQ77" s="460">
        <f t="shared" si="92"/>
        <v>9675000</v>
      </c>
      <c r="CR77" s="459">
        <f t="shared" si="93"/>
        <v>0</v>
      </c>
      <c r="CS77" s="461"/>
      <c r="CT77" s="461"/>
      <c r="CU77" s="461"/>
      <c r="CV77" s="461"/>
      <c r="CW77" s="461"/>
      <c r="CX77" s="461"/>
      <c r="CY77" s="461"/>
      <c r="CZ77" s="461"/>
      <c r="DA77" s="461"/>
      <c r="DB77" s="461"/>
      <c r="DC77" s="461"/>
      <c r="DD77" s="461"/>
      <c r="DE77" s="461"/>
      <c r="DF77" s="461"/>
      <c r="DG77" s="461"/>
      <c r="DH77" s="461"/>
      <c r="DI77" s="461"/>
      <c r="DJ77" s="461"/>
      <c r="DK77" s="461"/>
      <c r="DL77" s="461"/>
      <c r="DM77" s="461"/>
      <c r="DN77" s="461"/>
      <c r="DO77" s="461"/>
      <c r="DP77" s="461"/>
      <c r="DQ77" s="461"/>
      <c r="DR77" s="461"/>
      <c r="DS77" s="461"/>
      <c r="DT77" s="461"/>
      <c r="DU77" s="461"/>
      <c r="DV77" s="461"/>
      <c r="DW77" s="461"/>
      <c r="DX77" s="461"/>
      <c r="DY77" s="461"/>
      <c r="DZ77" s="461"/>
      <c r="EA77" s="461"/>
      <c r="EB77" s="461"/>
      <c r="EC77" s="461"/>
      <c r="ED77" s="461"/>
      <c r="EE77" s="461"/>
      <c r="EF77" s="461"/>
      <c r="EG77" s="461"/>
      <c r="EH77" s="461"/>
      <c r="EI77" s="461"/>
      <c r="EJ77" s="461"/>
      <c r="EK77" s="461"/>
      <c r="EL77" s="461"/>
      <c r="EM77" s="461"/>
      <c r="EN77" s="461"/>
      <c r="EO77" s="461"/>
      <c r="EP77" s="461"/>
      <c r="EQ77" s="461"/>
      <c r="ER77" s="461"/>
      <c r="ES77" s="461"/>
      <c r="ET77" s="461"/>
      <c r="EU77" s="461"/>
      <c r="EV77" s="461"/>
      <c r="EW77" s="461"/>
      <c r="EX77" s="461"/>
      <c r="EY77" s="461"/>
      <c r="EZ77" s="461"/>
      <c r="FA77" s="461"/>
      <c r="FB77" s="461"/>
      <c r="FC77" s="461"/>
      <c r="FD77" s="461"/>
      <c r="FE77" s="461"/>
      <c r="FF77" s="461"/>
      <c r="FG77" s="461"/>
      <c r="FH77" s="461"/>
      <c r="FI77" s="461"/>
      <c r="FJ77" s="461"/>
      <c r="FK77" s="461"/>
    </row>
    <row r="78" spans="1:167" s="104" customFormat="1" ht="14.25">
      <c r="A78" s="81">
        <v>43309</v>
      </c>
      <c r="B78" s="82" t="s">
        <v>57</v>
      </c>
      <c r="C78" s="83" t="s">
        <v>245</v>
      </c>
      <c r="D78" s="83" t="s">
        <v>246</v>
      </c>
      <c r="E78" s="135" t="s">
        <v>247</v>
      </c>
      <c r="F78" s="85" t="s">
        <v>248</v>
      </c>
      <c r="G78" s="85" t="s">
        <v>249</v>
      </c>
      <c r="H78" s="86" t="s">
        <v>250</v>
      </c>
      <c r="I78" s="87" t="s">
        <v>71</v>
      </c>
      <c r="J78" s="88">
        <v>31</v>
      </c>
      <c r="K78" s="89">
        <f t="shared" si="52"/>
        <v>43340</v>
      </c>
      <c r="L78" s="90">
        <v>185</v>
      </c>
      <c r="M78" s="90">
        <v>75</v>
      </c>
      <c r="N78" s="90">
        <v>65</v>
      </c>
      <c r="O78" s="90">
        <v>100</v>
      </c>
      <c r="P78" s="90">
        <v>0</v>
      </c>
      <c r="Q78" s="90">
        <v>100</v>
      </c>
      <c r="R78" s="90">
        <v>0</v>
      </c>
      <c r="S78" s="90">
        <v>0</v>
      </c>
      <c r="T78" s="90">
        <v>0</v>
      </c>
      <c r="U78" s="90">
        <v>30</v>
      </c>
      <c r="V78" s="90">
        <v>0</v>
      </c>
      <c r="W78" s="122">
        <f t="shared" si="82"/>
        <v>555</v>
      </c>
      <c r="X78" s="92">
        <v>45600</v>
      </c>
      <c r="Y78" s="92">
        <v>46000</v>
      </c>
      <c r="Z78" s="92">
        <v>33000</v>
      </c>
      <c r="AA78" s="93">
        <f t="shared" si="53"/>
        <v>8436000</v>
      </c>
      <c r="AB78" s="93">
        <f t="shared" si="54"/>
        <v>3420000</v>
      </c>
      <c r="AC78" s="93">
        <f t="shared" si="55"/>
        <v>2964000</v>
      </c>
      <c r="AD78" s="93">
        <f t="shared" si="56"/>
        <v>4560000</v>
      </c>
      <c r="AE78" s="93">
        <f t="shared" si="57"/>
        <v>0</v>
      </c>
      <c r="AF78" s="93">
        <f t="shared" si="58"/>
        <v>4560000</v>
      </c>
      <c r="AG78" s="93">
        <f t="shared" si="59"/>
        <v>0</v>
      </c>
      <c r="AH78" s="93">
        <f t="shared" si="51"/>
        <v>0</v>
      </c>
      <c r="AI78" s="93">
        <f t="shared" si="51"/>
        <v>0</v>
      </c>
      <c r="AJ78" s="93">
        <f t="shared" si="60"/>
        <v>1380000</v>
      </c>
      <c r="AK78" s="93">
        <f t="shared" si="61"/>
        <v>0</v>
      </c>
      <c r="AL78" s="122">
        <f t="shared" si="83"/>
        <v>25320000</v>
      </c>
      <c r="AM78" s="91">
        <f t="shared" si="62"/>
        <v>525</v>
      </c>
      <c r="AN78" s="91">
        <f t="shared" si="63"/>
        <v>30</v>
      </c>
      <c r="AO78" s="91">
        <f t="shared" si="64"/>
        <v>315000</v>
      </c>
      <c r="AP78" s="91">
        <f>AN78*0</f>
        <v>0</v>
      </c>
      <c r="AQ78" s="91"/>
      <c r="AR78" s="91">
        <f t="shared" si="66"/>
        <v>0</v>
      </c>
      <c r="AS78" s="91"/>
      <c r="AT78" s="91">
        <f t="shared" si="67"/>
        <v>0</v>
      </c>
      <c r="AU78" s="91">
        <f t="shared" si="68"/>
        <v>315000</v>
      </c>
      <c r="AV78" s="91">
        <f t="shared" si="69"/>
        <v>25005000</v>
      </c>
      <c r="AW78" s="91">
        <v>0</v>
      </c>
      <c r="AX78" s="93"/>
      <c r="AY78" s="93"/>
      <c r="AZ78" s="94">
        <f t="shared" si="70"/>
        <v>25005000</v>
      </c>
      <c r="BA78" s="95">
        <v>0</v>
      </c>
      <c r="BB78" s="96" t="s">
        <v>64</v>
      </c>
      <c r="BC78" s="96"/>
      <c r="BD78" s="97"/>
      <c r="BE78" s="98"/>
      <c r="BF78" s="99"/>
      <c r="BG78" s="98"/>
      <c r="BH78" s="99"/>
      <c r="BI78" s="98"/>
      <c r="BJ78" s="99"/>
      <c r="BK78" s="98"/>
      <c r="BL78" s="99"/>
      <c r="BM78" s="100"/>
      <c r="BN78" s="101">
        <f t="shared" si="71"/>
        <v>-43309</v>
      </c>
      <c r="BO78" s="102" t="str">
        <f t="shared" si="72"/>
        <v>-</v>
      </c>
      <c r="BP78" s="103">
        <f t="shared" si="73"/>
        <v>25320000</v>
      </c>
      <c r="BR78" s="105">
        <f t="shared" si="74"/>
        <v>25320000</v>
      </c>
      <c r="BS78" s="105">
        <f t="shared" si="75"/>
        <v>0</v>
      </c>
      <c r="BT78" s="105">
        <f t="shared" si="76"/>
        <v>0</v>
      </c>
      <c r="BU78" s="105">
        <f t="shared" si="77"/>
        <v>0</v>
      </c>
      <c r="BW78" s="105">
        <f t="shared" si="78"/>
        <v>555</v>
      </c>
      <c r="BX78" s="105">
        <f t="shared" si="79"/>
        <v>0</v>
      </c>
      <c r="BY78" s="105">
        <f t="shared" si="80"/>
        <v>0</v>
      </c>
      <c r="BZ78" s="105">
        <f t="shared" si="81"/>
        <v>0</v>
      </c>
      <c r="CB78" s="106"/>
      <c r="CC78" s="107"/>
      <c r="CD78" s="107"/>
      <c r="CE78" s="107"/>
      <c r="CF78" s="108"/>
      <c r="CG78" s="108"/>
      <c r="CH78" s="108"/>
      <c r="CI78" s="457">
        <f t="shared" si="84"/>
        <v>315000</v>
      </c>
      <c r="CJ78" s="457">
        <f t="shared" si="85"/>
        <v>0</v>
      </c>
      <c r="CK78" s="459">
        <f t="shared" si="86"/>
        <v>0</v>
      </c>
      <c r="CL78" s="459">
        <f t="shared" si="87"/>
        <v>315000</v>
      </c>
      <c r="CM78" s="459">
        <f t="shared" si="88"/>
        <v>315000</v>
      </c>
      <c r="CN78" s="459">
        <f t="shared" si="89"/>
        <v>0</v>
      </c>
      <c r="CO78" s="459">
        <f t="shared" si="90"/>
        <v>25320000</v>
      </c>
      <c r="CP78" s="459">
        <f t="shared" si="91"/>
        <v>25005000</v>
      </c>
      <c r="CQ78" s="460">
        <f t="shared" si="92"/>
        <v>25005000</v>
      </c>
      <c r="CR78" s="459">
        <f t="shared" si="93"/>
        <v>0</v>
      </c>
      <c r="CS78" s="461"/>
      <c r="CT78" s="461"/>
      <c r="CU78" s="461"/>
      <c r="CV78" s="461"/>
      <c r="CW78" s="461"/>
      <c r="CX78" s="461"/>
      <c r="CY78" s="461"/>
      <c r="CZ78" s="461"/>
      <c r="DA78" s="461"/>
      <c r="DB78" s="461"/>
      <c r="DC78" s="461"/>
      <c r="DD78" s="461"/>
      <c r="DE78" s="461"/>
      <c r="DF78" s="461"/>
      <c r="DG78" s="461"/>
      <c r="DH78" s="461"/>
      <c r="DI78" s="461"/>
      <c r="DJ78" s="461"/>
      <c r="DK78" s="461"/>
      <c r="DL78" s="461"/>
      <c r="DM78" s="461"/>
      <c r="DN78" s="461"/>
      <c r="DO78" s="461"/>
      <c r="DP78" s="461"/>
      <c r="DQ78" s="461"/>
      <c r="DR78" s="461"/>
      <c r="DS78" s="461"/>
      <c r="DT78" s="461"/>
      <c r="DU78" s="461"/>
      <c r="DV78" s="461"/>
      <c r="DW78" s="461"/>
      <c r="DX78" s="461"/>
      <c r="DY78" s="461"/>
      <c r="DZ78" s="461"/>
      <c r="EA78" s="461"/>
      <c r="EB78" s="461"/>
      <c r="EC78" s="461"/>
      <c r="ED78" s="461"/>
      <c r="EE78" s="461"/>
      <c r="EF78" s="461"/>
      <c r="EG78" s="461"/>
      <c r="EH78" s="461"/>
      <c r="EI78" s="461"/>
      <c r="EJ78" s="461"/>
      <c r="EK78" s="461"/>
      <c r="EL78" s="461"/>
      <c r="EM78" s="461"/>
      <c r="EN78" s="461"/>
      <c r="EO78" s="461"/>
      <c r="EP78" s="461"/>
      <c r="EQ78" s="461"/>
      <c r="ER78" s="461"/>
      <c r="ES78" s="461"/>
      <c r="ET78" s="461"/>
      <c r="EU78" s="461"/>
      <c r="EV78" s="461"/>
      <c r="EW78" s="461"/>
      <c r="EX78" s="461"/>
      <c r="EY78" s="461"/>
      <c r="EZ78" s="461"/>
      <c r="FA78" s="461"/>
      <c r="FB78" s="461"/>
      <c r="FC78" s="461"/>
      <c r="FD78" s="461"/>
      <c r="FE78" s="461"/>
      <c r="FF78" s="461"/>
      <c r="FG78" s="461"/>
      <c r="FH78" s="461"/>
      <c r="FI78" s="461"/>
      <c r="FJ78" s="461"/>
      <c r="FK78" s="461"/>
    </row>
    <row r="79" spans="1:167" s="104" customFormat="1" ht="14.25">
      <c r="A79" s="81">
        <v>43309</v>
      </c>
      <c r="B79" s="82" t="s">
        <v>57</v>
      </c>
      <c r="C79" s="83" t="s">
        <v>251</v>
      </c>
      <c r="D79" s="83" t="s">
        <v>133</v>
      </c>
      <c r="E79" s="109" t="s">
        <v>134</v>
      </c>
      <c r="F79" s="85" t="s">
        <v>135</v>
      </c>
      <c r="G79" s="110" t="s">
        <v>136</v>
      </c>
      <c r="H79" s="144" t="s">
        <v>137</v>
      </c>
      <c r="I79" s="87" t="s">
        <v>71</v>
      </c>
      <c r="J79" s="111">
        <v>31</v>
      </c>
      <c r="K79" s="89">
        <f t="shared" si="52"/>
        <v>43340</v>
      </c>
      <c r="L79" s="90">
        <v>150</v>
      </c>
      <c r="M79" s="90">
        <v>0</v>
      </c>
      <c r="N79" s="90">
        <v>0</v>
      </c>
      <c r="O79" s="90">
        <v>50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1">
        <f t="shared" si="82"/>
        <v>200</v>
      </c>
      <c r="X79" s="92">
        <v>45600</v>
      </c>
      <c r="Y79" s="92">
        <v>46000</v>
      </c>
      <c r="Z79" s="92">
        <v>33000</v>
      </c>
      <c r="AA79" s="93">
        <f t="shared" si="53"/>
        <v>6840000</v>
      </c>
      <c r="AB79" s="93">
        <f t="shared" si="54"/>
        <v>0</v>
      </c>
      <c r="AC79" s="93">
        <f t="shared" si="55"/>
        <v>0</v>
      </c>
      <c r="AD79" s="93">
        <f t="shared" si="56"/>
        <v>2280000</v>
      </c>
      <c r="AE79" s="93">
        <f t="shared" si="57"/>
        <v>0</v>
      </c>
      <c r="AF79" s="93">
        <f t="shared" si="58"/>
        <v>0</v>
      </c>
      <c r="AG79" s="93">
        <f t="shared" si="59"/>
        <v>0</v>
      </c>
      <c r="AH79" s="93">
        <f t="shared" si="51"/>
        <v>0</v>
      </c>
      <c r="AI79" s="93">
        <f t="shared" si="51"/>
        <v>0</v>
      </c>
      <c r="AJ79" s="93">
        <f t="shared" si="60"/>
        <v>0</v>
      </c>
      <c r="AK79" s="93">
        <f t="shared" si="61"/>
        <v>0</v>
      </c>
      <c r="AL79" s="91">
        <f t="shared" si="83"/>
        <v>9120000</v>
      </c>
      <c r="AM79" s="91">
        <f t="shared" si="62"/>
        <v>200</v>
      </c>
      <c r="AN79" s="91">
        <f t="shared" si="63"/>
        <v>0</v>
      </c>
      <c r="AO79" s="91">
        <f t="shared" si="64"/>
        <v>120000</v>
      </c>
      <c r="AP79" s="91">
        <f t="shared" si="65"/>
        <v>0</v>
      </c>
      <c r="AQ79" s="91"/>
      <c r="AR79" s="91">
        <f>AM79*2000</f>
        <v>400000</v>
      </c>
      <c r="AS79" s="91"/>
      <c r="AT79" s="91">
        <f t="shared" si="67"/>
        <v>0</v>
      </c>
      <c r="AU79" s="91">
        <f t="shared" si="68"/>
        <v>520000</v>
      </c>
      <c r="AV79" s="91">
        <f t="shared" si="69"/>
        <v>8600000</v>
      </c>
      <c r="AW79" s="91">
        <v>180000</v>
      </c>
      <c r="AX79" s="93"/>
      <c r="AY79" s="93"/>
      <c r="AZ79" s="94">
        <f t="shared" si="70"/>
        <v>8420000</v>
      </c>
      <c r="BA79" s="95">
        <v>0</v>
      </c>
      <c r="BB79" s="96" t="s">
        <v>64</v>
      </c>
      <c r="BC79" s="96"/>
      <c r="BD79" s="97"/>
      <c r="BE79" s="98"/>
      <c r="BF79" s="99"/>
      <c r="BG79" s="98"/>
      <c r="BH79" s="99"/>
      <c r="BI79" s="98"/>
      <c r="BJ79" s="99"/>
      <c r="BK79" s="98"/>
      <c r="BL79" s="99"/>
      <c r="BM79" s="100"/>
      <c r="BN79" s="101">
        <f t="shared" si="71"/>
        <v>-43309</v>
      </c>
      <c r="BO79" s="102" t="str">
        <f t="shared" si="72"/>
        <v>-</v>
      </c>
      <c r="BP79" s="103">
        <f t="shared" si="73"/>
        <v>9120000</v>
      </c>
      <c r="BR79" s="105">
        <f t="shared" si="74"/>
        <v>9120000</v>
      </c>
      <c r="BS79" s="105">
        <f t="shared" si="75"/>
        <v>0</v>
      </c>
      <c r="BT79" s="105">
        <f t="shared" si="76"/>
        <v>0</v>
      </c>
      <c r="BU79" s="105">
        <f t="shared" si="77"/>
        <v>0</v>
      </c>
      <c r="BW79" s="105">
        <f t="shared" si="78"/>
        <v>200</v>
      </c>
      <c r="BX79" s="105">
        <f t="shared" si="79"/>
        <v>0</v>
      </c>
      <c r="BY79" s="105">
        <f t="shared" si="80"/>
        <v>0</v>
      </c>
      <c r="BZ79" s="105">
        <f t="shared" si="81"/>
        <v>0</v>
      </c>
      <c r="CB79" s="106"/>
      <c r="CC79" s="107"/>
      <c r="CD79" s="107"/>
      <c r="CE79" s="107"/>
      <c r="CF79" s="108"/>
      <c r="CG79" s="108"/>
      <c r="CH79" s="108"/>
      <c r="CI79" s="457">
        <f t="shared" si="84"/>
        <v>520000</v>
      </c>
      <c r="CJ79" s="457">
        <f t="shared" si="85"/>
        <v>0</v>
      </c>
      <c r="CK79" s="459">
        <f t="shared" si="86"/>
        <v>180000</v>
      </c>
      <c r="CL79" s="459">
        <f t="shared" si="87"/>
        <v>700000</v>
      </c>
      <c r="CM79" s="459">
        <f t="shared" si="88"/>
        <v>700000</v>
      </c>
      <c r="CN79" s="459">
        <f t="shared" si="89"/>
        <v>0</v>
      </c>
      <c r="CO79" s="459">
        <f t="shared" si="90"/>
        <v>9120000</v>
      </c>
      <c r="CP79" s="459">
        <f t="shared" si="91"/>
        <v>8420000</v>
      </c>
      <c r="CQ79" s="460">
        <f t="shared" si="92"/>
        <v>8420000</v>
      </c>
      <c r="CR79" s="459">
        <f t="shared" si="93"/>
        <v>0</v>
      </c>
    </row>
    <row r="80" spans="1:167" s="104" customFormat="1" ht="14.25">
      <c r="A80" s="81">
        <v>43309</v>
      </c>
      <c r="B80" s="82" t="s">
        <v>57</v>
      </c>
      <c r="C80" s="83" t="s">
        <v>252</v>
      </c>
      <c r="D80" s="83" t="s">
        <v>78</v>
      </c>
      <c r="E80" s="84" t="s">
        <v>79</v>
      </c>
      <c r="F80" s="85" t="s">
        <v>80</v>
      </c>
      <c r="G80" s="85" t="s">
        <v>81</v>
      </c>
      <c r="H80" s="86" t="s">
        <v>70</v>
      </c>
      <c r="I80" s="87" t="s">
        <v>71</v>
      </c>
      <c r="J80" s="88">
        <v>31</v>
      </c>
      <c r="K80" s="89">
        <f t="shared" si="52"/>
        <v>43340</v>
      </c>
      <c r="L80" s="90">
        <v>185</v>
      </c>
      <c r="M80" s="90">
        <v>15</v>
      </c>
      <c r="N80" s="90">
        <v>0</v>
      </c>
      <c r="O80" s="90">
        <v>15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1">
        <f t="shared" si="82"/>
        <v>215</v>
      </c>
      <c r="X80" s="92">
        <v>45600</v>
      </c>
      <c r="Y80" s="92">
        <v>46000</v>
      </c>
      <c r="Z80" s="92">
        <v>33000</v>
      </c>
      <c r="AA80" s="93">
        <f t="shared" si="53"/>
        <v>8436000</v>
      </c>
      <c r="AB80" s="93">
        <f t="shared" si="54"/>
        <v>684000</v>
      </c>
      <c r="AC80" s="93">
        <f t="shared" si="55"/>
        <v>0</v>
      </c>
      <c r="AD80" s="93">
        <f t="shared" si="56"/>
        <v>684000</v>
      </c>
      <c r="AE80" s="93">
        <f t="shared" si="57"/>
        <v>0</v>
      </c>
      <c r="AF80" s="93">
        <f t="shared" si="58"/>
        <v>0</v>
      </c>
      <c r="AG80" s="93">
        <f t="shared" si="59"/>
        <v>0</v>
      </c>
      <c r="AH80" s="93">
        <f t="shared" ref="AH80:AI92" si="94">X80*S80</f>
        <v>0</v>
      </c>
      <c r="AI80" s="93">
        <f t="shared" si="94"/>
        <v>0</v>
      </c>
      <c r="AJ80" s="93">
        <f t="shared" si="60"/>
        <v>0</v>
      </c>
      <c r="AK80" s="93">
        <f t="shared" si="61"/>
        <v>0</v>
      </c>
      <c r="AL80" s="91">
        <f t="shared" si="83"/>
        <v>9804000</v>
      </c>
      <c r="AM80" s="91">
        <f t="shared" si="62"/>
        <v>215</v>
      </c>
      <c r="AN80" s="91">
        <f t="shared" si="63"/>
        <v>0</v>
      </c>
      <c r="AO80" s="91">
        <f t="shared" si="64"/>
        <v>129000</v>
      </c>
      <c r="AP80" s="91">
        <f t="shared" si="65"/>
        <v>0</v>
      </c>
      <c r="AQ80" s="91"/>
      <c r="AR80" s="91">
        <f t="shared" si="66"/>
        <v>0</v>
      </c>
      <c r="AS80" s="91"/>
      <c r="AT80" s="91">
        <f t="shared" si="67"/>
        <v>0</v>
      </c>
      <c r="AU80" s="91">
        <f t="shared" si="68"/>
        <v>129000</v>
      </c>
      <c r="AV80" s="91">
        <f t="shared" si="69"/>
        <v>9675000</v>
      </c>
      <c r="AW80" s="91">
        <v>0</v>
      </c>
      <c r="AX80" s="93"/>
      <c r="AY80" s="93"/>
      <c r="AZ80" s="94">
        <f t="shared" si="70"/>
        <v>9675000</v>
      </c>
      <c r="BA80" s="95">
        <v>0</v>
      </c>
      <c r="BB80" s="96" t="s">
        <v>64</v>
      </c>
      <c r="BC80" s="96"/>
      <c r="BD80" s="97"/>
      <c r="BE80" s="98"/>
      <c r="BF80" s="99"/>
      <c r="BG80" s="98"/>
      <c r="BH80" s="99"/>
      <c r="BI80" s="98"/>
      <c r="BJ80" s="99"/>
      <c r="BK80" s="98"/>
      <c r="BL80" s="99"/>
      <c r="BM80" s="100"/>
      <c r="BN80" s="101">
        <f t="shared" si="71"/>
        <v>-43309</v>
      </c>
      <c r="BO80" s="102" t="str">
        <f t="shared" si="72"/>
        <v>-</v>
      </c>
      <c r="BP80" s="103">
        <f t="shared" si="73"/>
        <v>9804000</v>
      </c>
      <c r="BR80" s="105">
        <f t="shared" si="74"/>
        <v>9804000</v>
      </c>
      <c r="BS80" s="105">
        <f t="shared" si="75"/>
        <v>0</v>
      </c>
      <c r="BT80" s="105">
        <f t="shared" si="76"/>
        <v>0</v>
      </c>
      <c r="BU80" s="105">
        <f t="shared" si="77"/>
        <v>0</v>
      </c>
      <c r="BW80" s="105">
        <f t="shared" si="78"/>
        <v>215</v>
      </c>
      <c r="BX80" s="105">
        <f t="shared" si="79"/>
        <v>0</v>
      </c>
      <c r="BY80" s="105">
        <f t="shared" si="80"/>
        <v>0</v>
      </c>
      <c r="BZ80" s="105">
        <f t="shared" si="81"/>
        <v>0</v>
      </c>
      <c r="CB80" s="106"/>
      <c r="CC80" s="107"/>
      <c r="CD80" s="107"/>
      <c r="CE80" s="107"/>
      <c r="CF80" s="108"/>
      <c r="CG80" s="108"/>
      <c r="CH80" s="108"/>
      <c r="CI80" s="457">
        <f t="shared" si="84"/>
        <v>129000</v>
      </c>
      <c r="CJ80" s="457">
        <f t="shared" si="85"/>
        <v>0</v>
      </c>
      <c r="CK80" s="459">
        <f t="shared" si="86"/>
        <v>0</v>
      </c>
      <c r="CL80" s="459">
        <f t="shared" si="87"/>
        <v>129000</v>
      </c>
      <c r="CM80" s="459">
        <f t="shared" si="88"/>
        <v>129000</v>
      </c>
      <c r="CN80" s="459">
        <f t="shared" si="89"/>
        <v>0</v>
      </c>
      <c r="CO80" s="459">
        <f t="shared" si="90"/>
        <v>9804000</v>
      </c>
      <c r="CP80" s="459">
        <f t="shared" si="91"/>
        <v>9675000</v>
      </c>
      <c r="CQ80" s="460">
        <f t="shared" si="92"/>
        <v>9675000</v>
      </c>
      <c r="CR80" s="459">
        <f t="shared" si="93"/>
        <v>0</v>
      </c>
    </row>
    <row r="81" spans="1:96" s="104" customFormat="1" ht="15" thickBot="1">
      <c r="A81" s="145">
        <v>43309</v>
      </c>
      <c r="B81" s="146" t="s">
        <v>57</v>
      </c>
      <c r="C81" s="147" t="s">
        <v>253</v>
      </c>
      <c r="D81" s="147" t="s">
        <v>158</v>
      </c>
      <c r="E81" s="191" t="s">
        <v>159</v>
      </c>
      <c r="F81" s="150" t="s">
        <v>160</v>
      </c>
      <c r="G81" s="150" t="s">
        <v>161</v>
      </c>
      <c r="H81" s="151" t="s">
        <v>70</v>
      </c>
      <c r="I81" s="152" t="s">
        <v>71</v>
      </c>
      <c r="J81" s="153">
        <v>31</v>
      </c>
      <c r="K81" s="154">
        <f t="shared" si="52"/>
        <v>43340</v>
      </c>
      <c r="L81" s="155">
        <v>100</v>
      </c>
      <c r="M81" s="155">
        <v>0</v>
      </c>
      <c r="N81" s="155">
        <v>0</v>
      </c>
      <c r="O81" s="155">
        <v>0</v>
      </c>
      <c r="P81" s="155">
        <v>0</v>
      </c>
      <c r="Q81" s="155">
        <v>100</v>
      </c>
      <c r="R81" s="155">
        <v>0</v>
      </c>
      <c r="S81" s="155">
        <v>0</v>
      </c>
      <c r="T81" s="155">
        <v>0</v>
      </c>
      <c r="U81" s="155">
        <v>0</v>
      </c>
      <c r="V81" s="155">
        <v>0</v>
      </c>
      <c r="W81" s="136">
        <f t="shared" si="82"/>
        <v>200</v>
      </c>
      <c r="X81" s="156">
        <v>45600</v>
      </c>
      <c r="Y81" s="156">
        <v>46000</v>
      </c>
      <c r="Z81" s="156">
        <v>33000</v>
      </c>
      <c r="AA81" s="142">
        <f t="shared" si="53"/>
        <v>4560000</v>
      </c>
      <c r="AB81" s="142">
        <f t="shared" si="54"/>
        <v>0</v>
      </c>
      <c r="AC81" s="142">
        <f t="shared" si="55"/>
        <v>0</v>
      </c>
      <c r="AD81" s="142">
        <f t="shared" si="56"/>
        <v>0</v>
      </c>
      <c r="AE81" s="142">
        <f t="shared" si="57"/>
        <v>0</v>
      </c>
      <c r="AF81" s="93">
        <f t="shared" si="58"/>
        <v>4560000</v>
      </c>
      <c r="AG81" s="93">
        <f t="shared" si="59"/>
        <v>0</v>
      </c>
      <c r="AH81" s="93">
        <f t="shared" si="94"/>
        <v>0</v>
      </c>
      <c r="AI81" s="142">
        <f t="shared" si="94"/>
        <v>0</v>
      </c>
      <c r="AJ81" s="142">
        <f t="shared" si="60"/>
        <v>0</v>
      </c>
      <c r="AK81" s="142">
        <f t="shared" si="61"/>
        <v>0</v>
      </c>
      <c r="AL81" s="136">
        <f t="shared" si="83"/>
        <v>9120000</v>
      </c>
      <c r="AM81" s="136">
        <f t="shared" si="62"/>
        <v>200</v>
      </c>
      <c r="AN81" s="136">
        <f t="shared" si="63"/>
        <v>0</v>
      </c>
      <c r="AO81" s="136">
        <f t="shared" si="64"/>
        <v>120000</v>
      </c>
      <c r="AP81" s="136">
        <f t="shared" si="65"/>
        <v>0</v>
      </c>
      <c r="AQ81" s="136"/>
      <c r="AR81" s="136">
        <f t="shared" si="66"/>
        <v>0</v>
      </c>
      <c r="AS81" s="136"/>
      <c r="AT81" s="136">
        <f t="shared" si="67"/>
        <v>0</v>
      </c>
      <c r="AU81" s="136">
        <f t="shared" si="68"/>
        <v>120000</v>
      </c>
      <c r="AV81" s="136">
        <f t="shared" si="69"/>
        <v>9000000</v>
      </c>
      <c r="AW81" s="136">
        <v>0</v>
      </c>
      <c r="AX81" s="142"/>
      <c r="AY81" s="142"/>
      <c r="AZ81" s="157">
        <f t="shared" si="70"/>
        <v>9000000</v>
      </c>
      <c r="BA81" s="158">
        <v>0</v>
      </c>
      <c r="BB81" s="159" t="s">
        <v>64</v>
      </c>
      <c r="BC81" s="159"/>
      <c r="BD81" s="160"/>
      <c r="BE81" s="161"/>
      <c r="BF81" s="162"/>
      <c r="BG81" s="161"/>
      <c r="BH81" s="162"/>
      <c r="BI81" s="161"/>
      <c r="BJ81" s="162"/>
      <c r="BK81" s="161"/>
      <c r="BL81" s="162"/>
      <c r="BM81" s="163"/>
      <c r="BN81" s="164">
        <f t="shared" si="71"/>
        <v>-43309</v>
      </c>
      <c r="BO81" s="165" t="str">
        <f t="shared" si="72"/>
        <v>-</v>
      </c>
      <c r="BP81" s="166">
        <f t="shared" si="73"/>
        <v>9120000</v>
      </c>
      <c r="BR81" s="105">
        <f t="shared" si="74"/>
        <v>9120000</v>
      </c>
      <c r="BS81" s="105">
        <f t="shared" si="75"/>
        <v>0</v>
      </c>
      <c r="BT81" s="105">
        <f t="shared" si="76"/>
        <v>0</v>
      </c>
      <c r="BU81" s="105">
        <f t="shared" si="77"/>
        <v>0</v>
      </c>
      <c r="BW81" s="105">
        <f t="shared" si="78"/>
        <v>200</v>
      </c>
      <c r="BX81" s="105">
        <f t="shared" si="79"/>
        <v>0</v>
      </c>
      <c r="BY81" s="105">
        <f t="shared" si="80"/>
        <v>0</v>
      </c>
      <c r="BZ81" s="105">
        <f t="shared" si="81"/>
        <v>0</v>
      </c>
      <c r="CB81" s="106"/>
      <c r="CC81" s="107"/>
      <c r="CD81" s="107"/>
      <c r="CE81" s="107"/>
      <c r="CF81" s="108"/>
      <c r="CG81" s="108"/>
      <c r="CH81" s="108"/>
      <c r="CI81" s="457">
        <f t="shared" si="84"/>
        <v>120000</v>
      </c>
      <c r="CJ81" s="457">
        <f t="shared" si="85"/>
        <v>0</v>
      </c>
      <c r="CK81" s="459">
        <f t="shared" si="86"/>
        <v>0</v>
      </c>
      <c r="CL81" s="459">
        <f t="shared" si="87"/>
        <v>120000</v>
      </c>
      <c r="CM81" s="459">
        <f t="shared" si="88"/>
        <v>120000</v>
      </c>
      <c r="CN81" s="459">
        <f t="shared" si="89"/>
        <v>0</v>
      </c>
      <c r="CO81" s="459">
        <f t="shared" si="90"/>
        <v>9120000</v>
      </c>
      <c r="CP81" s="459">
        <f t="shared" si="91"/>
        <v>9000000</v>
      </c>
      <c r="CQ81" s="460">
        <f t="shared" si="92"/>
        <v>9000000</v>
      </c>
      <c r="CR81" s="459">
        <f t="shared" si="93"/>
        <v>0</v>
      </c>
    </row>
    <row r="82" spans="1:96" s="104" customFormat="1" ht="15" thickBot="1">
      <c r="A82" s="167">
        <v>43311</v>
      </c>
      <c r="B82" s="168" t="s">
        <v>57</v>
      </c>
      <c r="C82" s="169" t="s">
        <v>254</v>
      </c>
      <c r="D82" s="169" t="s">
        <v>255</v>
      </c>
      <c r="E82" s="199" t="s">
        <v>256</v>
      </c>
      <c r="F82" s="171" t="s">
        <v>257</v>
      </c>
      <c r="G82" s="171" t="s">
        <v>258</v>
      </c>
      <c r="H82" s="173" t="s">
        <v>259</v>
      </c>
      <c r="I82" s="174" t="s">
        <v>71</v>
      </c>
      <c r="J82" s="198">
        <v>31</v>
      </c>
      <c r="K82" s="176">
        <f t="shared" si="52"/>
        <v>43342</v>
      </c>
      <c r="L82" s="177">
        <v>315</v>
      </c>
      <c r="M82" s="177">
        <v>80</v>
      </c>
      <c r="N82" s="177">
        <v>56</v>
      </c>
      <c r="O82" s="177">
        <v>80</v>
      </c>
      <c r="P82" s="177">
        <v>0</v>
      </c>
      <c r="Q82" s="177">
        <v>50</v>
      </c>
      <c r="R82" s="177">
        <v>0</v>
      </c>
      <c r="S82" s="177">
        <v>0</v>
      </c>
      <c r="T82" s="177">
        <v>0</v>
      </c>
      <c r="U82" s="177">
        <v>0</v>
      </c>
      <c r="V82" s="177">
        <v>0</v>
      </c>
      <c r="W82" s="91">
        <f t="shared" si="82"/>
        <v>581</v>
      </c>
      <c r="X82" s="178">
        <v>45600</v>
      </c>
      <c r="Y82" s="178">
        <v>46000</v>
      </c>
      <c r="Z82" s="178">
        <v>33000</v>
      </c>
      <c r="AA82" s="179">
        <f t="shared" si="53"/>
        <v>14364000</v>
      </c>
      <c r="AB82" s="179">
        <f t="shared" si="54"/>
        <v>3648000</v>
      </c>
      <c r="AC82" s="179">
        <f t="shared" si="55"/>
        <v>2553600</v>
      </c>
      <c r="AD82" s="179">
        <f t="shared" si="56"/>
        <v>3648000</v>
      </c>
      <c r="AE82" s="179">
        <f t="shared" si="57"/>
        <v>0</v>
      </c>
      <c r="AF82" s="179">
        <f t="shared" si="58"/>
        <v>2280000</v>
      </c>
      <c r="AG82" s="179">
        <f t="shared" si="59"/>
        <v>0</v>
      </c>
      <c r="AH82" s="179">
        <f t="shared" si="94"/>
        <v>0</v>
      </c>
      <c r="AI82" s="179">
        <f t="shared" si="94"/>
        <v>0</v>
      </c>
      <c r="AJ82" s="179">
        <f t="shared" si="60"/>
        <v>0</v>
      </c>
      <c r="AK82" s="179">
        <f t="shared" si="61"/>
        <v>0</v>
      </c>
      <c r="AL82" s="91">
        <f t="shared" si="83"/>
        <v>26493600</v>
      </c>
      <c r="AM82" s="180">
        <f t="shared" si="62"/>
        <v>581</v>
      </c>
      <c r="AN82" s="180">
        <f t="shared" si="63"/>
        <v>0</v>
      </c>
      <c r="AO82" s="180">
        <f>AM82*0</f>
        <v>0</v>
      </c>
      <c r="AP82" s="180">
        <f t="shared" si="65"/>
        <v>0</v>
      </c>
      <c r="AQ82" s="180"/>
      <c r="AR82" s="180">
        <f t="shared" si="66"/>
        <v>0</v>
      </c>
      <c r="AS82" s="180"/>
      <c r="AT82" s="180">
        <f t="shared" si="67"/>
        <v>0</v>
      </c>
      <c r="AU82" s="180">
        <f t="shared" si="68"/>
        <v>0</v>
      </c>
      <c r="AV82" s="180">
        <f t="shared" si="69"/>
        <v>26493600</v>
      </c>
      <c r="AW82" s="180">
        <v>0</v>
      </c>
      <c r="AX82" s="179"/>
      <c r="AY82" s="179"/>
      <c r="AZ82" s="181">
        <f t="shared" si="70"/>
        <v>26493600</v>
      </c>
      <c r="BA82" s="182">
        <v>0</v>
      </c>
      <c r="BB82" s="183" t="s">
        <v>64</v>
      </c>
      <c r="BC82" s="183"/>
      <c r="BD82" s="184"/>
      <c r="BE82" s="185"/>
      <c r="BF82" s="186"/>
      <c r="BG82" s="185"/>
      <c r="BH82" s="186"/>
      <c r="BI82" s="185"/>
      <c r="BJ82" s="186"/>
      <c r="BK82" s="185"/>
      <c r="BL82" s="186"/>
      <c r="BM82" s="187"/>
      <c r="BN82" s="188">
        <f t="shared" si="71"/>
        <v>-43311</v>
      </c>
      <c r="BO82" s="189" t="str">
        <f t="shared" si="72"/>
        <v>-</v>
      </c>
      <c r="BP82" s="190">
        <f t="shared" si="73"/>
        <v>26493600</v>
      </c>
      <c r="BR82" s="105">
        <f t="shared" si="74"/>
        <v>26493600</v>
      </c>
      <c r="BS82" s="105">
        <f t="shared" si="75"/>
        <v>0</v>
      </c>
      <c r="BT82" s="105">
        <f t="shared" si="76"/>
        <v>0</v>
      </c>
      <c r="BU82" s="105">
        <f t="shared" si="77"/>
        <v>0</v>
      </c>
      <c r="BW82" s="105">
        <f t="shared" si="78"/>
        <v>581</v>
      </c>
      <c r="BX82" s="105">
        <f t="shared" si="79"/>
        <v>0</v>
      </c>
      <c r="BY82" s="105">
        <f t="shared" si="80"/>
        <v>0</v>
      </c>
      <c r="BZ82" s="105">
        <f t="shared" si="81"/>
        <v>0</v>
      </c>
      <c r="CB82" s="106"/>
      <c r="CC82" s="107"/>
      <c r="CD82" s="107"/>
      <c r="CE82" s="107"/>
      <c r="CF82" s="108"/>
      <c r="CG82" s="108"/>
      <c r="CH82" s="108"/>
      <c r="CI82" s="457">
        <f t="shared" si="84"/>
        <v>0</v>
      </c>
      <c r="CJ82" s="457">
        <f t="shared" si="85"/>
        <v>0</v>
      </c>
      <c r="CK82" s="459">
        <f t="shared" si="86"/>
        <v>0</v>
      </c>
      <c r="CL82" s="459">
        <f t="shared" si="87"/>
        <v>0</v>
      </c>
      <c r="CM82" s="459">
        <f t="shared" si="88"/>
        <v>0</v>
      </c>
      <c r="CN82" s="459">
        <f t="shared" si="89"/>
        <v>0</v>
      </c>
      <c r="CO82" s="459">
        <f t="shared" si="90"/>
        <v>26493600</v>
      </c>
      <c r="CP82" s="459">
        <f t="shared" si="91"/>
        <v>26493600</v>
      </c>
      <c r="CQ82" s="460">
        <f t="shared" si="92"/>
        <v>26493600</v>
      </c>
      <c r="CR82" s="459">
        <f t="shared" si="93"/>
        <v>0</v>
      </c>
    </row>
    <row r="83" spans="1:96" s="104" customFormat="1" ht="14.25">
      <c r="A83" s="81">
        <v>43312</v>
      </c>
      <c r="B83" s="82" t="s">
        <v>57</v>
      </c>
      <c r="C83" s="83" t="s">
        <v>260</v>
      </c>
      <c r="D83" s="83" t="s">
        <v>133</v>
      </c>
      <c r="E83" s="109" t="s">
        <v>134</v>
      </c>
      <c r="F83" s="85" t="s">
        <v>135</v>
      </c>
      <c r="G83" s="110" t="s">
        <v>136</v>
      </c>
      <c r="H83" s="144" t="s">
        <v>137</v>
      </c>
      <c r="I83" s="87" t="s">
        <v>71</v>
      </c>
      <c r="J83" s="111">
        <v>31</v>
      </c>
      <c r="K83" s="89">
        <f t="shared" si="52"/>
        <v>43343</v>
      </c>
      <c r="L83" s="90">
        <v>0</v>
      </c>
      <c r="M83" s="90">
        <v>50</v>
      </c>
      <c r="N83" s="90">
        <v>0</v>
      </c>
      <c r="O83" s="90">
        <v>0</v>
      </c>
      <c r="P83" s="90">
        <v>0</v>
      </c>
      <c r="Q83" s="90">
        <v>50</v>
      </c>
      <c r="R83" s="90">
        <v>0</v>
      </c>
      <c r="S83" s="90">
        <v>0</v>
      </c>
      <c r="T83" s="90">
        <v>0</v>
      </c>
      <c r="U83" s="90">
        <v>0</v>
      </c>
      <c r="V83" s="90">
        <v>0</v>
      </c>
      <c r="W83" s="122">
        <f t="shared" si="82"/>
        <v>100</v>
      </c>
      <c r="X83" s="92">
        <v>45600</v>
      </c>
      <c r="Y83" s="92">
        <v>46000</v>
      </c>
      <c r="Z83" s="92">
        <v>33000</v>
      </c>
      <c r="AA83" s="93">
        <f t="shared" si="53"/>
        <v>0</v>
      </c>
      <c r="AB83" s="93">
        <f t="shared" si="54"/>
        <v>2280000</v>
      </c>
      <c r="AC83" s="93">
        <f t="shared" si="55"/>
        <v>0</v>
      </c>
      <c r="AD83" s="93">
        <f t="shared" si="56"/>
        <v>0</v>
      </c>
      <c r="AE83" s="93">
        <f t="shared" si="57"/>
        <v>0</v>
      </c>
      <c r="AF83" s="93">
        <f t="shared" si="58"/>
        <v>2280000</v>
      </c>
      <c r="AG83" s="93">
        <f t="shared" si="59"/>
        <v>0</v>
      </c>
      <c r="AH83" s="93">
        <f t="shared" si="94"/>
        <v>0</v>
      </c>
      <c r="AI83" s="93">
        <f t="shared" si="94"/>
        <v>0</v>
      </c>
      <c r="AJ83" s="93">
        <f t="shared" si="60"/>
        <v>0</v>
      </c>
      <c r="AK83" s="93">
        <f t="shared" si="61"/>
        <v>0</v>
      </c>
      <c r="AL83" s="122">
        <f t="shared" si="83"/>
        <v>4560000</v>
      </c>
      <c r="AM83" s="91">
        <f t="shared" si="62"/>
        <v>100</v>
      </c>
      <c r="AN83" s="91">
        <f t="shared" si="63"/>
        <v>0</v>
      </c>
      <c r="AO83" s="91">
        <f t="shared" si="64"/>
        <v>60000</v>
      </c>
      <c r="AP83" s="91">
        <f t="shared" si="65"/>
        <v>0</v>
      </c>
      <c r="AQ83" s="91"/>
      <c r="AR83" s="91">
        <f>0*AN83+AM83*2000</f>
        <v>200000</v>
      </c>
      <c r="AS83" s="91"/>
      <c r="AT83" s="91">
        <f t="shared" si="67"/>
        <v>0</v>
      </c>
      <c r="AU83" s="91">
        <f t="shared" si="68"/>
        <v>260000</v>
      </c>
      <c r="AV83" s="91">
        <f t="shared" si="69"/>
        <v>4300000</v>
      </c>
      <c r="AW83" s="91">
        <v>90000</v>
      </c>
      <c r="AX83" s="93"/>
      <c r="AY83" s="93"/>
      <c r="AZ83" s="94">
        <f t="shared" si="70"/>
        <v>4210000</v>
      </c>
      <c r="BA83" s="95">
        <v>0</v>
      </c>
      <c r="BB83" s="96" t="s">
        <v>64</v>
      </c>
      <c r="BC83" s="96"/>
      <c r="BD83" s="97"/>
      <c r="BE83" s="98"/>
      <c r="BF83" s="99"/>
      <c r="BG83" s="98"/>
      <c r="BH83" s="99"/>
      <c r="BI83" s="98"/>
      <c r="BJ83" s="99"/>
      <c r="BK83" s="98"/>
      <c r="BL83" s="99"/>
      <c r="BM83" s="100"/>
      <c r="BN83" s="101">
        <f t="shared" si="71"/>
        <v>-43312</v>
      </c>
      <c r="BO83" s="102" t="str">
        <f t="shared" si="72"/>
        <v>-</v>
      </c>
      <c r="BP83" s="103">
        <f t="shared" si="73"/>
        <v>4560000</v>
      </c>
      <c r="BR83" s="105">
        <f t="shared" si="74"/>
        <v>4560000</v>
      </c>
      <c r="BS83" s="105">
        <f t="shared" si="75"/>
        <v>0</v>
      </c>
      <c r="BT83" s="105">
        <f t="shared" si="76"/>
        <v>0</v>
      </c>
      <c r="BU83" s="105">
        <f t="shared" si="77"/>
        <v>0</v>
      </c>
      <c r="BW83" s="105">
        <f t="shared" si="78"/>
        <v>100</v>
      </c>
      <c r="BX83" s="105">
        <f t="shared" si="79"/>
        <v>0</v>
      </c>
      <c r="BY83" s="105">
        <f t="shared" si="80"/>
        <v>0</v>
      </c>
      <c r="BZ83" s="105">
        <f t="shared" si="81"/>
        <v>0</v>
      </c>
      <c r="CB83" s="106"/>
      <c r="CC83" s="107"/>
      <c r="CD83" s="107"/>
      <c r="CE83" s="107"/>
      <c r="CF83" s="108"/>
      <c r="CG83" s="108"/>
      <c r="CH83" s="108"/>
      <c r="CI83" s="457">
        <f t="shared" si="84"/>
        <v>260000</v>
      </c>
      <c r="CJ83" s="457">
        <f t="shared" si="85"/>
        <v>0</v>
      </c>
      <c r="CK83" s="459">
        <f t="shared" si="86"/>
        <v>90000</v>
      </c>
      <c r="CL83" s="459">
        <f t="shared" si="87"/>
        <v>350000</v>
      </c>
      <c r="CM83" s="459">
        <f t="shared" si="88"/>
        <v>350000</v>
      </c>
      <c r="CN83" s="459">
        <f t="shared" si="89"/>
        <v>0</v>
      </c>
      <c r="CO83" s="459">
        <f t="shared" si="90"/>
        <v>4560000</v>
      </c>
      <c r="CP83" s="459">
        <f t="shared" si="91"/>
        <v>4210000</v>
      </c>
      <c r="CQ83" s="460">
        <f t="shared" si="92"/>
        <v>4210000</v>
      </c>
      <c r="CR83" s="459">
        <f t="shared" si="93"/>
        <v>0</v>
      </c>
    </row>
    <row r="84" spans="1:96" s="104" customFormat="1" ht="14.25">
      <c r="A84" s="81">
        <v>43312</v>
      </c>
      <c r="B84" s="82" t="s">
        <v>57</v>
      </c>
      <c r="C84" s="83" t="s">
        <v>261</v>
      </c>
      <c r="D84" s="83"/>
      <c r="E84" s="135" t="s">
        <v>262</v>
      </c>
      <c r="F84" s="85" t="s">
        <v>263</v>
      </c>
      <c r="G84" s="85" t="s">
        <v>224</v>
      </c>
      <c r="H84" s="86" t="s">
        <v>224</v>
      </c>
      <c r="I84" s="87" t="s">
        <v>71</v>
      </c>
      <c r="J84" s="88">
        <v>31</v>
      </c>
      <c r="K84" s="89">
        <f t="shared" si="52"/>
        <v>43343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100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1">
        <f t="shared" si="82"/>
        <v>100</v>
      </c>
      <c r="X84" s="92">
        <v>45600</v>
      </c>
      <c r="Y84" s="92">
        <v>46000</v>
      </c>
      <c r="Z84" s="92">
        <v>33000</v>
      </c>
      <c r="AA84" s="93">
        <f t="shared" si="53"/>
        <v>0</v>
      </c>
      <c r="AB84" s="93">
        <f t="shared" si="54"/>
        <v>0</v>
      </c>
      <c r="AC84" s="93">
        <f t="shared" si="55"/>
        <v>0</v>
      </c>
      <c r="AD84" s="93">
        <f t="shared" si="56"/>
        <v>0</v>
      </c>
      <c r="AE84" s="93">
        <f t="shared" si="57"/>
        <v>0</v>
      </c>
      <c r="AF84" s="93">
        <f t="shared" si="58"/>
        <v>4560000</v>
      </c>
      <c r="AG84" s="93">
        <f t="shared" si="59"/>
        <v>0</v>
      </c>
      <c r="AH84" s="93">
        <f t="shared" si="94"/>
        <v>0</v>
      </c>
      <c r="AI84" s="93">
        <f t="shared" si="94"/>
        <v>0</v>
      </c>
      <c r="AJ84" s="93">
        <f t="shared" si="60"/>
        <v>0</v>
      </c>
      <c r="AK84" s="93">
        <f t="shared" si="61"/>
        <v>0</v>
      </c>
      <c r="AL84" s="91">
        <f t="shared" si="83"/>
        <v>4560000</v>
      </c>
      <c r="AM84" s="91">
        <f t="shared" si="62"/>
        <v>100</v>
      </c>
      <c r="AN84" s="91">
        <f t="shared" si="63"/>
        <v>0</v>
      </c>
      <c r="AO84" s="91">
        <f>AM84*0</f>
        <v>0</v>
      </c>
      <c r="AP84" s="91">
        <f t="shared" si="65"/>
        <v>0</v>
      </c>
      <c r="AQ84" s="91"/>
      <c r="AR84" s="91">
        <f>AM84*1600</f>
        <v>160000</v>
      </c>
      <c r="AS84" s="91"/>
      <c r="AT84" s="91">
        <f t="shared" si="67"/>
        <v>0</v>
      </c>
      <c r="AU84" s="91">
        <f t="shared" si="68"/>
        <v>160000</v>
      </c>
      <c r="AV84" s="91">
        <f t="shared" si="69"/>
        <v>4400000</v>
      </c>
      <c r="AW84" s="91">
        <v>0</v>
      </c>
      <c r="AX84" s="93"/>
      <c r="AY84" s="93"/>
      <c r="AZ84" s="94">
        <f t="shared" si="70"/>
        <v>4400000</v>
      </c>
      <c r="BA84" s="95">
        <v>0</v>
      </c>
      <c r="BB84" s="96" t="s">
        <v>64</v>
      </c>
      <c r="BC84" s="96"/>
      <c r="BD84" s="97"/>
      <c r="BE84" s="98"/>
      <c r="BF84" s="99"/>
      <c r="BG84" s="98"/>
      <c r="BH84" s="99"/>
      <c r="BI84" s="98"/>
      <c r="BJ84" s="99"/>
      <c r="BK84" s="98"/>
      <c r="BL84" s="99"/>
      <c r="BM84" s="100"/>
      <c r="BN84" s="101">
        <f t="shared" si="71"/>
        <v>-43312</v>
      </c>
      <c r="BO84" s="102" t="str">
        <f t="shared" si="72"/>
        <v>-</v>
      </c>
      <c r="BP84" s="103">
        <f t="shared" si="73"/>
        <v>4560000</v>
      </c>
      <c r="BR84" s="105">
        <f t="shared" si="74"/>
        <v>4560000</v>
      </c>
      <c r="BS84" s="105">
        <f t="shared" si="75"/>
        <v>0</v>
      </c>
      <c r="BT84" s="105">
        <f t="shared" si="76"/>
        <v>0</v>
      </c>
      <c r="BU84" s="105">
        <f t="shared" si="77"/>
        <v>0</v>
      </c>
      <c r="BW84" s="105">
        <f t="shared" si="78"/>
        <v>100</v>
      </c>
      <c r="BX84" s="105">
        <f t="shared" si="79"/>
        <v>0</v>
      </c>
      <c r="BY84" s="105">
        <f t="shared" si="80"/>
        <v>0</v>
      </c>
      <c r="BZ84" s="105">
        <f t="shared" si="81"/>
        <v>0</v>
      </c>
      <c r="CB84" s="106"/>
      <c r="CC84" s="107"/>
      <c r="CD84" s="107"/>
      <c r="CE84" s="107"/>
      <c r="CF84" s="108"/>
      <c r="CG84" s="108"/>
      <c r="CH84" s="108"/>
      <c r="CI84" s="457">
        <f t="shared" si="84"/>
        <v>160000</v>
      </c>
      <c r="CJ84" s="457">
        <f t="shared" si="85"/>
        <v>0</v>
      </c>
      <c r="CK84" s="459">
        <f t="shared" si="86"/>
        <v>0</v>
      </c>
      <c r="CL84" s="459">
        <f t="shared" si="87"/>
        <v>160000</v>
      </c>
      <c r="CM84" s="459">
        <f t="shared" si="88"/>
        <v>160000</v>
      </c>
      <c r="CN84" s="459">
        <f t="shared" si="89"/>
        <v>0</v>
      </c>
      <c r="CO84" s="459">
        <f t="shared" si="90"/>
        <v>4560000</v>
      </c>
      <c r="CP84" s="459">
        <f t="shared" si="91"/>
        <v>4400000</v>
      </c>
      <c r="CQ84" s="460">
        <f t="shared" si="92"/>
        <v>4400000</v>
      </c>
      <c r="CR84" s="459">
        <f t="shared" si="93"/>
        <v>0</v>
      </c>
    </row>
    <row r="85" spans="1:96" s="104" customFormat="1" ht="15" thickBot="1">
      <c r="A85" s="145">
        <v>43312</v>
      </c>
      <c r="B85" s="146" t="s">
        <v>57</v>
      </c>
      <c r="C85" s="147" t="s">
        <v>264</v>
      </c>
      <c r="D85" s="147" t="s">
        <v>111</v>
      </c>
      <c r="E85" s="149" t="s">
        <v>112</v>
      </c>
      <c r="F85" s="150" t="s">
        <v>113</v>
      </c>
      <c r="G85" s="150" t="s">
        <v>114</v>
      </c>
      <c r="H85" s="151" t="s">
        <v>94</v>
      </c>
      <c r="I85" s="152" t="s">
        <v>71</v>
      </c>
      <c r="J85" s="195">
        <v>31</v>
      </c>
      <c r="K85" s="154">
        <f t="shared" si="52"/>
        <v>43343</v>
      </c>
      <c r="L85" s="155">
        <v>975</v>
      </c>
      <c r="M85" s="155">
        <v>15</v>
      </c>
      <c r="N85" s="155">
        <v>0</v>
      </c>
      <c r="O85" s="155">
        <v>45</v>
      </c>
      <c r="P85" s="155">
        <v>0</v>
      </c>
      <c r="Q85" s="155">
        <v>45</v>
      </c>
      <c r="R85" s="155">
        <v>0</v>
      </c>
      <c r="S85" s="155">
        <v>0</v>
      </c>
      <c r="T85" s="155">
        <v>0</v>
      </c>
      <c r="U85" s="155">
        <v>0</v>
      </c>
      <c r="V85" s="155">
        <v>0</v>
      </c>
      <c r="W85" s="136">
        <f t="shared" si="82"/>
        <v>1080</v>
      </c>
      <c r="X85" s="156">
        <v>45600</v>
      </c>
      <c r="Y85" s="156">
        <v>46000</v>
      </c>
      <c r="Z85" s="156">
        <v>33000</v>
      </c>
      <c r="AA85" s="142">
        <f t="shared" si="53"/>
        <v>44460000</v>
      </c>
      <c r="AB85" s="142">
        <f t="shared" si="54"/>
        <v>684000</v>
      </c>
      <c r="AC85" s="142">
        <f t="shared" si="55"/>
        <v>0</v>
      </c>
      <c r="AD85" s="142">
        <f t="shared" si="56"/>
        <v>2052000</v>
      </c>
      <c r="AE85" s="142">
        <f t="shared" si="57"/>
        <v>0</v>
      </c>
      <c r="AF85" s="142">
        <f t="shared" si="58"/>
        <v>2052000</v>
      </c>
      <c r="AG85" s="142">
        <f t="shared" si="59"/>
        <v>0</v>
      </c>
      <c r="AH85" s="142">
        <f t="shared" si="94"/>
        <v>0</v>
      </c>
      <c r="AI85" s="142">
        <f t="shared" si="94"/>
        <v>0</v>
      </c>
      <c r="AJ85" s="142">
        <f t="shared" si="60"/>
        <v>0</v>
      </c>
      <c r="AK85" s="142">
        <f t="shared" si="61"/>
        <v>0</v>
      </c>
      <c r="AL85" s="136">
        <f t="shared" si="83"/>
        <v>49248000</v>
      </c>
      <c r="AM85" s="136">
        <f t="shared" si="62"/>
        <v>1080</v>
      </c>
      <c r="AN85" s="136">
        <f t="shared" si="63"/>
        <v>0</v>
      </c>
      <c r="AO85" s="136">
        <f t="shared" ref="AO85:AO92" si="95">AM85*600</f>
        <v>648000</v>
      </c>
      <c r="AP85" s="136">
        <f t="shared" si="65"/>
        <v>0</v>
      </c>
      <c r="AQ85" s="136"/>
      <c r="AR85" s="136">
        <f t="shared" ref="AR85:AR92" si="96">0*AN85+AM85*0</f>
        <v>0</v>
      </c>
      <c r="AS85" s="136"/>
      <c r="AT85" s="136">
        <f t="shared" si="67"/>
        <v>0</v>
      </c>
      <c r="AU85" s="136">
        <f t="shared" si="68"/>
        <v>648000</v>
      </c>
      <c r="AV85" s="136">
        <f t="shared" si="69"/>
        <v>48600000</v>
      </c>
      <c r="AW85" s="136">
        <v>0</v>
      </c>
      <c r="AX85" s="142"/>
      <c r="AY85" s="142">
        <v>0</v>
      </c>
      <c r="AZ85" s="157">
        <f t="shared" si="70"/>
        <v>48600000</v>
      </c>
      <c r="BA85" s="158">
        <v>2600000</v>
      </c>
      <c r="BB85" s="159" t="s">
        <v>265</v>
      </c>
      <c r="BC85" s="159"/>
      <c r="BD85" s="160"/>
      <c r="BE85" s="161"/>
      <c r="BF85" s="162"/>
      <c r="BG85" s="161"/>
      <c r="BH85" s="162"/>
      <c r="BI85" s="161"/>
      <c r="BJ85" s="162"/>
      <c r="BK85" s="161"/>
      <c r="BL85" s="162"/>
      <c r="BM85" s="163"/>
      <c r="BN85" s="164">
        <f t="shared" si="71"/>
        <v>-43312</v>
      </c>
      <c r="BO85" s="165" t="str">
        <f t="shared" si="72"/>
        <v>-</v>
      </c>
      <c r="BP85" s="166">
        <f t="shared" si="73"/>
        <v>49248000</v>
      </c>
      <c r="BR85" s="105">
        <f t="shared" si="74"/>
        <v>49248000</v>
      </c>
      <c r="BS85" s="105">
        <f t="shared" si="75"/>
        <v>0</v>
      </c>
      <c r="BT85" s="105">
        <f t="shared" si="76"/>
        <v>0</v>
      </c>
      <c r="BU85" s="105">
        <f t="shared" si="77"/>
        <v>0</v>
      </c>
      <c r="BW85" s="105">
        <f t="shared" si="78"/>
        <v>1080</v>
      </c>
      <c r="BX85" s="105">
        <f t="shared" si="79"/>
        <v>0</v>
      </c>
      <c r="BY85" s="105">
        <f t="shared" si="80"/>
        <v>0</v>
      </c>
      <c r="BZ85" s="105">
        <f t="shared" si="81"/>
        <v>0</v>
      </c>
      <c r="CB85" s="106"/>
      <c r="CC85" s="107"/>
      <c r="CD85" s="107"/>
      <c r="CE85" s="107"/>
      <c r="CF85" s="108"/>
      <c r="CG85" s="108"/>
      <c r="CH85" s="108"/>
      <c r="CI85" s="457">
        <f t="shared" si="84"/>
        <v>648000</v>
      </c>
      <c r="CJ85" s="457">
        <f t="shared" si="85"/>
        <v>0</v>
      </c>
      <c r="CK85" s="459">
        <f t="shared" si="86"/>
        <v>0</v>
      </c>
      <c r="CL85" s="459">
        <f t="shared" si="87"/>
        <v>648000</v>
      </c>
      <c r="CM85" s="459">
        <f t="shared" si="88"/>
        <v>648000</v>
      </c>
      <c r="CN85" s="459">
        <f t="shared" si="89"/>
        <v>0</v>
      </c>
      <c r="CO85" s="459">
        <f t="shared" si="90"/>
        <v>49248000</v>
      </c>
      <c r="CP85" s="459">
        <f t="shared" si="91"/>
        <v>48600000</v>
      </c>
      <c r="CQ85" s="460">
        <f t="shared" si="92"/>
        <v>48600000</v>
      </c>
      <c r="CR85" s="459">
        <f t="shared" si="93"/>
        <v>0</v>
      </c>
    </row>
    <row r="86" spans="1:96" s="104" customFormat="1" ht="14.25" hidden="1">
      <c r="A86" s="81"/>
      <c r="B86" s="82"/>
      <c r="C86" s="83"/>
      <c r="D86" s="83"/>
      <c r="E86" s="135"/>
      <c r="F86" s="85"/>
      <c r="G86" s="85"/>
      <c r="H86" s="86"/>
      <c r="I86" s="87"/>
      <c r="J86" s="88"/>
      <c r="K86" s="89">
        <f t="shared" si="52"/>
        <v>0</v>
      </c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122">
        <f t="shared" si="82"/>
        <v>0</v>
      </c>
      <c r="X86" s="92">
        <v>45600</v>
      </c>
      <c r="Y86" s="92">
        <v>46000</v>
      </c>
      <c r="Z86" s="92">
        <v>33000</v>
      </c>
      <c r="AA86" s="93">
        <f t="shared" si="53"/>
        <v>0</v>
      </c>
      <c r="AB86" s="93">
        <f t="shared" si="54"/>
        <v>0</v>
      </c>
      <c r="AC86" s="93">
        <f t="shared" si="55"/>
        <v>0</v>
      </c>
      <c r="AD86" s="93">
        <f t="shared" si="56"/>
        <v>0</v>
      </c>
      <c r="AE86" s="93">
        <f t="shared" si="57"/>
        <v>0</v>
      </c>
      <c r="AF86" s="93">
        <f t="shared" si="58"/>
        <v>0</v>
      </c>
      <c r="AG86" s="93">
        <f t="shared" si="59"/>
        <v>0</v>
      </c>
      <c r="AH86" s="93">
        <f t="shared" si="94"/>
        <v>0</v>
      </c>
      <c r="AI86" s="93">
        <f t="shared" si="94"/>
        <v>0</v>
      </c>
      <c r="AJ86" s="93">
        <f t="shared" si="60"/>
        <v>0</v>
      </c>
      <c r="AK86" s="93">
        <f t="shared" si="61"/>
        <v>0</v>
      </c>
      <c r="AL86" s="122">
        <f t="shared" si="83"/>
        <v>0</v>
      </c>
      <c r="AM86" s="91">
        <f t="shared" si="62"/>
        <v>0</v>
      </c>
      <c r="AN86" s="91">
        <f t="shared" si="63"/>
        <v>0</v>
      </c>
      <c r="AO86" s="91">
        <f t="shared" si="95"/>
        <v>0</v>
      </c>
      <c r="AP86" s="91">
        <f t="shared" si="65"/>
        <v>0</v>
      </c>
      <c r="AQ86" s="91"/>
      <c r="AR86" s="91">
        <f t="shared" si="96"/>
        <v>0</v>
      </c>
      <c r="AS86" s="91"/>
      <c r="AT86" s="91">
        <f t="shared" si="67"/>
        <v>0</v>
      </c>
      <c r="AU86" s="91">
        <f t="shared" si="68"/>
        <v>0</v>
      </c>
      <c r="AV86" s="91">
        <f t="shared" si="69"/>
        <v>0</v>
      </c>
      <c r="AW86" s="91">
        <v>0</v>
      </c>
      <c r="AX86" s="93"/>
      <c r="AY86" s="93"/>
      <c r="AZ86" s="94">
        <f t="shared" si="70"/>
        <v>0</v>
      </c>
      <c r="BA86" s="95"/>
      <c r="BB86" s="96"/>
      <c r="BC86" s="96"/>
      <c r="BD86" s="97"/>
      <c r="BE86" s="98"/>
      <c r="BF86" s="99"/>
      <c r="BG86" s="98"/>
      <c r="BH86" s="99"/>
      <c r="BI86" s="98"/>
      <c r="BJ86" s="99"/>
      <c r="BK86" s="98"/>
      <c r="BL86" s="99"/>
      <c r="BM86" s="100"/>
      <c r="BN86" s="101">
        <f t="shared" si="71"/>
        <v>0</v>
      </c>
      <c r="BO86" s="102">
        <f t="shared" si="72"/>
        <v>0</v>
      </c>
      <c r="BP86" s="103">
        <f t="shared" si="73"/>
        <v>0</v>
      </c>
      <c r="BR86" s="105">
        <f t="shared" si="74"/>
        <v>0</v>
      </c>
      <c r="BS86" s="105">
        <f t="shared" si="75"/>
        <v>0</v>
      </c>
      <c r="BT86" s="105">
        <f t="shared" si="76"/>
        <v>0</v>
      </c>
      <c r="BU86" s="105">
        <f t="shared" si="77"/>
        <v>0</v>
      </c>
      <c r="BW86" s="105">
        <f t="shared" si="78"/>
        <v>0</v>
      </c>
      <c r="BX86" s="105">
        <f t="shared" si="79"/>
        <v>0</v>
      </c>
      <c r="BY86" s="105">
        <f t="shared" si="80"/>
        <v>0</v>
      </c>
      <c r="BZ86" s="105">
        <f t="shared" si="81"/>
        <v>0</v>
      </c>
      <c r="CB86" s="106"/>
      <c r="CC86" s="107"/>
      <c r="CD86" s="107"/>
      <c r="CE86" s="107"/>
      <c r="CF86" s="108"/>
      <c r="CG86" s="108"/>
      <c r="CH86" s="108"/>
      <c r="CK86" s="459">
        <f t="shared" si="86"/>
        <v>0</v>
      </c>
      <c r="CN86" s="459">
        <f t="shared" si="89"/>
        <v>0</v>
      </c>
      <c r="CO86" s="459">
        <f t="shared" si="90"/>
        <v>0</v>
      </c>
    </row>
    <row r="87" spans="1:96" s="104" customFormat="1" ht="14.25" hidden="1">
      <c r="A87" s="81"/>
      <c r="B87" s="82"/>
      <c r="C87" s="83"/>
      <c r="D87" s="83"/>
      <c r="E87" s="135"/>
      <c r="F87" s="85"/>
      <c r="G87" s="85"/>
      <c r="H87" s="86"/>
      <c r="I87" s="87"/>
      <c r="J87" s="88"/>
      <c r="K87" s="89">
        <f t="shared" si="52"/>
        <v>0</v>
      </c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1">
        <f t="shared" si="82"/>
        <v>0</v>
      </c>
      <c r="X87" s="92">
        <v>45600</v>
      </c>
      <c r="Y87" s="92">
        <v>46000</v>
      </c>
      <c r="Z87" s="92">
        <v>33000</v>
      </c>
      <c r="AA87" s="93">
        <f t="shared" si="53"/>
        <v>0</v>
      </c>
      <c r="AB87" s="93">
        <f t="shared" si="54"/>
        <v>0</v>
      </c>
      <c r="AC87" s="93">
        <f t="shared" si="55"/>
        <v>0</v>
      </c>
      <c r="AD87" s="93">
        <f t="shared" si="56"/>
        <v>0</v>
      </c>
      <c r="AE87" s="93">
        <f t="shared" si="57"/>
        <v>0</v>
      </c>
      <c r="AF87" s="93">
        <f t="shared" si="58"/>
        <v>0</v>
      </c>
      <c r="AG87" s="93">
        <f t="shared" si="59"/>
        <v>0</v>
      </c>
      <c r="AH87" s="93">
        <f t="shared" si="94"/>
        <v>0</v>
      </c>
      <c r="AI87" s="93">
        <f t="shared" si="94"/>
        <v>0</v>
      </c>
      <c r="AJ87" s="93">
        <f t="shared" si="60"/>
        <v>0</v>
      </c>
      <c r="AK87" s="93">
        <f t="shared" si="61"/>
        <v>0</v>
      </c>
      <c r="AL87" s="91">
        <f t="shared" si="83"/>
        <v>0</v>
      </c>
      <c r="AM87" s="91">
        <f t="shared" si="62"/>
        <v>0</v>
      </c>
      <c r="AN87" s="91">
        <f t="shared" si="63"/>
        <v>0</v>
      </c>
      <c r="AO87" s="91">
        <f t="shared" si="95"/>
        <v>0</v>
      </c>
      <c r="AP87" s="91">
        <f t="shared" si="65"/>
        <v>0</v>
      </c>
      <c r="AQ87" s="91"/>
      <c r="AR87" s="91">
        <f t="shared" si="96"/>
        <v>0</v>
      </c>
      <c r="AS87" s="91"/>
      <c r="AT87" s="91">
        <f t="shared" si="67"/>
        <v>0</v>
      </c>
      <c r="AU87" s="91">
        <f t="shared" si="68"/>
        <v>0</v>
      </c>
      <c r="AV87" s="91">
        <f t="shared" si="69"/>
        <v>0</v>
      </c>
      <c r="AW87" s="91">
        <v>0</v>
      </c>
      <c r="AX87" s="93"/>
      <c r="AY87" s="93"/>
      <c r="AZ87" s="94">
        <f t="shared" si="70"/>
        <v>0</v>
      </c>
      <c r="BA87" s="95"/>
      <c r="BB87" s="96"/>
      <c r="BC87" s="96"/>
      <c r="BD87" s="97"/>
      <c r="BE87" s="98"/>
      <c r="BF87" s="99"/>
      <c r="BG87" s="98"/>
      <c r="BH87" s="99"/>
      <c r="BI87" s="98"/>
      <c r="BJ87" s="99"/>
      <c r="BK87" s="98"/>
      <c r="BL87" s="99"/>
      <c r="BM87" s="100"/>
      <c r="BN87" s="101">
        <f t="shared" si="71"/>
        <v>0</v>
      </c>
      <c r="BO87" s="102">
        <f t="shared" si="72"/>
        <v>0</v>
      </c>
      <c r="BP87" s="103">
        <f t="shared" si="73"/>
        <v>0</v>
      </c>
      <c r="BR87" s="105">
        <f t="shared" si="74"/>
        <v>0</v>
      </c>
      <c r="BS87" s="105">
        <f t="shared" si="75"/>
        <v>0</v>
      </c>
      <c r="BT87" s="105">
        <f t="shared" si="76"/>
        <v>0</v>
      </c>
      <c r="BU87" s="105">
        <f t="shared" si="77"/>
        <v>0</v>
      </c>
      <c r="BW87" s="105">
        <f t="shared" si="78"/>
        <v>0</v>
      </c>
      <c r="BX87" s="105">
        <f t="shared" si="79"/>
        <v>0</v>
      </c>
      <c r="BY87" s="105">
        <f t="shared" si="80"/>
        <v>0</v>
      </c>
      <c r="BZ87" s="105">
        <f t="shared" si="81"/>
        <v>0</v>
      </c>
      <c r="CB87" s="106"/>
      <c r="CC87" s="107"/>
      <c r="CD87" s="107"/>
      <c r="CE87" s="107"/>
      <c r="CF87" s="108"/>
      <c r="CG87" s="108"/>
      <c r="CH87" s="108"/>
      <c r="CK87" s="459">
        <f t="shared" si="86"/>
        <v>0</v>
      </c>
      <c r="CN87" s="459">
        <f t="shared" si="89"/>
        <v>0</v>
      </c>
      <c r="CO87" s="459">
        <f t="shared" si="90"/>
        <v>0</v>
      </c>
    </row>
    <row r="88" spans="1:96" s="104" customFormat="1" ht="14.25" hidden="1">
      <c r="A88" s="81"/>
      <c r="B88" s="82"/>
      <c r="C88" s="83"/>
      <c r="D88" s="83"/>
      <c r="E88" s="135"/>
      <c r="F88" s="85"/>
      <c r="G88" s="85"/>
      <c r="H88" s="86"/>
      <c r="I88" s="87"/>
      <c r="J88" s="88"/>
      <c r="K88" s="89">
        <f t="shared" si="52"/>
        <v>0</v>
      </c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1">
        <f t="shared" si="82"/>
        <v>0</v>
      </c>
      <c r="X88" s="92">
        <v>45600</v>
      </c>
      <c r="Y88" s="92">
        <v>46000</v>
      </c>
      <c r="Z88" s="92">
        <v>33000</v>
      </c>
      <c r="AA88" s="93">
        <f t="shared" si="53"/>
        <v>0</v>
      </c>
      <c r="AB88" s="93">
        <f t="shared" si="54"/>
        <v>0</v>
      </c>
      <c r="AC88" s="93">
        <f t="shared" si="55"/>
        <v>0</v>
      </c>
      <c r="AD88" s="93">
        <f t="shared" si="56"/>
        <v>0</v>
      </c>
      <c r="AE88" s="93">
        <f t="shared" si="57"/>
        <v>0</v>
      </c>
      <c r="AF88" s="93">
        <f t="shared" si="58"/>
        <v>0</v>
      </c>
      <c r="AG88" s="93">
        <f t="shared" si="59"/>
        <v>0</v>
      </c>
      <c r="AH88" s="93">
        <f t="shared" si="94"/>
        <v>0</v>
      </c>
      <c r="AI88" s="93">
        <f t="shared" si="94"/>
        <v>0</v>
      </c>
      <c r="AJ88" s="93">
        <f t="shared" si="60"/>
        <v>0</v>
      </c>
      <c r="AK88" s="93">
        <f t="shared" si="61"/>
        <v>0</v>
      </c>
      <c r="AL88" s="91">
        <f t="shared" si="83"/>
        <v>0</v>
      </c>
      <c r="AM88" s="91">
        <f t="shared" si="62"/>
        <v>0</v>
      </c>
      <c r="AN88" s="91">
        <f t="shared" si="63"/>
        <v>0</v>
      </c>
      <c r="AO88" s="91">
        <f t="shared" si="95"/>
        <v>0</v>
      </c>
      <c r="AP88" s="91">
        <f t="shared" si="65"/>
        <v>0</v>
      </c>
      <c r="AQ88" s="91"/>
      <c r="AR88" s="91">
        <f t="shared" si="96"/>
        <v>0</v>
      </c>
      <c r="AS88" s="91"/>
      <c r="AT88" s="91">
        <f t="shared" si="67"/>
        <v>0</v>
      </c>
      <c r="AU88" s="91">
        <f t="shared" si="68"/>
        <v>0</v>
      </c>
      <c r="AV88" s="91">
        <f t="shared" si="69"/>
        <v>0</v>
      </c>
      <c r="AW88" s="91">
        <v>0</v>
      </c>
      <c r="AX88" s="93"/>
      <c r="AY88" s="93"/>
      <c r="AZ88" s="94">
        <f t="shared" si="70"/>
        <v>0</v>
      </c>
      <c r="BA88" s="95"/>
      <c r="BB88" s="96"/>
      <c r="BC88" s="96"/>
      <c r="BD88" s="97"/>
      <c r="BE88" s="98"/>
      <c r="BF88" s="99"/>
      <c r="BG88" s="98"/>
      <c r="BH88" s="99"/>
      <c r="BI88" s="98"/>
      <c r="BJ88" s="99"/>
      <c r="BK88" s="98"/>
      <c r="BL88" s="99"/>
      <c r="BM88" s="100"/>
      <c r="BN88" s="101">
        <f t="shared" si="71"/>
        <v>0</v>
      </c>
      <c r="BO88" s="102">
        <f t="shared" si="72"/>
        <v>0</v>
      </c>
      <c r="BP88" s="103">
        <f t="shared" si="73"/>
        <v>0</v>
      </c>
      <c r="BR88" s="105">
        <f t="shared" si="74"/>
        <v>0</v>
      </c>
      <c r="BS88" s="105">
        <f t="shared" si="75"/>
        <v>0</v>
      </c>
      <c r="BT88" s="105">
        <f t="shared" si="76"/>
        <v>0</v>
      </c>
      <c r="BU88" s="105">
        <f t="shared" si="77"/>
        <v>0</v>
      </c>
      <c r="BW88" s="105">
        <f t="shared" si="78"/>
        <v>0</v>
      </c>
      <c r="BX88" s="105">
        <f t="shared" si="79"/>
        <v>0</v>
      </c>
      <c r="BY88" s="105">
        <f t="shared" si="80"/>
        <v>0</v>
      </c>
      <c r="BZ88" s="105">
        <f t="shared" si="81"/>
        <v>0</v>
      </c>
      <c r="CB88" s="106"/>
      <c r="CC88" s="107"/>
      <c r="CD88" s="107"/>
      <c r="CE88" s="107"/>
      <c r="CF88" s="108"/>
      <c r="CG88" s="108"/>
      <c r="CH88" s="108"/>
      <c r="CK88" s="459">
        <f t="shared" si="86"/>
        <v>0</v>
      </c>
      <c r="CN88" s="459">
        <f t="shared" si="89"/>
        <v>0</v>
      </c>
      <c r="CO88" s="459">
        <f t="shared" si="90"/>
        <v>0</v>
      </c>
    </row>
    <row r="89" spans="1:96" s="104" customFormat="1" ht="14.25" hidden="1">
      <c r="A89" s="81"/>
      <c r="B89" s="82"/>
      <c r="C89" s="83"/>
      <c r="D89" s="83"/>
      <c r="E89" s="135"/>
      <c r="F89" s="85"/>
      <c r="G89" s="85"/>
      <c r="H89" s="86"/>
      <c r="I89" s="87"/>
      <c r="J89" s="88"/>
      <c r="K89" s="89">
        <f t="shared" si="52"/>
        <v>0</v>
      </c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1">
        <f t="shared" si="82"/>
        <v>0</v>
      </c>
      <c r="X89" s="92">
        <v>45600</v>
      </c>
      <c r="Y89" s="92">
        <v>46000</v>
      </c>
      <c r="Z89" s="92">
        <v>33000</v>
      </c>
      <c r="AA89" s="93">
        <f t="shared" si="53"/>
        <v>0</v>
      </c>
      <c r="AB89" s="93">
        <f t="shared" si="54"/>
        <v>0</v>
      </c>
      <c r="AC89" s="93">
        <f t="shared" si="55"/>
        <v>0</v>
      </c>
      <c r="AD89" s="93">
        <f t="shared" si="56"/>
        <v>0</v>
      </c>
      <c r="AE89" s="93">
        <f t="shared" si="57"/>
        <v>0</v>
      </c>
      <c r="AF89" s="93">
        <f t="shared" si="58"/>
        <v>0</v>
      </c>
      <c r="AG89" s="93">
        <f t="shared" si="59"/>
        <v>0</v>
      </c>
      <c r="AH89" s="93">
        <f t="shared" si="94"/>
        <v>0</v>
      </c>
      <c r="AI89" s="93">
        <f t="shared" si="94"/>
        <v>0</v>
      </c>
      <c r="AJ89" s="93">
        <f t="shared" si="60"/>
        <v>0</v>
      </c>
      <c r="AK89" s="93">
        <f t="shared" si="61"/>
        <v>0</v>
      </c>
      <c r="AL89" s="91">
        <f t="shared" si="83"/>
        <v>0</v>
      </c>
      <c r="AM89" s="91">
        <f t="shared" si="62"/>
        <v>0</v>
      </c>
      <c r="AN89" s="91">
        <f t="shared" si="63"/>
        <v>0</v>
      </c>
      <c r="AO89" s="91">
        <f t="shared" si="95"/>
        <v>0</v>
      </c>
      <c r="AP89" s="91">
        <f t="shared" si="65"/>
        <v>0</v>
      </c>
      <c r="AQ89" s="91"/>
      <c r="AR89" s="91">
        <f t="shared" si="96"/>
        <v>0</v>
      </c>
      <c r="AS89" s="91"/>
      <c r="AT89" s="91">
        <f t="shared" si="67"/>
        <v>0</v>
      </c>
      <c r="AU89" s="91">
        <f t="shared" si="68"/>
        <v>0</v>
      </c>
      <c r="AV89" s="91">
        <f t="shared" si="69"/>
        <v>0</v>
      </c>
      <c r="AW89" s="91">
        <v>0</v>
      </c>
      <c r="AX89" s="93"/>
      <c r="AY89" s="93"/>
      <c r="AZ89" s="94">
        <f t="shared" si="70"/>
        <v>0</v>
      </c>
      <c r="BA89" s="95"/>
      <c r="BB89" s="96"/>
      <c r="BC89" s="96"/>
      <c r="BD89" s="97"/>
      <c r="BE89" s="98"/>
      <c r="BF89" s="99"/>
      <c r="BG89" s="98"/>
      <c r="BH89" s="99"/>
      <c r="BI89" s="98"/>
      <c r="BJ89" s="99"/>
      <c r="BK89" s="98"/>
      <c r="BL89" s="99"/>
      <c r="BM89" s="100"/>
      <c r="BN89" s="101">
        <f t="shared" si="71"/>
        <v>0</v>
      </c>
      <c r="BO89" s="102">
        <f t="shared" si="72"/>
        <v>0</v>
      </c>
      <c r="BP89" s="103">
        <f t="shared" si="73"/>
        <v>0</v>
      </c>
      <c r="BR89" s="105">
        <f t="shared" si="74"/>
        <v>0</v>
      </c>
      <c r="BS89" s="105">
        <f t="shared" si="75"/>
        <v>0</v>
      </c>
      <c r="BT89" s="105">
        <f t="shared" si="76"/>
        <v>0</v>
      </c>
      <c r="BU89" s="105">
        <f t="shared" si="77"/>
        <v>0</v>
      </c>
      <c r="BW89" s="105">
        <f t="shared" si="78"/>
        <v>0</v>
      </c>
      <c r="BX89" s="105">
        <f t="shared" si="79"/>
        <v>0</v>
      </c>
      <c r="BY89" s="105">
        <f t="shared" si="80"/>
        <v>0</v>
      </c>
      <c r="BZ89" s="105">
        <f t="shared" si="81"/>
        <v>0</v>
      </c>
      <c r="CB89" s="106"/>
      <c r="CC89" s="107"/>
      <c r="CD89" s="107"/>
      <c r="CE89" s="107"/>
      <c r="CF89" s="108"/>
      <c r="CG89" s="108"/>
      <c r="CH89" s="108"/>
      <c r="CK89" s="459">
        <f t="shared" si="86"/>
        <v>0</v>
      </c>
      <c r="CN89" s="459">
        <f t="shared" si="89"/>
        <v>0</v>
      </c>
      <c r="CO89" s="459">
        <f t="shared" si="90"/>
        <v>0</v>
      </c>
    </row>
    <row r="90" spans="1:96" s="104" customFormat="1" ht="14.25" hidden="1">
      <c r="A90" s="81"/>
      <c r="B90" s="82"/>
      <c r="C90" s="83"/>
      <c r="D90" s="83"/>
      <c r="E90" s="135"/>
      <c r="F90" s="85"/>
      <c r="G90" s="85"/>
      <c r="H90" s="86"/>
      <c r="I90" s="87"/>
      <c r="J90" s="88"/>
      <c r="K90" s="89">
        <f t="shared" si="52"/>
        <v>0</v>
      </c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1">
        <f t="shared" si="82"/>
        <v>0</v>
      </c>
      <c r="X90" s="92">
        <v>45600</v>
      </c>
      <c r="Y90" s="92">
        <v>46000</v>
      </c>
      <c r="Z90" s="92">
        <v>33000</v>
      </c>
      <c r="AA90" s="93">
        <f t="shared" si="53"/>
        <v>0</v>
      </c>
      <c r="AB90" s="93">
        <f t="shared" si="54"/>
        <v>0</v>
      </c>
      <c r="AC90" s="93">
        <f t="shared" si="55"/>
        <v>0</v>
      </c>
      <c r="AD90" s="93">
        <f t="shared" si="56"/>
        <v>0</v>
      </c>
      <c r="AE90" s="93">
        <f t="shared" si="57"/>
        <v>0</v>
      </c>
      <c r="AF90" s="93">
        <f t="shared" si="58"/>
        <v>0</v>
      </c>
      <c r="AG90" s="93">
        <f t="shared" si="59"/>
        <v>0</v>
      </c>
      <c r="AH90" s="93">
        <f t="shared" si="94"/>
        <v>0</v>
      </c>
      <c r="AI90" s="93">
        <f t="shared" si="94"/>
        <v>0</v>
      </c>
      <c r="AJ90" s="93">
        <f t="shared" si="60"/>
        <v>0</v>
      </c>
      <c r="AK90" s="93">
        <f t="shared" si="61"/>
        <v>0</v>
      </c>
      <c r="AL90" s="91">
        <f t="shared" si="83"/>
        <v>0</v>
      </c>
      <c r="AM90" s="91">
        <f t="shared" si="62"/>
        <v>0</v>
      </c>
      <c r="AN90" s="91">
        <f t="shared" si="63"/>
        <v>0</v>
      </c>
      <c r="AO90" s="91">
        <f t="shared" si="95"/>
        <v>0</v>
      </c>
      <c r="AP90" s="91">
        <f t="shared" si="65"/>
        <v>0</v>
      </c>
      <c r="AQ90" s="91"/>
      <c r="AR90" s="91">
        <f t="shared" si="96"/>
        <v>0</v>
      </c>
      <c r="AS90" s="91"/>
      <c r="AT90" s="91">
        <f t="shared" si="67"/>
        <v>0</v>
      </c>
      <c r="AU90" s="91">
        <f t="shared" si="68"/>
        <v>0</v>
      </c>
      <c r="AV90" s="91">
        <f t="shared" si="69"/>
        <v>0</v>
      </c>
      <c r="AW90" s="91">
        <v>0</v>
      </c>
      <c r="AX90" s="93"/>
      <c r="AY90" s="93"/>
      <c r="AZ90" s="94">
        <f t="shared" si="70"/>
        <v>0</v>
      </c>
      <c r="BA90" s="95"/>
      <c r="BB90" s="96"/>
      <c r="BC90" s="96"/>
      <c r="BD90" s="97"/>
      <c r="BE90" s="98"/>
      <c r="BF90" s="99"/>
      <c r="BG90" s="98"/>
      <c r="BH90" s="99"/>
      <c r="BI90" s="98"/>
      <c r="BJ90" s="99"/>
      <c r="BK90" s="98"/>
      <c r="BL90" s="99"/>
      <c r="BM90" s="100"/>
      <c r="BN90" s="101">
        <f t="shared" si="71"/>
        <v>0</v>
      </c>
      <c r="BO90" s="102">
        <f t="shared" si="72"/>
        <v>0</v>
      </c>
      <c r="BP90" s="103">
        <f t="shared" si="73"/>
        <v>0</v>
      </c>
      <c r="BR90" s="105">
        <f t="shared" si="74"/>
        <v>0</v>
      </c>
      <c r="BS90" s="105">
        <f t="shared" si="75"/>
        <v>0</v>
      </c>
      <c r="BT90" s="105">
        <f t="shared" si="76"/>
        <v>0</v>
      </c>
      <c r="BU90" s="105">
        <f t="shared" si="77"/>
        <v>0</v>
      </c>
      <c r="BW90" s="105">
        <f t="shared" si="78"/>
        <v>0</v>
      </c>
      <c r="BX90" s="105">
        <f t="shared" si="79"/>
        <v>0</v>
      </c>
      <c r="BY90" s="105">
        <f t="shared" si="80"/>
        <v>0</v>
      </c>
      <c r="BZ90" s="105">
        <f t="shared" si="81"/>
        <v>0</v>
      </c>
      <c r="CB90" s="106"/>
      <c r="CC90" s="107"/>
      <c r="CD90" s="107"/>
      <c r="CE90" s="107"/>
      <c r="CF90" s="108"/>
      <c r="CG90" s="108"/>
      <c r="CH90" s="108"/>
      <c r="CK90" s="459">
        <f t="shared" si="86"/>
        <v>0</v>
      </c>
      <c r="CN90" s="459">
        <f t="shared" si="89"/>
        <v>0</v>
      </c>
      <c r="CO90" s="459">
        <f t="shared" si="90"/>
        <v>0</v>
      </c>
    </row>
    <row r="91" spans="1:96" s="104" customFormat="1" ht="14.25" hidden="1">
      <c r="A91" s="81"/>
      <c r="B91" s="82"/>
      <c r="C91" s="83"/>
      <c r="D91" s="83"/>
      <c r="E91" s="135"/>
      <c r="F91" s="85"/>
      <c r="G91" s="85"/>
      <c r="H91" s="86"/>
      <c r="I91" s="87"/>
      <c r="J91" s="88"/>
      <c r="K91" s="89">
        <f t="shared" si="52"/>
        <v>0</v>
      </c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1">
        <f t="shared" si="82"/>
        <v>0</v>
      </c>
      <c r="X91" s="92">
        <v>45600</v>
      </c>
      <c r="Y91" s="92">
        <v>46000</v>
      </c>
      <c r="Z91" s="92">
        <v>33000</v>
      </c>
      <c r="AA91" s="93">
        <f t="shared" si="53"/>
        <v>0</v>
      </c>
      <c r="AB91" s="93">
        <f t="shared" si="54"/>
        <v>0</v>
      </c>
      <c r="AC91" s="93">
        <f t="shared" si="55"/>
        <v>0</v>
      </c>
      <c r="AD91" s="93">
        <f t="shared" si="56"/>
        <v>0</v>
      </c>
      <c r="AE91" s="93">
        <f t="shared" si="57"/>
        <v>0</v>
      </c>
      <c r="AF91" s="93">
        <f t="shared" si="58"/>
        <v>0</v>
      </c>
      <c r="AG91" s="93">
        <f t="shared" si="59"/>
        <v>0</v>
      </c>
      <c r="AH91" s="93">
        <f t="shared" si="94"/>
        <v>0</v>
      </c>
      <c r="AI91" s="93">
        <f t="shared" si="94"/>
        <v>0</v>
      </c>
      <c r="AJ91" s="93">
        <f t="shared" si="60"/>
        <v>0</v>
      </c>
      <c r="AK91" s="93">
        <f t="shared" si="61"/>
        <v>0</v>
      </c>
      <c r="AL91" s="91">
        <f t="shared" si="83"/>
        <v>0</v>
      </c>
      <c r="AM91" s="91">
        <f t="shared" si="62"/>
        <v>0</v>
      </c>
      <c r="AN91" s="91">
        <f t="shared" si="63"/>
        <v>0</v>
      </c>
      <c r="AO91" s="91">
        <f t="shared" si="95"/>
        <v>0</v>
      </c>
      <c r="AP91" s="91">
        <f t="shared" si="65"/>
        <v>0</v>
      </c>
      <c r="AQ91" s="91"/>
      <c r="AR91" s="91">
        <f t="shared" si="96"/>
        <v>0</v>
      </c>
      <c r="AS91" s="91"/>
      <c r="AT91" s="91">
        <f t="shared" si="67"/>
        <v>0</v>
      </c>
      <c r="AU91" s="91">
        <f t="shared" si="68"/>
        <v>0</v>
      </c>
      <c r="AV91" s="91">
        <f t="shared" si="69"/>
        <v>0</v>
      </c>
      <c r="AW91" s="91">
        <v>0</v>
      </c>
      <c r="AX91" s="93"/>
      <c r="AY91" s="93"/>
      <c r="AZ91" s="94">
        <f t="shared" si="70"/>
        <v>0</v>
      </c>
      <c r="BA91" s="95"/>
      <c r="BB91" s="96"/>
      <c r="BC91" s="96"/>
      <c r="BD91" s="97"/>
      <c r="BE91" s="98"/>
      <c r="BF91" s="99"/>
      <c r="BG91" s="98"/>
      <c r="BH91" s="99"/>
      <c r="BI91" s="98"/>
      <c r="BJ91" s="99"/>
      <c r="BK91" s="98"/>
      <c r="BL91" s="99"/>
      <c r="BM91" s="100"/>
      <c r="BN91" s="101">
        <f t="shared" si="71"/>
        <v>0</v>
      </c>
      <c r="BO91" s="102">
        <f t="shared" si="72"/>
        <v>0</v>
      </c>
      <c r="BP91" s="103">
        <f t="shared" si="73"/>
        <v>0</v>
      </c>
      <c r="BR91" s="105">
        <f t="shared" si="74"/>
        <v>0</v>
      </c>
      <c r="BS91" s="105">
        <f t="shared" si="75"/>
        <v>0</v>
      </c>
      <c r="BT91" s="105">
        <f t="shared" si="76"/>
        <v>0</v>
      </c>
      <c r="BU91" s="105">
        <f t="shared" si="77"/>
        <v>0</v>
      </c>
      <c r="BW91" s="105">
        <f t="shared" si="78"/>
        <v>0</v>
      </c>
      <c r="BX91" s="105">
        <f t="shared" si="79"/>
        <v>0</v>
      </c>
      <c r="BY91" s="105">
        <f t="shared" si="80"/>
        <v>0</v>
      </c>
      <c r="BZ91" s="105">
        <f t="shared" si="81"/>
        <v>0</v>
      </c>
      <c r="CB91" s="106"/>
      <c r="CC91" s="107"/>
      <c r="CD91" s="107"/>
      <c r="CE91" s="107"/>
      <c r="CF91" s="108"/>
      <c r="CG91" s="108"/>
      <c r="CH91" s="108"/>
      <c r="CK91" s="459">
        <f t="shared" si="86"/>
        <v>0</v>
      </c>
      <c r="CN91" s="459">
        <f t="shared" si="89"/>
        <v>0</v>
      </c>
      <c r="CO91" s="459">
        <f t="shared" si="90"/>
        <v>0</v>
      </c>
    </row>
    <row r="92" spans="1:96" s="104" customFormat="1" ht="14.25" hidden="1">
      <c r="A92" s="81"/>
      <c r="B92" s="82"/>
      <c r="C92" s="83"/>
      <c r="D92" s="83"/>
      <c r="E92" s="135"/>
      <c r="F92" s="85"/>
      <c r="G92" s="85"/>
      <c r="H92" s="86"/>
      <c r="I92" s="87"/>
      <c r="J92" s="88"/>
      <c r="K92" s="89">
        <f t="shared" si="52"/>
        <v>0</v>
      </c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1">
        <f t="shared" si="82"/>
        <v>0</v>
      </c>
      <c r="X92" s="92">
        <v>45600</v>
      </c>
      <c r="Y92" s="92">
        <v>46000</v>
      </c>
      <c r="Z92" s="92">
        <v>33000</v>
      </c>
      <c r="AA92" s="93">
        <f t="shared" si="53"/>
        <v>0</v>
      </c>
      <c r="AB92" s="93">
        <f t="shared" si="54"/>
        <v>0</v>
      </c>
      <c r="AC92" s="93">
        <f t="shared" si="55"/>
        <v>0</v>
      </c>
      <c r="AD92" s="93">
        <f t="shared" si="56"/>
        <v>0</v>
      </c>
      <c r="AE92" s="93">
        <f t="shared" si="57"/>
        <v>0</v>
      </c>
      <c r="AF92" s="93">
        <f t="shared" si="58"/>
        <v>0</v>
      </c>
      <c r="AG92" s="93">
        <f t="shared" si="59"/>
        <v>0</v>
      </c>
      <c r="AH92" s="93">
        <f t="shared" si="94"/>
        <v>0</v>
      </c>
      <c r="AI92" s="93">
        <f t="shared" si="94"/>
        <v>0</v>
      </c>
      <c r="AJ92" s="93">
        <f t="shared" si="60"/>
        <v>0</v>
      </c>
      <c r="AK92" s="93">
        <f t="shared" si="61"/>
        <v>0</v>
      </c>
      <c r="AL92" s="91">
        <f t="shared" si="83"/>
        <v>0</v>
      </c>
      <c r="AM92" s="91">
        <f t="shared" si="62"/>
        <v>0</v>
      </c>
      <c r="AN92" s="91">
        <f t="shared" si="63"/>
        <v>0</v>
      </c>
      <c r="AO92" s="91">
        <f t="shared" si="95"/>
        <v>0</v>
      </c>
      <c r="AP92" s="91">
        <f t="shared" si="65"/>
        <v>0</v>
      </c>
      <c r="AQ92" s="91"/>
      <c r="AR92" s="91">
        <f t="shared" si="96"/>
        <v>0</v>
      </c>
      <c r="AS92" s="91"/>
      <c r="AT92" s="91">
        <f t="shared" si="67"/>
        <v>0</v>
      </c>
      <c r="AU92" s="91">
        <f t="shared" si="68"/>
        <v>0</v>
      </c>
      <c r="AV92" s="91">
        <f t="shared" si="69"/>
        <v>0</v>
      </c>
      <c r="AW92" s="91">
        <v>0</v>
      </c>
      <c r="AX92" s="93">
        <f t="shared" ref="AX92" si="97">BM92+BK92+BI92+BG92+BE92</f>
        <v>0</v>
      </c>
      <c r="AY92" s="93"/>
      <c r="AZ92" s="94">
        <f t="shared" si="70"/>
        <v>0</v>
      </c>
      <c r="BA92" s="95"/>
      <c r="BB92" s="96"/>
      <c r="BC92" s="96"/>
      <c r="BD92" s="97"/>
      <c r="BE92" s="98"/>
      <c r="BF92" s="99"/>
      <c r="BG92" s="98"/>
      <c r="BH92" s="99"/>
      <c r="BI92" s="98"/>
      <c r="BJ92" s="99"/>
      <c r="BK92" s="98"/>
      <c r="BL92" s="99"/>
      <c r="BM92" s="100"/>
      <c r="BN92" s="101">
        <f t="shared" si="71"/>
        <v>0</v>
      </c>
      <c r="BO92" s="102">
        <f t="shared" si="72"/>
        <v>0</v>
      </c>
      <c r="BP92" s="103">
        <f t="shared" si="73"/>
        <v>0</v>
      </c>
      <c r="BR92" s="105">
        <f t="shared" si="74"/>
        <v>0</v>
      </c>
      <c r="BS92" s="105">
        <f t="shared" si="75"/>
        <v>0</v>
      </c>
      <c r="BT92" s="105">
        <f t="shared" si="76"/>
        <v>0</v>
      </c>
      <c r="BU92" s="105">
        <f t="shared" si="77"/>
        <v>0</v>
      </c>
      <c r="BW92" s="105">
        <f t="shared" si="78"/>
        <v>0</v>
      </c>
      <c r="BX92" s="105">
        <f t="shared" si="79"/>
        <v>0</v>
      </c>
      <c r="BY92" s="105">
        <f t="shared" si="80"/>
        <v>0</v>
      </c>
      <c r="BZ92" s="105">
        <f t="shared" si="81"/>
        <v>0</v>
      </c>
      <c r="CB92" s="106"/>
      <c r="CC92" s="107"/>
      <c r="CD92" s="107"/>
      <c r="CE92" s="107"/>
      <c r="CF92" s="108"/>
      <c r="CG92" s="108"/>
      <c r="CH92" s="108"/>
      <c r="CK92" s="459">
        <f t="shared" si="86"/>
        <v>0</v>
      </c>
      <c r="CN92" s="459">
        <f t="shared" si="89"/>
        <v>0</v>
      </c>
      <c r="CO92" s="459">
        <f t="shared" si="90"/>
        <v>0</v>
      </c>
    </row>
    <row r="93" spans="1:96" s="222" customFormat="1" ht="15" thickBot="1">
      <c r="A93" s="200"/>
      <c r="B93" s="201"/>
      <c r="C93" s="202"/>
      <c r="D93" s="202"/>
      <c r="E93" s="203"/>
      <c r="F93" s="204"/>
      <c r="G93" s="204"/>
      <c r="H93" s="205"/>
      <c r="I93" s="206"/>
      <c r="J93" s="207"/>
      <c r="K93" s="208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9"/>
      <c r="X93" s="210"/>
      <c r="Y93" s="210"/>
      <c r="Z93" s="210"/>
      <c r="AA93" s="209"/>
      <c r="AB93" s="211"/>
      <c r="AC93" s="209"/>
      <c r="AD93" s="209"/>
      <c r="AE93" s="209"/>
      <c r="AF93" s="209"/>
      <c r="AG93" s="209"/>
      <c r="AH93" s="209"/>
      <c r="AI93" s="209"/>
      <c r="AJ93" s="209"/>
      <c r="AK93" s="209"/>
      <c r="AL93" s="211"/>
      <c r="AM93" s="211"/>
      <c r="AN93" s="211"/>
      <c r="AO93" s="211"/>
      <c r="AP93" s="211"/>
      <c r="AQ93" s="211"/>
      <c r="AR93" s="211"/>
      <c r="AS93" s="212"/>
      <c r="AT93" s="212"/>
      <c r="AU93" s="91">
        <f>AN93+AO93+AP93+AQ93+AR93</f>
        <v>0</v>
      </c>
      <c r="AV93" s="211"/>
      <c r="AW93" s="91">
        <f>AP93+AQ93+AR93+AU93+AV93</f>
        <v>0</v>
      </c>
      <c r="AX93" s="209"/>
      <c r="AY93" s="209"/>
      <c r="AZ93" s="213"/>
      <c r="BA93" s="214"/>
      <c r="BB93" s="215"/>
      <c r="BC93" s="215"/>
      <c r="BD93" s="216"/>
      <c r="BE93" s="217"/>
      <c r="BF93" s="216"/>
      <c r="BG93" s="217"/>
      <c r="BH93" s="216"/>
      <c r="BI93" s="217"/>
      <c r="BJ93" s="216"/>
      <c r="BK93" s="217"/>
      <c r="BL93" s="216"/>
      <c r="BM93" s="218"/>
      <c r="BN93" s="219"/>
      <c r="BO93" s="220"/>
      <c r="BP93" s="221"/>
      <c r="BR93" s="223"/>
      <c r="BS93" s="223"/>
      <c r="BT93" s="223"/>
      <c r="BU93" s="223"/>
      <c r="BV93" s="223"/>
      <c r="BW93" s="223"/>
      <c r="BX93" s="223"/>
      <c r="BY93" s="223"/>
      <c r="BZ93" s="223"/>
      <c r="CB93" s="106"/>
      <c r="CC93" s="107"/>
      <c r="CD93" s="107"/>
      <c r="CE93" s="107"/>
      <c r="CF93" s="108"/>
      <c r="CG93" s="108"/>
      <c r="CH93" s="108"/>
    </row>
    <row r="94" spans="1:96" s="222" customFormat="1" ht="15.75" thickTop="1" thickBot="1">
      <c r="A94" s="525"/>
      <c r="B94" s="526"/>
      <c r="C94" s="526"/>
      <c r="D94" s="526"/>
      <c r="E94" s="526"/>
      <c r="F94" s="526"/>
      <c r="G94" s="526"/>
      <c r="H94" s="526"/>
      <c r="I94" s="526"/>
      <c r="J94" s="526"/>
      <c r="K94" s="527"/>
      <c r="L94" s="224"/>
      <c r="M94" s="225"/>
      <c r="N94" s="226"/>
      <c r="O94" s="227"/>
      <c r="P94" s="228"/>
      <c r="Q94" s="229"/>
      <c r="R94" s="230"/>
      <c r="S94" s="231"/>
      <c r="T94" s="232"/>
      <c r="U94" s="233"/>
      <c r="V94" s="234"/>
      <c r="W94" s="235"/>
      <c r="X94" s="236"/>
      <c r="Y94" s="237"/>
      <c r="Z94" s="238"/>
      <c r="AA94" s="239"/>
      <c r="AB94" s="240"/>
      <c r="AC94" s="241"/>
      <c r="AD94" s="242"/>
      <c r="AE94" s="243"/>
      <c r="AF94" s="244"/>
      <c r="AG94" s="245"/>
      <c r="AH94" s="246"/>
      <c r="AI94" s="247"/>
      <c r="AJ94" s="248"/>
      <c r="AK94" s="249"/>
      <c r="AL94" s="235"/>
      <c r="AM94" s="250"/>
      <c r="AN94" s="250"/>
      <c r="AO94" s="251"/>
      <c r="AP94" s="251"/>
      <c r="AQ94" s="251"/>
      <c r="AR94" s="251"/>
      <c r="AS94" s="251"/>
      <c r="AT94" s="251"/>
      <c r="AU94" s="251"/>
      <c r="AV94" s="235"/>
      <c r="AW94" s="251"/>
      <c r="AX94" s="252"/>
      <c r="AY94" s="252"/>
      <c r="AZ94" s="253"/>
      <c r="BA94" s="254"/>
      <c r="BB94" s="255"/>
      <c r="BC94" s="255"/>
      <c r="BD94" s="256"/>
      <c r="BE94" s="257"/>
      <c r="BF94" s="256"/>
      <c r="BG94" s="257"/>
      <c r="BH94" s="256"/>
      <c r="BI94" s="257"/>
      <c r="BJ94" s="256"/>
      <c r="BK94" s="257"/>
      <c r="BL94" s="256"/>
      <c r="BM94" s="257"/>
      <c r="BN94" s="258"/>
      <c r="BO94" s="259"/>
      <c r="BP94" s="260"/>
      <c r="BR94" s="261"/>
      <c r="BS94" s="261"/>
      <c r="BT94" s="261"/>
      <c r="BU94" s="261"/>
      <c r="BW94" s="261"/>
      <c r="BX94" s="261"/>
      <c r="BY94" s="261"/>
      <c r="BZ94" s="261"/>
      <c r="CB94" s="106"/>
      <c r="CC94" s="107"/>
      <c r="CD94" s="107"/>
      <c r="CE94" s="107"/>
      <c r="CF94" s="108"/>
      <c r="CG94" s="108"/>
      <c r="CH94" s="108"/>
    </row>
    <row r="95" spans="1:96" s="263" customFormat="1" ht="17.25" thickTop="1" thickBot="1">
      <c r="A95" s="262"/>
      <c r="B95" s="262"/>
      <c r="E95" s="264"/>
      <c r="F95" s="262"/>
      <c r="I95" s="265"/>
      <c r="J95" s="262"/>
      <c r="K95" s="262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555"/>
      <c r="AY95" s="555"/>
      <c r="AZ95" s="267"/>
      <c r="BL95" s="268"/>
      <c r="BN95" s="269" t="s">
        <v>17</v>
      </c>
      <c r="BO95" s="556">
        <f>BO94+BP94</f>
        <v>0</v>
      </c>
      <c r="BP95" s="557"/>
      <c r="BQ95" s="270" t="s">
        <v>17</v>
      </c>
      <c r="BR95" s="558">
        <f>BR94+BS94+BT94+BU94</f>
        <v>0</v>
      </c>
      <c r="BS95" s="559"/>
      <c r="BT95" s="559"/>
      <c r="BU95" s="560"/>
      <c r="BV95" s="271" t="s">
        <v>17</v>
      </c>
      <c r="BW95" s="558">
        <f>BW94+BX94+BY94+BZ94</f>
        <v>0</v>
      </c>
      <c r="BX95" s="559"/>
      <c r="BY95" s="559"/>
      <c r="BZ95" s="560"/>
      <c r="CB95" s="272"/>
      <c r="CC95" s="262"/>
      <c r="CD95" s="262"/>
      <c r="CE95" s="262"/>
      <c r="CI95" s="108"/>
      <c r="CJ95" s="108"/>
      <c r="CK95" s="108"/>
      <c r="CL95" s="108"/>
      <c r="CM95" s="108"/>
      <c r="CN95" s="108"/>
      <c r="CO95" s="108"/>
      <c r="CP95" s="108"/>
      <c r="CQ95" s="108"/>
      <c r="CR95" s="108"/>
    </row>
    <row r="96" spans="1:96" s="263" customFormat="1" ht="16.5" thickTop="1">
      <c r="A96" s="262"/>
      <c r="B96" s="262"/>
      <c r="E96" s="264"/>
      <c r="F96" s="262"/>
      <c r="I96" s="265"/>
      <c r="J96" s="262"/>
      <c r="K96" s="262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552"/>
      <c r="AY96" s="552"/>
      <c r="AZ96" s="267"/>
      <c r="BL96" s="268"/>
      <c r="BN96" s="273" t="s">
        <v>266</v>
      </c>
      <c r="BO96" s="273">
        <f>BO94+BP94-AL94</f>
        <v>0</v>
      </c>
      <c r="BP96" s="272"/>
      <c r="BQ96" s="272"/>
      <c r="BR96" s="273" t="s">
        <v>266</v>
      </c>
      <c r="BS96" s="273">
        <f>BR94+BS94+BT94+BU94-AL94</f>
        <v>0</v>
      </c>
      <c r="BT96" s="272"/>
      <c r="BU96" s="272"/>
      <c r="BV96" s="272"/>
      <c r="BW96" s="273" t="s">
        <v>266</v>
      </c>
      <c r="BX96" s="273">
        <f>BW94+BX94+BY94+BZ94-W94</f>
        <v>0</v>
      </c>
      <c r="BY96" s="272"/>
      <c r="BZ96" s="272"/>
      <c r="CB96" s="272"/>
      <c r="CC96" s="262"/>
      <c r="CD96" s="262"/>
      <c r="CE96" s="262"/>
      <c r="CI96" s="108"/>
      <c r="CJ96" s="108"/>
      <c r="CK96" s="108"/>
      <c r="CL96" s="108"/>
      <c r="CM96" s="108"/>
      <c r="CN96" s="108"/>
      <c r="CO96" s="108"/>
      <c r="CP96" s="108"/>
      <c r="CQ96" s="108"/>
      <c r="CR96" s="108"/>
    </row>
    <row r="97" spans="1:96" s="263" customFormat="1" ht="15.75">
      <c r="A97" s="262"/>
      <c r="B97" s="262"/>
      <c r="E97" s="264"/>
      <c r="F97" s="262"/>
      <c r="I97" s="265"/>
      <c r="J97" s="262"/>
      <c r="K97" s="262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552"/>
      <c r="AY97" s="552"/>
      <c r="AZ97" s="274"/>
      <c r="BL97" s="268"/>
      <c r="BN97" s="275" t="s">
        <v>267</v>
      </c>
      <c r="BO97" s="275"/>
      <c r="BP97" s="272"/>
      <c r="BQ97" s="272"/>
      <c r="BR97" s="275" t="s">
        <v>267</v>
      </c>
      <c r="BS97" s="275"/>
      <c r="BT97" s="272"/>
      <c r="BU97" s="272"/>
      <c r="BV97" s="272"/>
      <c r="BW97" s="275" t="s">
        <v>267</v>
      </c>
      <c r="BX97" s="272"/>
      <c r="BY97" s="272"/>
      <c r="BZ97" s="272"/>
      <c r="CB97" s="272"/>
      <c r="CC97" s="262"/>
      <c r="CD97" s="262"/>
      <c r="CE97" s="262"/>
      <c r="CI97" s="108"/>
      <c r="CJ97" s="108"/>
      <c r="CK97" s="108"/>
      <c r="CL97" s="108"/>
      <c r="CM97" s="108"/>
      <c r="CN97" s="108"/>
      <c r="CO97" s="108"/>
      <c r="CP97" s="108"/>
      <c r="CQ97" s="108"/>
      <c r="CR97" s="108"/>
    </row>
    <row r="98" spans="1:96" s="263" customFormat="1" ht="15.75">
      <c r="A98" s="262"/>
      <c r="B98" s="262"/>
      <c r="E98" s="264"/>
      <c r="F98" s="262"/>
      <c r="I98" s="265"/>
      <c r="J98" s="262"/>
      <c r="K98" s="262"/>
      <c r="M98" s="266"/>
      <c r="N98" s="276"/>
      <c r="O98" s="276"/>
      <c r="P98" s="266"/>
      <c r="Q98" s="561"/>
      <c r="R98" s="561"/>
      <c r="S98" s="561"/>
      <c r="T98" s="561"/>
      <c r="U98" s="561"/>
      <c r="V98" s="561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552"/>
      <c r="AY98" s="552"/>
      <c r="AZ98" s="277"/>
      <c r="BL98" s="268"/>
      <c r="BX98" s="275"/>
      <c r="BY98" s="272"/>
      <c r="BZ98" s="272"/>
      <c r="CB98" s="272"/>
      <c r="CC98" s="262"/>
      <c r="CD98" s="262"/>
      <c r="CE98" s="262"/>
      <c r="CI98" s="108"/>
      <c r="CJ98" s="108"/>
      <c r="CK98" s="108"/>
      <c r="CL98" s="108"/>
      <c r="CM98" s="108"/>
      <c r="CN98" s="108"/>
      <c r="CO98" s="108"/>
      <c r="CP98" s="108"/>
      <c r="CQ98" s="108"/>
      <c r="CR98" s="108"/>
    </row>
    <row r="99" spans="1:96" s="263" customFormat="1" ht="15.75">
      <c r="A99" s="262"/>
      <c r="B99" s="262"/>
      <c r="E99" s="264"/>
      <c r="F99" s="262"/>
      <c r="I99" s="265"/>
      <c r="J99" s="262"/>
      <c r="K99" s="262"/>
      <c r="L99" s="266"/>
      <c r="M99" s="266"/>
      <c r="N99" s="276"/>
      <c r="O99" s="276"/>
      <c r="P99" s="266"/>
      <c r="Q99" s="561"/>
      <c r="R99" s="561"/>
      <c r="S99" s="561"/>
      <c r="T99" s="561"/>
      <c r="U99" s="561"/>
      <c r="V99" s="561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562"/>
      <c r="AN99" s="562"/>
      <c r="AO99" s="562"/>
      <c r="AP99" s="562"/>
      <c r="AQ99" s="562"/>
      <c r="AR99" s="562"/>
      <c r="AS99" s="562"/>
      <c r="AT99" s="562"/>
      <c r="AU99" s="562"/>
      <c r="AV99" s="262"/>
      <c r="AW99" s="262"/>
      <c r="AX99" s="262"/>
      <c r="AY99" s="262"/>
      <c r="AZ99" s="262"/>
      <c r="BL99" s="268"/>
      <c r="BN99" s="279" t="s">
        <v>268</v>
      </c>
      <c r="BO99" s="280" t="e">
        <f>BO94/BO95</f>
        <v>#DIV/0!</v>
      </c>
      <c r="BP99" s="280" t="e">
        <f>BP94/BO95</f>
        <v>#DIV/0!</v>
      </c>
      <c r="BQ99" s="279" t="s">
        <v>268</v>
      </c>
      <c r="BR99" s="280" t="e">
        <f>BR94/BR95</f>
        <v>#DIV/0!</v>
      </c>
      <c r="BS99" s="280" t="e">
        <f>BS94/BR95</f>
        <v>#DIV/0!</v>
      </c>
      <c r="BT99" s="280" t="e">
        <f>BT94/BR95</f>
        <v>#DIV/0!</v>
      </c>
      <c r="BU99" s="280" t="e">
        <f>BU94/BR95</f>
        <v>#DIV/0!</v>
      </c>
      <c r="BV99" s="279" t="s">
        <v>268</v>
      </c>
      <c r="BW99" s="280" t="e">
        <f>BW94/BW95</f>
        <v>#DIV/0!</v>
      </c>
      <c r="BX99" s="280" t="e">
        <f>BX94/BW95</f>
        <v>#DIV/0!</v>
      </c>
      <c r="BY99" s="280" t="e">
        <f>BY94/BW95</f>
        <v>#DIV/0!</v>
      </c>
      <c r="BZ99" s="280" t="e">
        <f>BZ94/BW95</f>
        <v>#DIV/0!</v>
      </c>
      <c r="CB99" s="272"/>
      <c r="CC99" s="262"/>
      <c r="CD99" s="262"/>
      <c r="CE99" s="262"/>
    </row>
    <row r="100" spans="1:96" s="263" customFormat="1" ht="15.75">
      <c r="A100" s="262"/>
      <c r="B100" s="262"/>
      <c r="E100" s="264"/>
      <c r="F100" s="262"/>
      <c r="I100" s="265"/>
      <c r="J100" s="262"/>
      <c r="K100" s="262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L100" s="268"/>
      <c r="BQ100" s="279" t="s">
        <v>12</v>
      </c>
      <c r="BR100" s="280" t="e">
        <f>BR94/BW94</f>
        <v>#DIV/0!</v>
      </c>
      <c r="BS100" s="280" t="e">
        <f>BS94/BX94</f>
        <v>#DIV/0!</v>
      </c>
      <c r="BT100" s="280" t="e">
        <f>BT94/BY94</f>
        <v>#DIV/0!</v>
      </c>
      <c r="BU100" s="280" t="e">
        <f>BU94/BZ94</f>
        <v>#DIV/0!</v>
      </c>
      <c r="CB100" s="272"/>
      <c r="CC100" s="262"/>
      <c r="CD100" s="262"/>
      <c r="CE100" s="262"/>
    </row>
    <row r="101" spans="1:96" s="263" customFormat="1">
      <c r="A101" s="262"/>
      <c r="B101" s="262"/>
      <c r="E101" s="264"/>
      <c r="F101" s="262"/>
      <c r="I101" s="265"/>
      <c r="J101" s="262"/>
      <c r="K101" s="262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L101" s="268"/>
      <c r="CB101" s="272"/>
      <c r="CC101" s="262"/>
      <c r="CD101" s="262"/>
      <c r="CE101" s="262"/>
    </row>
    <row r="102" spans="1:96" s="263" customFormat="1">
      <c r="L102" s="266"/>
      <c r="AY102" s="262"/>
      <c r="AZ102" s="262"/>
      <c r="CB102" s="272"/>
      <c r="CC102" s="262"/>
      <c r="CD102" s="262"/>
      <c r="CE102" s="262"/>
    </row>
    <row r="103" spans="1:96" s="263" customFormat="1">
      <c r="L103" s="266"/>
      <c r="AY103" s="262"/>
      <c r="AZ103" s="262"/>
    </row>
    <row r="104" spans="1:96" s="263" customFormat="1">
      <c r="L104" s="266"/>
    </row>
    <row r="105" spans="1:96" s="263" customFormat="1">
      <c r="L105" s="266"/>
    </row>
    <row r="106" spans="1:96" s="263" customFormat="1">
      <c r="L106" s="266"/>
    </row>
    <row r="107" spans="1:96" s="263" customFormat="1">
      <c r="L107" s="266"/>
    </row>
    <row r="108" spans="1:96" s="263" customFormat="1">
      <c r="L108" s="266"/>
    </row>
    <row r="109" spans="1:96" s="263" customFormat="1">
      <c r="L109" s="266"/>
    </row>
    <row r="110" spans="1:96" s="263" customFormat="1">
      <c r="L110" s="266"/>
    </row>
    <row r="111" spans="1:96" s="263" customFormat="1">
      <c r="L111" s="266"/>
    </row>
    <row r="112" spans="1:96" s="263" customFormat="1">
      <c r="L112" s="266"/>
    </row>
    <row r="113" spans="12:12" s="263" customFormat="1">
      <c r="L113" s="266"/>
    </row>
    <row r="114" spans="12:12" s="263" customFormat="1">
      <c r="L114" s="266"/>
    </row>
    <row r="115" spans="12:12" s="263" customFormat="1">
      <c r="L115" s="266"/>
    </row>
    <row r="116" spans="12:12" s="263" customFormat="1">
      <c r="L116" s="266"/>
    </row>
    <row r="117" spans="12:12" s="263" customFormat="1">
      <c r="L117" s="266"/>
    </row>
    <row r="118" spans="12:12" s="263" customFormat="1"/>
    <row r="119" spans="12:12" s="263" customFormat="1"/>
    <row r="120" spans="12:12" s="263" customFormat="1"/>
    <row r="121" spans="12:12" s="263" customFormat="1"/>
    <row r="122" spans="12:12" s="263" customFormat="1"/>
    <row r="123" spans="12:12" s="263" customFormat="1"/>
    <row r="124" spans="12:12" s="263" customFormat="1"/>
    <row r="125" spans="12:12" s="263" customFormat="1"/>
    <row r="126" spans="12:12" s="263" customFormat="1"/>
    <row r="127" spans="12:12" s="263" customFormat="1"/>
    <row r="128" spans="12:12" s="263" customFormat="1"/>
    <row r="129" spans="1:83" s="263" customFormat="1"/>
    <row r="130" spans="1:83" s="263" customFormat="1"/>
    <row r="131" spans="1:83" s="263" customFormat="1"/>
    <row r="132" spans="1:83" s="263" customFormat="1"/>
    <row r="133" spans="1:83" s="263" customFormat="1"/>
    <row r="134" spans="1:83" s="263" customFormat="1">
      <c r="A134" s="262"/>
      <c r="B134" s="262"/>
      <c r="E134" s="264"/>
      <c r="F134" s="262"/>
      <c r="I134" s="265"/>
      <c r="J134" s="262"/>
      <c r="K134" s="262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L134" s="268"/>
      <c r="CB134" s="272"/>
      <c r="CC134" s="262"/>
      <c r="CD134" s="262"/>
      <c r="CE134" s="262"/>
    </row>
    <row r="135" spans="1:83" s="263" customFormat="1">
      <c r="A135" s="262"/>
      <c r="B135" s="262"/>
      <c r="E135" s="264"/>
      <c r="F135" s="262"/>
      <c r="I135" s="265"/>
      <c r="J135" s="262"/>
      <c r="K135" s="262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L135" s="268"/>
      <c r="CB135" s="272"/>
      <c r="CC135" s="262"/>
      <c r="CD135" s="262"/>
      <c r="CE135" s="262"/>
    </row>
    <row r="136" spans="1:83" s="263" customFormat="1">
      <c r="A136" s="262"/>
      <c r="B136" s="262"/>
      <c r="E136" s="264"/>
      <c r="F136" s="262"/>
      <c r="I136" s="265"/>
      <c r="J136" s="262"/>
      <c r="K136" s="262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L136" s="268"/>
      <c r="CB136" s="272"/>
      <c r="CC136" s="262"/>
      <c r="CD136" s="262"/>
      <c r="CE136" s="262"/>
    </row>
    <row r="137" spans="1:83" s="263" customFormat="1">
      <c r="A137" s="262"/>
      <c r="B137" s="262"/>
      <c r="E137" s="264"/>
      <c r="F137" s="262"/>
      <c r="I137" s="265"/>
      <c r="J137" s="262"/>
      <c r="K137" s="262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L137" s="268"/>
      <c r="CB137" s="272"/>
      <c r="CC137" s="262"/>
      <c r="CD137" s="262"/>
      <c r="CE137" s="262"/>
    </row>
    <row r="138" spans="1:83" s="263" customFormat="1">
      <c r="A138" s="262"/>
      <c r="B138" s="262"/>
      <c r="E138" s="264"/>
      <c r="F138" s="262"/>
      <c r="I138" s="265"/>
      <c r="J138" s="262"/>
      <c r="K138" s="262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2"/>
      <c r="X138" s="262"/>
      <c r="Y138" s="262"/>
      <c r="Z138" s="262"/>
      <c r="AA138" s="262"/>
      <c r="AB138" s="262"/>
      <c r="AC138" s="262"/>
      <c r="AD138" s="262"/>
      <c r="AE138" s="262"/>
      <c r="AF138" s="262"/>
      <c r="AG138" s="262"/>
      <c r="AH138" s="262"/>
      <c r="AI138" s="262"/>
      <c r="AJ138" s="262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  <c r="AX138" s="262"/>
      <c r="AY138" s="262"/>
      <c r="AZ138" s="262"/>
      <c r="BL138" s="268"/>
      <c r="CB138" s="272"/>
      <c r="CC138" s="262"/>
      <c r="CD138" s="262"/>
      <c r="CE138" s="262"/>
    </row>
    <row r="139" spans="1:83" s="263" customFormat="1">
      <c r="A139" s="262"/>
      <c r="B139" s="262"/>
      <c r="E139" s="264"/>
      <c r="F139" s="262"/>
      <c r="I139" s="265"/>
      <c r="J139" s="262"/>
      <c r="K139" s="262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2"/>
      <c r="X139" s="262"/>
      <c r="Y139" s="262"/>
      <c r="Z139" s="262"/>
      <c r="AA139" s="262"/>
      <c r="AB139" s="262"/>
      <c r="AC139" s="262"/>
      <c r="AD139" s="262"/>
      <c r="AE139" s="262"/>
      <c r="AF139" s="262"/>
      <c r="AG139" s="262"/>
      <c r="AH139" s="262"/>
      <c r="AI139" s="262"/>
      <c r="AJ139" s="262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  <c r="AX139" s="262"/>
      <c r="AY139" s="262"/>
      <c r="AZ139" s="262"/>
      <c r="BL139" s="268"/>
      <c r="CB139" s="272"/>
      <c r="CC139" s="262"/>
      <c r="CD139" s="262"/>
      <c r="CE139" s="262"/>
    </row>
    <row r="140" spans="1:83" s="263" customFormat="1">
      <c r="A140" s="262"/>
      <c r="B140" s="262"/>
      <c r="E140" s="264"/>
      <c r="F140" s="262"/>
      <c r="I140" s="265"/>
      <c r="J140" s="262"/>
      <c r="K140" s="262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2"/>
      <c r="X140" s="262"/>
      <c r="Y140" s="262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2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  <c r="AX140" s="262"/>
      <c r="AY140" s="262"/>
      <c r="AZ140" s="262"/>
      <c r="BL140" s="268"/>
      <c r="CB140" s="272"/>
      <c r="CC140" s="262"/>
      <c r="CD140" s="262"/>
      <c r="CE140" s="262"/>
    </row>
    <row r="141" spans="1:83" s="263" customFormat="1">
      <c r="A141" s="262"/>
      <c r="B141" s="262"/>
      <c r="E141" s="264"/>
      <c r="F141" s="262"/>
      <c r="I141" s="265"/>
      <c r="J141" s="262"/>
      <c r="K141" s="262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2"/>
      <c r="X141" s="262"/>
      <c r="Y141" s="262"/>
      <c r="Z141" s="262"/>
      <c r="AA141" s="262"/>
      <c r="AB141" s="262"/>
      <c r="AC141" s="262"/>
      <c r="AD141" s="262"/>
      <c r="AE141" s="262"/>
      <c r="AF141" s="262"/>
      <c r="AG141" s="262"/>
      <c r="AH141" s="262"/>
      <c r="AI141" s="262"/>
      <c r="AJ141" s="262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  <c r="AX141" s="262"/>
      <c r="AY141" s="262"/>
      <c r="AZ141" s="262"/>
      <c r="BL141" s="268"/>
      <c r="CB141" s="272"/>
      <c r="CC141" s="262"/>
      <c r="CD141" s="262"/>
      <c r="CE141" s="262"/>
    </row>
    <row r="142" spans="1:83" s="263" customFormat="1">
      <c r="A142" s="262"/>
      <c r="B142" s="262"/>
      <c r="E142" s="264"/>
      <c r="F142" s="262"/>
      <c r="I142" s="265"/>
      <c r="J142" s="262"/>
      <c r="K142" s="262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2"/>
      <c r="X142" s="262"/>
      <c r="Y142" s="262"/>
      <c r="Z142" s="262"/>
      <c r="AA142" s="262"/>
      <c r="AB142" s="262"/>
      <c r="AC142" s="262"/>
      <c r="AD142" s="262"/>
      <c r="AE142" s="262"/>
      <c r="AF142" s="262"/>
      <c r="AG142" s="262"/>
      <c r="AH142" s="262"/>
      <c r="AI142" s="262"/>
      <c r="AJ142" s="262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  <c r="AX142" s="262"/>
      <c r="AY142" s="262"/>
      <c r="AZ142" s="262"/>
      <c r="BL142" s="268"/>
      <c r="CB142" s="272"/>
      <c r="CC142" s="262"/>
      <c r="CD142" s="262"/>
      <c r="CE142" s="262"/>
    </row>
    <row r="143" spans="1:83" s="263" customFormat="1">
      <c r="A143" s="262"/>
      <c r="B143" s="262"/>
      <c r="E143" s="264"/>
      <c r="F143" s="262"/>
      <c r="I143" s="265"/>
      <c r="J143" s="262"/>
      <c r="K143" s="262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2"/>
      <c r="X143" s="262"/>
      <c r="Y143" s="262"/>
      <c r="Z143" s="262"/>
      <c r="AA143" s="262"/>
      <c r="AB143" s="262"/>
      <c r="AC143" s="262"/>
      <c r="AD143" s="262"/>
      <c r="AE143" s="262"/>
      <c r="AF143" s="262"/>
      <c r="AG143" s="262"/>
      <c r="AH143" s="262"/>
      <c r="AI143" s="262"/>
      <c r="AJ143" s="262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  <c r="AX143" s="262"/>
      <c r="AY143" s="262"/>
      <c r="AZ143" s="262"/>
      <c r="BL143" s="268"/>
      <c r="CB143" s="272"/>
      <c r="CC143" s="262"/>
      <c r="CD143" s="262"/>
      <c r="CE143" s="262"/>
    </row>
    <row r="144" spans="1:83" s="263" customFormat="1">
      <c r="A144" s="262"/>
      <c r="B144" s="262"/>
      <c r="E144" s="264"/>
      <c r="F144" s="262"/>
      <c r="I144" s="265"/>
      <c r="J144" s="262"/>
      <c r="K144" s="262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2"/>
      <c r="X144" s="262"/>
      <c r="Y144" s="262"/>
      <c r="Z144" s="262"/>
      <c r="AA144" s="262"/>
      <c r="AB144" s="262"/>
      <c r="AC144" s="262"/>
      <c r="AD144" s="262"/>
      <c r="AE144" s="262"/>
      <c r="AF144" s="262"/>
      <c r="AG144" s="262"/>
      <c r="AH144" s="262"/>
      <c r="AI144" s="262"/>
      <c r="AJ144" s="262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  <c r="AX144" s="262"/>
      <c r="AY144" s="262"/>
      <c r="AZ144" s="262"/>
      <c r="BL144" s="268"/>
      <c r="CB144" s="272"/>
      <c r="CC144" s="262"/>
      <c r="CD144" s="262"/>
      <c r="CE144" s="262"/>
    </row>
    <row r="145" spans="1:83" s="263" customFormat="1">
      <c r="A145" s="262"/>
      <c r="B145" s="262"/>
      <c r="E145" s="264"/>
      <c r="F145" s="262"/>
      <c r="I145" s="265"/>
      <c r="J145" s="262"/>
      <c r="K145" s="262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2"/>
      <c r="X145" s="262"/>
      <c r="Y145" s="262"/>
      <c r="Z145" s="262"/>
      <c r="AA145" s="262"/>
      <c r="AB145" s="262"/>
      <c r="AC145" s="262"/>
      <c r="AD145" s="262"/>
      <c r="AE145" s="262"/>
      <c r="AF145" s="262"/>
      <c r="AG145" s="262"/>
      <c r="AH145" s="262"/>
      <c r="AI145" s="262"/>
      <c r="AJ145" s="262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  <c r="AX145" s="262"/>
      <c r="AY145" s="262"/>
      <c r="AZ145" s="262"/>
      <c r="BL145" s="268"/>
      <c r="CB145" s="272"/>
      <c r="CC145" s="262"/>
      <c r="CD145" s="262"/>
      <c r="CE145" s="262"/>
    </row>
    <row r="146" spans="1:83" s="263" customFormat="1">
      <c r="A146" s="262"/>
      <c r="B146" s="262"/>
      <c r="E146" s="264"/>
      <c r="F146" s="262"/>
      <c r="I146" s="265"/>
      <c r="J146" s="262"/>
      <c r="K146" s="262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2"/>
      <c r="X146" s="262"/>
      <c r="Y146" s="262"/>
      <c r="Z146" s="262"/>
      <c r="AA146" s="262"/>
      <c r="AB146" s="262"/>
      <c r="AC146" s="262"/>
      <c r="AD146" s="262"/>
      <c r="AE146" s="262"/>
      <c r="AF146" s="262"/>
      <c r="AG146" s="262"/>
      <c r="AH146" s="262"/>
      <c r="AI146" s="262"/>
      <c r="AJ146" s="262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  <c r="AX146" s="262"/>
      <c r="AY146" s="262"/>
      <c r="AZ146" s="262"/>
      <c r="BL146" s="268"/>
      <c r="CB146" s="272"/>
      <c r="CC146" s="262"/>
      <c r="CD146" s="262"/>
      <c r="CE146" s="262"/>
    </row>
    <row r="147" spans="1:83" s="263" customFormat="1"/>
    <row r="148" spans="1:83" s="263" customFormat="1"/>
    <row r="149" spans="1:83" s="263" customFormat="1"/>
    <row r="150" spans="1:83" s="263" customFormat="1"/>
    <row r="151" spans="1:83" s="263" customFormat="1"/>
    <row r="152" spans="1:83" s="263" customFormat="1"/>
    <row r="153" spans="1:83" s="263" customFormat="1"/>
    <row r="154" spans="1:83" s="263" customFormat="1"/>
    <row r="155" spans="1:83" s="263" customFormat="1"/>
    <row r="156" spans="1:83" s="263" customFormat="1"/>
    <row r="157" spans="1:83" s="263" customFormat="1"/>
    <row r="158" spans="1:83" s="263" customFormat="1"/>
    <row r="159" spans="1:83" s="263" customFormat="1"/>
    <row r="160" spans="1:83" s="263" customFormat="1"/>
    <row r="161" s="263" customFormat="1"/>
    <row r="162" s="263" customFormat="1"/>
    <row r="163" s="263" customFormat="1"/>
    <row r="164" s="263" customFormat="1"/>
    <row r="165" s="263" customFormat="1"/>
    <row r="166" s="263" customFormat="1"/>
    <row r="167" s="263" customFormat="1"/>
    <row r="168" s="263" customFormat="1"/>
    <row r="169" s="263" customFormat="1"/>
    <row r="170" s="263" customFormat="1"/>
    <row r="171" s="263" customFormat="1"/>
    <row r="172" s="263" customFormat="1"/>
    <row r="173" s="263" customFormat="1"/>
    <row r="174" s="263" customFormat="1"/>
    <row r="175" s="263" customFormat="1"/>
    <row r="176" s="263" customFormat="1"/>
    <row r="177" s="263" customFormat="1"/>
    <row r="178" s="263" customFormat="1"/>
    <row r="179" s="263" customFormat="1"/>
    <row r="180" s="263" customFormat="1"/>
    <row r="181" s="263" customFormat="1"/>
    <row r="182" s="263" customFormat="1"/>
    <row r="183" s="263" customFormat="1"/>
    <row r="184" s="263" customFormat="1"/>
    <row r="185" s="263" customFormat="1"/>
    <row r="186" s="263" customFormat="1"/>
    <row r="187" s="263" customFormat="1"/>
    <row r="188" s="263" customFormat="1"/>
    <row r="189" s="263" customFormat="1"/>
    <row r="190" s="263" customFormat="1"/>
    <row r="191" s="263" customFormat="1"/>
    <row r="192" s="263" customFormat="1"/>
    <row r="193" s="263" customFormat="1"/>
    <row r="194" s="263" customFormat="1"/>
    <row r="195" s="263" customFormat="1"/>
    <row r="196" s="263" customFormat="1"/>
    <row r="197" s="263" customFormat="1"/>
    <row r="198" s="263" customFormat="1"/>
    <row r="199" s="263" customFormat="1"/>
    <row r="200" s="263" customFormat="1"/>
    <row r="201" s="263" customFormat="1"/>
    <row r="202" s="263" customFormat="1"/>
    <row r="203" s="263" customFormat="1"/>
    <row r="204" s="263" customFormat="1"/>
    <row r="205" s="263" customFormat="1"/>
    <row r="206" s="263" customFormat="1"/>
    <row r="207" s="263" customFormat="1"/>
    <row r="208" s="263" customFormat="1"/>
    <row r="209" s="263" customFormat="1"/>
    <row r="210" s="263" customFormat="1"/>
    <row r="211" s="263" customFormat="1"/>
    <row r="212" s="263" customFormat="1"/>
    <row r="213" s="263" customFormat="1"/>
    <row r="214" s="263" customFormat="1"/>
    <row r="215" s="263" customFormat="1"/>
    <row r="216" s="263" customFormat="1"/>
    <row r="217" s="263" customFormat="1"/>
    <row r="218" s="263" customFormat="1"/>
    <row r="219" s="263" customFormat="1"/>
    <row r="220" s="263" customFormat="1"/>
    <row r="221" s="263" customFormat="1"/>
    <row r="222" s="263" customFormat="1"/>
    <row r="223" s="263" customFormat="1"/>
    <row r="224" s="263" customFormat="1"/>
    <row r="225" s="263" customFormat="1"/>
    <row r="226" s="263" customFormat="1"/>
    <row r="227" s="263" customFormat="1"/>
    <row r="228" s="263" customFormat="1"/>
    <row r="229" s="263" customFormat="1"/>
    <row r="230" s="263" customFormat="1"/>
    <row r="231" s="263" customFormat="1"/>
    <row r="232" s="263" customFormat="1"/>
    <row r="233" s="263" customFormat="1"/>
    <row r="234" s="263" customFormat="1"/>
    <row r="235" s="263" customFormat="1"/>
    <row r="236" s="263" customFormat="1"/>
    <row r="237" s="263" customFormat="1"/>
    <row r="238" s="263" customFormat="1"/>
    <row r="239" s="263" customFormat="1"/>
    <row r="240" s="263" customFormat="1"/>
    <row r="241" s="263" customFormat="1"/>
    <row r="242" s="263" customFormat="1"/>
    <row r="243" s="263" customFormat="1"/>
    <row r="244" s="263" customFormat="1"/>
    <row r="245" s="263" customFormat="1"/>
    <row r="246" s="263" customFormat="1"/>
    <row r="247" s="263" customFormat="1"/>
    <row r="248" s="263" customFormat="1"/>
    <row r="249" s="263" customFormat="1"/>
    <row r="250" s="263" customFormat="1"/>
    <row r="251" s="263" customFormat="1"/>
    <row r="252" s="263" customFormat="1"/>
    <row r="253" s="263" customFormat="1"/>
    <row r="254" s="263" customFormat="1"/>
    <row r="255" s="263" customFormat="1"/>
    <row r="256" s="263" customFormat="1"/>
    <row r="257" s="263" customFormat="1"/>
    <row r="258" s="263" customFormat="1"/>
    <row r="259" s="263" customFormat="1"/>
    <row r="260" s="263" customFormat="1"/>
    <row r="261" s="263" customFormat="1"/>
    <row r="262" s="263" customFormat="1"/>
    <row r="263" s="263" customFormat="1"/>
    <row r="264" s="263" customFormat="1"/>
    <row r="265" s="263" customFormat="1"/>
    <row r="266" s="263" customFormat="1"/>
    <row r="267" s="263" customFormat="1"/>
    <row r="268" s="263" customFormat="1"/>
    <row r="269" s="263" customFormat="1"/>
    <row r="270" s="263" customFormat="1"/>
    <row r="271" s="263" customFormat="1"/>
    <row r="272" s="263" customFormat="1"/>
    <row r="273" s="263" customFormat="1"/>
    <row r="274" s="263" customFormat="1"/>
    <row r="275" s="263" customFormat="1"/>
    <row r="276" s="263" customFormat="1"/>
    <row r="277" s="263" customFormat="1"/>
    <row r="278" s="263" customFormat="1"/>
    <row r="279" s="263" customFormat="1"/>
    <row r="280" s="263" customFormat="1"/>
    <row r="281" s="263" customFormat="1"/>
    <row r="282" s="263" customFormat="1"/>
    <row r="283" s="263" customFormat="1"/>
    <row r="284" s="263" customFormat="1"/>
    <row r="285" s="263" customFormat="1"/>
    <row r="286" s="263" customFormat="1"/>
    <row r="287" s="263" customFormat="1"/>
    <row r="288" s="263" customFormat="1"/>
    <row r="289" s="263" customFormat="1"/>
    <row r="290" s="263" customFormat="1"/>
    <row r="291" s="263" customFormat="1"/>
    <row r="292" s="263" customFormat="1"/>
    <row r="293" s="263" customFormat="1"/>
    <row r="294" s="263" customFormat="1"/>
    <row r="295" s="263" customFormat="1"/>
    <row r="296" s="263" customFormat="1"/>
    <row r="297" s="263" customFormat="1"/>
    <row r="298" s="263" customFormat="1"/>
    <row r="299" s="263" customFormat="1"/>
    <row r="300" s="263" customFormat="1"/>
    <row r="301" s="263" customFormat="1"/>
    <row r="302" s="263" customFormat="1"/>
    <row r="303" s="263" customFormat="1"/>
    <row r="304" s="263" customFormat="1"/>
    <row r="305" s="263" customFormat="1"/>
    <row r="306" s="263" customFormat="1"/>
    <row r="307" s="263" customFormat="1"/>
    <row r="308" s="263" customFormat="1"/>
    <row r="309" s="263" customFormat="1"/>
    <row r="310" s="263" customFormat="1"/>
    <row r="311" s="263" customFormat="1"/>
    <row r="312" s="263" customFormat="1"/>
    <row r="313" s="263" customFormat="1"/>
    <row r="314" s="263" customFormat="1"/>
    <row r="315" s="263" customFormat="1"/>
    <row r="316" s="263" customFormat="1"/>
    <row r="317" s="263" customFormat="1"/>
    <row r="318" s="263" customFormat="1"/>
    <row r="319" s="263" customFormat="1"/>
    <row r="320" s="263" customFormat="1"/>
    <row r="321" s="263" customFormat="1"/>
    <row r="322" s="263" customFormat="1"/>
    <row r="323" s="263" customFormat="1"/>
    <row r="324" s="263" customFormat="1"/>
    <row r="325" s="263" customFormat="1"/>
    <row r="326" s="263" customFormat="1"/>
    <row r="327" s="263" customFormat="1"/>
    <row r="328" s="263" customFormat="1"/>
    <row r="329" s="263" customFormat="1"/>
    <row r="330" s="263" customFormat="1"/>
    <row r="331" s="263" customFormat="1"/>
    <row r="332" s="263" customFormat="1"/>
    <row r="333" s="263" customFormat="1"/>
    <row r="334" s="263" customFormat="1"/>
    <row r="335" s="263" customFormat="1"/>
    <row r="336" s="263" customFormat="1"/>
    <row r="337" s="263" customFormat="1"/>
    <row r="338" s="263" customFormat="1"/>
    <row r="339" s="263" customFormat="1"/>
    <row r="340" s="263" customFormat="1"/>
    <row r="341" s="263" customFormat="1"/>
    <row r="342" s="263" customFormat="1"/>
    <row r="343" s="263" customFormat="1"/>
    <row r="344" s="263" customFormat="1"/>
    <row r="345" s="263" customFormat="1"/>
    <row r="346" s="263" customFormat="1"/>
    <row r="347" s="263" customFormat="1"/>
    <row r="348" s="263" customFormat="1"/>
    <row r="349" s="263" customFormat="1"/>
    <row r="350" s="263" customFormat="1"/>
    <row r="351" s="263" customFormat="1"/>
    <row r="352" s="263" customFormat="1"/>
    <row r="353" s="263" customFormat="1"/>
    <row r="354" s="263" customFormat="1"/>
    <row r="355" s="263" customFormat="1"/>
    <row r="356" s="263" customFormat="1"/>
    <row r="357" s="263" customFormat="1"/>
    <row r="358" s="263" customFormat="1"/>
    <row r="359" s="263" customFormat="1"/>
    <row r="360" s="263" customFormat="1"/>
    <row r="361" s="263" customFormat="1"/>
    <row r="362" s="263" customFormat="1"/>
    <row r="363" s="263" customFormat="1"/>
    <row r="364" s="263" customFormat="1"/>
    <row r="365" s="263" customFormat="1"/>
    <row r="366" s="263" customFormat="1"/>
    <row r="367" s="263" customFormat="1"/>
    <row r="368" s="263" customFormat="1"/>
    <row r="369" s="263" customFormat="1"/>
    <row r="370" s="263" customFormat="1"/>
    <row r="371" s="263" customFormat="1"/>
    <row r="372" s="263" customFormat="1"/>
    <row r="373" s="263" customFormat="1"/>
    <row r="374" s="263" customFormat="1"/>
    <row r="375" s="263" customFormat="1"/>
    <row r="376" s="263" customFormat="1"/>
    <row r="377" s="263" customFormat="1"/>
    <row r="378" s="263" customFormat="1"/>
    <row r="379" s="263" customFormat="1"/>
    <row r="380" s="263" customFormat="1"/>
    <row r="381" s="263" customFormat="1"/>
    <row r="382" s="263" customFormat="1"/>
    <row r="383" s="263" customFormat="1"/>
    <row r="384" s="263" customFormat="1"/>
    <row r="385" spans="1:83" s="263" customFormat="1"/>
    <row r="386" spans="1:83" s="263" customFormat="1"/>
    <row r="387" spans="1:83" s="263" customFormat="1"/>
    <row r="388" spans="1:83" s="263" customFormat="1"/>
    <row r="389" spans="1:83" s="263" customFormat="1"/>
    <row r="390" spans="1:83" s="263" customFormat="1"/>
    <row r="391" spans="1:83">
      <c r="A391" s="108"/>
      <c r="B391" s="108"/>
      <c r="E391" s="108"/>
      <c r="F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E391" s="108"/>
      <c r="BG391" s="108"/>
      <c r="BI391" s="108"/>
      <c r="BK391" s="108"/>
      <c r="BL391" s="108"/>
      <c r="BM391" s="108"/>
      <c r="CB391" s="108"/>
      <c r="CC391" s="108"/>
      <c r="CD391" s="108"/>
      <c r="CE391" s="108"/>
    </row>
    <row r="392" spans="1:83">
      <c r="A392" s="108"/>
      <c r="B392" s="108"/>
      <c r="E392" s="108"/>
      <c r="F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E392" s="108"/>
      <c r="BG392" s="108"/>
      <c r="BI392" s="108"/>
      <c r="BK392" s="108"/>
      <c r="BL392" s="108"/>
      <c r="BM392" s="108"/>
      <c r="CB392" s="108"/>
      <c r="CC392" s="108"/>
      <c r="CD392" s="108"/>
      <c r="CE392" s="108"/>
    </row>
    <row r="393" spans="1:83">
      <c r="A393" s="108"/>
      <c r="B393" s="108"/>
      <c r="E393" s="108"/>
      <c r="F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8"/>
      <c r="AV393" s="108"/>
      <c r="AW393" s="108"/>
      <c r="AX393" s="108"/>
      <c r="AY393" s="108"/>
      <c r="AZ393" s="108"/>
      <c r="BE393" s="108"/>
      <c r="BG393" s="108"/>
      <c r="BI393" s="108"/>
      <c r="BK393" s="108"/>
      <c r="BL393" s="108"/>
      <c r="BM393" s="108"/>
      <c r="CB393" s="108"/>
      <c r="CC393" s="108"/>
      <c r="CD393" s="108"/>
      <c r="CE393" s="108"/>
    </row>
    <row r="394" spans="1:83">
      <c r="A394" s="108"/>
      <c r="B394" s="108"/>
      <c r="E394" s="108"/>
      <c r="F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  <c r="AT394" s="108"/>
      <c r="AU394" s="108"/>
      <c r="AV394" s="108"/>
      <c r="AW394" s="108"/>
      <c r="AX394" s="108"/>
      <c r="AY394" s="108"/>
      <c r="AZ394" s="108"/>
      <c r="BE394" s="108"/>
      <c r="BG394" s="108"/>
      <c r="BI394" s="108"/>
      <c r="BK394" s="108"/>
      <c r="BL394" s="108"/>
      <c r="BM394" s="108"/>
      <c r="CB394" s="108"/>
      <c r="CC394" s="108"/>
      <c r="CD394" s="108"/>
      <c r="CE394" s="108"/>
    </row>
    <row r="395" spans="1:83">
      <c r="A395" s="108"/>
      <c r="B395" s="108"/>
      <c r="E395" s="108"/>
      <c r="F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  <c r="AT395" s="108"/>
      <c r="AU395" s="108"/>
      <c r="AV395" s="108"/>
      <c r="AW395" s="108"/>
      <c r="AX395" s="108"/>
      <c r="AY395" s="108"/>
      <c r="AZ395" s="108"/>
      <c r="BE395" s="108"/>
      <c r="BG395" s="108"/>
      <c r="BI395" s="108"/>
      <c r="BK395" s="108"/>
      <c r="BL395" s="108"/>
      <c r="BM395" s="108"/>
      <c r="CB395" s="108"/>
      <c r="CC395" s="108"/>
      <c r="CD395" s="108"/>
      <c r="CE395" s="108"/>
    </row>
    <row r="396" spans="1:83">
      <c r="A396" s="108"/>
      <c r="B396" s="108"/>
      <c r="E396" s="108"/>
      <c r="F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E396" s="108"/>
      <c r="BG396" s="108"/>
      <c r="BI396" s="108"/>
      <c r="BK396" s="108"/>
      <c r="BL396" s="108"/>
      <c r="BM396" s="108"/>
      <c r="CB396" s="108"/>
      <c r="CC396" s="108"/>
      <c r="CD396" s="108"/>
      <c r="CE396" s="108"/>
    </row>
    <row r="397" spans="1:83">
      <c r="A397" s="108"/>
      <c r="B397" s="108"/>
      <c r="E397" s="108"/>
      <c r="F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E397" s="108"/>
      <c r="BG397" s="108"/>
      <c r="BI397" s="108"/>
      <c r="BK397" s="108"/>
      <c r="BL397" s="108"/>
      <c r="BM397" s="108"/>
      <c r="CB397" s="108"/>
      <c r="CC397" s="108"/>
      <c r="CD397" s="108"/>
      <c r="CE397" s="108"/>
    </row>
    <row r="398" spans="1:83">
      <c r="A398" s="108"/>
      <c r="B398" s="108"/>
      <c r="E398" s="108"/>
      <c r="F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E398" s="108"/>
      <c r="BG398" s="108"/>
      <c r="BI398" s="108"/>
      <c r="BK398" s="108"/>
      <c r="BL398" s="108"/>
      <c r="BM398" s="108"/>
      <c r="CB398" s="108"/>
      <c r="CC398" s="108"/>
      <c r="CD398" s="108"/>
      <c r="CE398" s="108"/>
    </row>
    <row r="399" spans="1:83">
      <c r="A399" s="108"/>
      <c r="B399" s="108"/>
      <c r="E399" s="108"/>
      <c r="F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E399" s="108"/>
      <c r="BG399" s="108"/>
      <c r="BI399" s="108"/>
      <c r="BK399" s="108"/>
      <c r="BL399" s="108"/>
      <c r="BM399" s="108"/>
      <c r="CB399" s="108"/>
      <c r="CC399" s="108"/>
      <c r="CD399" s="108"/>
      <c r="CE399" s="108"/>
    </row>
    <row r="400" spans="1:83">
      <c r="A400" s="108"/>
      <c r="B400" s="108"/>
      <c r="E400" s="108"/>
      <c r="F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E400" s="108"/>
      <c r="BG400" s="108"/>
      <c r="BI400" s="108"/>
      <c r="BK400" s="108"/>
      <c r="BL400" s="108"/>
      <c r="BM400" s="108"/>
      <c r="CB400" s="108"/>
      <c r="CC400" s="108"/>
      <c r="CD400" s="108"/>
      <c r="CE400" s="108"/>
    </row>
    <row r="401" spans="1:83">
      <c r="A401" s="108"/>
      <c r="B401" s="108"/>
      <c r="E401" s="108"/>
      <c r="F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E401" s="108"/>
      <c r="BG401" s="108"/>
      <c r="BI401" s="108"/>
      <c r="BK401" s="108"/>
      <c r="BL401" s="108"/>
      <c r="BM401" s="108"/>
      <c r="CB401" s="108"/>
      <c r="CC401" s="108"/>
      <c r="CD401" s="108"/>
      <c r="CE401" s="108"/>
    </row>
    <row r="402" spans="1:83">
      <c r="A402" s="108"/>
      <c r="B402" s="108"/>
      <c r="E402" s="108"/>
      <c r="F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E402" s="108"/>
      <c r="BG402" s="108"/>
      <c r="BI402" s="108"/>
      <c r="BK402" s="108"/>
      <c r="BL402" s="108"/>
      <c r="BM402" s="108"/>
      <c r="CB402" s="108"/>
      <c r="CC402" s="108"/>
      <c r="CD402" s="108"/>
      <c r="CE402" s="108"/>
    </row>
    <row r="403" spans="1:83">
      <c r="A403" s="108"/>
      <c r="B403" s="108"/>
      <c r="E403" s="108"/>
      <c r="F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E403" s="108"/>
      <c r="BG403" s="108"/>
      <c r="BI403" s="108"/>
      <c r="BK403" s="108"/>
      <c r="BL403" s="108"/>
      <c r="BM403" s="108"/>
      <c r="CB403" s="108"/>
      <c r="CC403" s="108"/>
      <c r="CD403" s="108"/>
      <c r="CE403" s="108"/>
    </row>
    <row r="404" spans="1:83">
      <c r="A404" s="108"/>
      <c r="B404" s="108"/>
      <c r="E404" s="108"/>
      <c r="F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E404" s="108"/>
      <c r="BG404" s="108"/>
      <c r="BI404" s="108"/>
      <c r="BK404" s="108"/>
      <c r="BL404" s="108"/>
      <c r="BM404" s="108"/>
      <c r="CB404" s="108"/>
      <c r="CC404" s="108"/>
      <c r="CD404" s="108"/>
      <c r="CE404" s="108"/>
    </row>
    <row r="405" spans="1:83">
      <c r="A405" s="108"/>
      <c r="B405" s="108"/>
      <c r="E405" s="108"/>
      <c r="F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E405" s="108"/>
      <c r="BG405" s="108"/>
      <c r="BI405" s="108"/>
      <c r="BK405" s="108"/>
      <c r="BL405" s="108"/>
      <c r="BM405" s="108"/>
      <c r="CB405" s="108"/>
      <c r="CC405" s="108"/>
      <c r="CD405" s="108"/>
      <c r="CE405" s="108"/>
    </row>
    <row r="406" spans="1:83">
      <c r="A406" s="108"/>
      <c r="B406" s="108"/>
      <c r="E406" s="108"/>
      <c r="F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E406" s="108"/>
      <c r="BG406" s="108"/>
      <c r="BI406" s="108"/>
      <c r="BK406" s="108"/>
      <c r="BL406" s="108"/>
      <c r="BM406" s="108"/>
      <c r="CB406" s="108"/>
      <c r="CC406" s="108"/>
      <c r="CD406" s="108"/>
      <c r="CE406" s="108"/>
    </row>
    <row r="407" spans="1:83">
      <c r="A407" s="108"/>
      <c r="B407" s="108"/>
      <c r="E407" s="108"/>
      <c r="F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E407" s="108"/>
      <c r="BG407" s="108"/>
      <c r="BI407" s="108"/>
      <c r="BK407" s="108"/>
      <c r="BL407" s="108"/>
      <c r="BM407" s="108"/>
      <c r="CB407" s="108"/>
      <c r="CC407" s="108"/>
      <c r="CD407" s="108"/>
      <c r="CE407" s="108"/>
    </row>
    <row r="408" spans="1:83">
      <c r="A408" s="108"/>
      <c r="B408" s="108"/>
      <c r="E408" s="108"/>
      <c r="F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E408" s="108"/>
      <c r="BG408" s="108"/>
      <c r="BI408" s="108"/>
      <c r="BK408" s="108"/>
      <c r="BL408" s="108"/>
      <c r="BM408" s="108"/>
      <c r="CB408" s="108"/>
      <c r="CC408" s="108"/>
      <c r="CD408" s="108"/>
      <c r="CE408" s="108"/>
    </row>
    <row r="409" spans="1:83">
      <c r="A409" s="108"/>
      <c r="B409" s="108"/>
      <c r="E409" s="108"/>
      <c r="F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E409" s="108"/>
      <c r="BG409" s="108"/>
      <c r="BI409" s="108"/>
      <c r="BK409" s="108"/>
      <c r="BL409" s="108"/>
      <c r="BM409" s="108"/>
      <c r="CB409" s="108"/>
      <c r="CC409" s="108"/>
      <c r="CD409" s="108"/>
      <c r="CE409" s="108"/>
    </row>
    <row r="410" spans="1:83">
      <c r="A410" s="108"/>
      <c r="B410" s="108"/>
      <c r="E410" s="108"/>
      <c r="F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E410" s="108"/>
      <c r="BG410" s="108"/>
      <c r="BI410" s="108"/>
      <c r="BK410" s="108"/>
      <c r="BL410" s="108"/>
      <c r="BM410" s="108"/>
      <c r="CB410" s="108"/>
      <c r="CC410" s="108"/>
      <c r="CD410" s="108"/>
      <c r="CE410" s="108"/>
    </row>
    <row r="411" spans="1:83">
      <c r="A411" s="108"/>
      <c r="B411" s="108"/>
      <c r="E411" s="108"/>
      <c r="F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E411" s="108"/>
      <c r="BG411" s="108"/>
      <c r="BI411" s="108"/>
      <c r="BK411" s="108"/>
      <c r="BL411" s="108"/>
      <c r="BM411" s="108"/>
      <c r="CB411" s="108"/>
      <c r="CC411" s="108"/>
      <c r="CD411" s="108"/>
      <c r="CE411" s="108"/>
    </row>
    <row r="412" spans="1:83">
      <c r="A412" s="108"/>
      <c r="B412" s="108"/>
      <c r="E412" s="108"/>
      <c r="F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E412" s="108"/>
      <c r="BG412" s="108"/>
      <c r="BI412" s="108"/>
      <c r="BK412" s="108"/>
      <c r="BL412" s="108"/>
      <c r="BM412" s="108"/>
      <c r="CB412" s="108"/>
      <c r="CC412" s="108"/>
      <c r="CD412" s="108"/>
      <c r="CE412" s="108"/>
    </row>
    <row r="413" spans="1:83">
      <c r="A413" s="108"/>
      <c r="B413" s="108"/>
      <c r="E413" s="108"/>
      <c r="F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E413" s="108"/>
      <c r="BG413" s="108"/>
      <c r="BI413" s="108"/>
      <c r="BK413" s="108"/>
      <c r="BL413" s="108"/>
      <c r="BM413" s="108"/>
      <c r="CB413" s="108"/>
      <c r="CC413" s="108"/>
      <c r="CD413" s="108"/>
      <c r="CE413" s="108"/>
    </row>
    <row r="414" spans="1:83">
      <c r="A414" s="108"/>
      <c r="B414" s="108"/>
      <c r="E414" s="108"/>
      <c r="F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E414" s="108"/>
      <c r="BG414" s="108"/>
      <c r="BI414" s="108"/>
      <c r="BK414" s="108"/>
      <c r="BL414" s="108"/>
      <c r="BM414" s="108"/>
      <c r="CB414" s="108"/>
      <c r="CC414" s="108"/>
      <c r="CD414" s="108"/>
      <c r="CE414" s="108"/>
    </row>
    <row r="415" spans="1:83">
      <c r="A415" s="108"/>
      <c r="B415" s="108"/>
      <c r="E415" s="108"/>
      <c r="F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E415" s="108"/>
      <c r="BG415" s="108"/>
      <c r="BI415" s="108"/>
      <c r="BK415" s="108"/>
      <c r="BL415" s="108"/>
      <c r="BM415" s="108"/>
      <c r="CB415" s="108"/>
      <c r="CC415" s="108"/>
      <c r="CD415" s="108"/>
      <c r="CE415" s="108"/>
    </row>
    <row r="416" spans="1:83">
      <c r="A416" s="108"/>
      <c r="B416" s="108"/>
      <c r="E416" s="108"/>
      <c r="F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E416" s="108"/>
      <c r="BG416" s="108"/>
      <c r="BI416" s="108"/>
      <c r="BK416" s="108"/>
      <c r="BL416" s="108"/>
      <c r="BM416" s="108"/>
      <c r="CB416" s="108"/>
      <c r="CC416" s="108"/>
      <c r="CD416" s="108"/>
      <c r="CE416" s="108"/>
    </row>
    <row r="417" spans="1:83">
      <c r="A417" s="108"/>
      <c r="B417" s="108"/>
      <c r="E417" s="108"/>
      <c r="F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E417" s="108"/>
      <c r="BG417" s="108"/>
      <c r="BI417" s="108"/>
      <c r="BK417" s="108"/>
      <c r="BL417" s="108"/>
      <c r="BM417" s="108"/>
      <c r="CB417" s="108"/>
      <c r="CC417" s="108"/>
      <c r="CD417" s="108"/>
      <c r="CE417" s="108"/>
    </row>
    <row r="418" spans="1:83">
      <c r="A418" s="108"/>
      <c r="B418" s="108"/>
      <c r="E418" s="108"/>
      <c r="F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E418" s="108"/>
      <c r="BG418" s="108"/>
      <c r="BI418" s="108"/>
      <c r="BK418" s="108"/>
      <c r="BL418" s="108"/>
      <c r="BM418" s="108"/>
      <c r="CB418" s="108"/>
      <c r="CC418" s="108"/>
      <c r="CD418" s="108"/>
      <c r="CE418" s="108"/>
    </row>
    <row r="419" spans="1:83">
      <c r="A419" s="108"/>
      <c r="B419" s="108"/>
      <c r="E419" s="108"/>
      <c r="F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E419" s="108"/>
      <c r="BG419" s="108"/>
      <c r="BI419" s="108"/>
      <c r="BK419" s="108"/>
      <c r="BL419" s="108"/>
      <c r="BM419" s="108"/>
      <c r="CB419" s="108"/>
      <c r="CC419" s="108"/>
      <c r="CD419" s="108"/>
      <c r="CE419" s="108"/>
    </row>
    <row r="420" spans="1:83">
      <c r="A420" s="108"/>
      <c r="B420" s="108"/>
      <c r="E420" s="108"/>
      <c r="F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E420" s="108"/>
      <c r="BG420" s="108"/>
      <c r="BI420" s="108"/>
      <c r="BK420" s="108"/>
      <c r="BL420" s="108"/>
      <c r="BM420" s="108"/>
      <c r="CB420" s="108"/>
      <c r="CC420" s="108"/>
      <c r="CD420" s="108"/>
      <c r="CE420" s="108"/>
    </row>
    <row r="421" spans="1:83">
      <c r="A421" s="108"/>
      <c r="B421" s="108"/>
      <c r="E421" s="108"/>
      <c r="F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E421" s="108"/>
      <c r="BG421" s="108"/>
      <c r="BI421" s="108"/>
      <c r="BK421" s="108"/>
      <c r="BL421" s="108"/>
      <c r="BM421" s="108"/>
      <c r="CB421" s="108"/>
      <c r="CC421" s="108"/>
      <c r="CD421" s="108"/>
      <c r="CE421" s="108"/>
    </row>
    <row r="422" spans="1:83">
      <c r="A422" s="108"/>
      <c r="B422" s="108"/>
      <c r="E422" s="108"/>
      <c r="F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E422" s="108"/>
      <c r="BG422" s="108"/>
      <c r="BI422" s="108"/>
      <c r="BK422" s="108"/>
      <c r="BL422" s="108"/>
      <c r="BM422" s="108"/>
      <c r="CB422" s="108"/>
      <c r="CC422" s="108"/>
      <c r="CD422" s="108"/>
      <c r="CE422" s="108"/>
    </row>
    <row r="423" spans="1:83">
      <c r="A423" s="108"/>
      <c r="B423" s="108"/>
      <c r="E423" s="108"/>
      <c r="F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E423" s="108"/>
      <c r="BG423" s="108"/>
      <c r="BI423" s="108"/>
      <c r="BK423" s="108"/>
      <c r="BL423" s="108"/>
      <c r="BM423" s="108"/>
      <c r="CB423" s="108"/>
      <c r="CC423" s="108"/>
      <c r="CD423" s="108"/>
      <c r="CE423" s="108"/>
    </row>
    <row r="424" spans="1:83">
      <c r="A424" s="108"/>
      <c r="B424" s="108"/>
      <c r="E424" s="108"/>
      <c r="F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E424" s="108"/>
      <c r="BG424" s="108"/>
      <c r="BI424" s="108"/>
      <c r="BK424" s="108"/>
      <c r="BL424" s="108"/>
      <c r="BM424" s="108"/>
      <c r="CB424" s="108"/>
      <c r="CC424" s="108"/>
      <c r="CD424" s="108"/>
      <c r="CE424" s="108"/>
    </row>
    <row r="425" spans="1:83">
      <c r="A425" s="108"/>
      <c r="B425" s="108"/>
      <c r="E425" s="108"/>
      <c r="F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E425" s="108"/>
      <c r="BG425" s="108"/>
      <c r="BI425" s="108"/>
      <c r="BK425" s="108"/>
      <c r="BL425" s="108"/>
      <c r="BM425" s="108"/>
      <c r="CB425" s="108"/>
      <c r="CC425" s="108"/>
      <c r="CD425" s="108"/>
      <c r="CE425" s="108"/>
    </row>
    <row r="426" spans="1:83">
      <c r="A426" s="108"/>
      <c r="B426" s="108"/>
      <c r="E426" s="108"/>
      <c r="F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E426" s="108"/>
      <c r="BG426" s="108"/>
      <c r="BI426" s="108"/>
      <c r="BK426" s="108"/>
      <c r="BL426" s="108"/>
      <c r="BM426" s="108"/>
      <c r="CB426" s="108"/>
      <c r="CC426" s="108"/>
      <c r="CD426" s="108"/>
      <c r="CE426" s="108"/>
    </row>
    <row r="427" spans="1:83">
      <c r="A427" s="108"/>
      <c r="B427" s="108"/>
      <c r="E427" s="108"/>
      <c r="F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E427" s="108"/>
      <c r="BG427" s="108"/>
      <c r="BI427" s="108"/>
      <c r="BK427" s="108"/>
      <c r="BL427" s="108"/>
      <c r="BM427" s="108"/>
      <c r="CB427" s="108"/>
      <c r="CC427" s="108"/>
      <c r="CD427" s="108"/>
      <c r="CE427" s="108"/>
    </row>
    <row r="428" spans="1:83">
      <c r="A428" s="108"/>
      <c r="B428" s="108"/>
      <c r="E428" s="108"/>
      <c r="F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E428" s="108"/>
      <c r="BG428" s="108"/>
      <c r="BI428" s="108"/>
      <c r="BK428" s="108"/>
      <c r="BL428" s="108"/>
      <c r="BM428" s="108"/>
      <c r="CB428" s="108"/>
      <c r="CC428" s="108"/>
      <c r="CD428" s="108"/>
      <c r="CE428" s="108"/>
    </row>
    <row r="429" spans="1:83">
      <c r="A429" s="108"/>
      <c r="B429" s="108"/>
      <c r="E429" s="108"/>
      <c r="F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E429" s="108"/>
      <c r="BG429" s="108"/>
      <c r="BI429" s="108"/>
      <c r="BK429" s="108"/>
      <c r="BL429" s="108"/>
      <c r="BM429" s="108"/>
      <c r="CB429" s="108"/>
      <c r="CC429" s="108"/>
      <c r="CD429" s="108"/>
      <c r="CE429" s="108"/>
    </row>
    <row r="430" spans="1:83">
      <c r="A430" s="108"/>
      <c r="B430" s="108"/>
      <c r="E430" s="108"/>
      <c r="F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E430" s="108"/>
      <c r="BG430" s="108"/>
      <c r="BI430" s="108"/>
      <c r="BK430" s="108"/>
      <c r="BL430" s="108"/>
      <c r="BM430" s="108"/>
      <c r="CB430" s="108"/>
      <c r="CC430" s="108"/>
      <c r="CD430" s="108"/>
      <c r="CE430" s="108"/>
    </row>
    <row r="431" spans="1:83">
      <c r="A431" s="108"/>
      <c r="B431" s="108"/>
      <c r="E431" s="108"/>
      <c r="F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E431" s="108"/>
      <c r="BG431" s="108"/>
      <c r="BI431" s="108"/>
      <c r="BK431" s="108"/>
      <c r="BL431" s="108"/>
      <c r="BM431" s="108"/>
      <c r="CB431" s="108"/>
      <c r="CC431" s="108"/>
      <c r="CD431" s="108"/>
      <c r="CE431" s="108"/>
    </row>
    <row r="432" spans="1:83">
      <c r="A432" s="108"/>
      <c r="B432" s="108"/>
      <c r="E432" s="108"/>
      <c r="F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E432" s="108"/>
      <c r="BG432" s="108"/>
      <c r="BI432" s="108"/>
      <c r="BK432" s="108"/>
      <c r="BL432" s="108"/>
      <c r="BM432" s="108"/>
      <c r="CB432" s="108"/>
      <c r="CC432" s="108"/>
      <c r="CD432" s="108"/>
      <c r="CE432" s="108"/>
    </row>
    <row r="433" spans="1:83">
      <c r="A433" s="108"/>
      <c r="B433" s="108"/>
      <c r="E433" s="108"/>
      <c r="F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E433" s="108"/>
      <c r="BG433" s="108"/>
      <c r="BI433" s="108"/>
      <c r="BK433" s="108"/>
      <c r="BL433" s="108"/>
      <c r="BM433" s="108"/>
      <c r="CB433" s="108"/>
      <c r="CC433" s="108"/>
      <c r="CD433" s="108"/>
      <c r="CE433" s="108"/>
    </row>
    <row r="434" spans="1:83">
      <c r="A434" s="108"/>
      <c r="B434" s="108"/>
      <c r="E434" s="108"/>
      <c r="F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E434" s="108"/>
      <c r="BG434" s="108"/>
      <c r="BI434" s="108"/>
      <c r="BK434" s="108"/>
      <c r="BL434" s="108"/>
      <c r="BM434" s="108"/>
      <c r="CB434" s="108"/>
      <c r="CC434" s="108"/>
      <c r="CD434" s="108"/>
      <c r="CE434" s="108"/>
    </row>
    <row r="435" spans="1:83">
      <c r="A435" s="108"/>
      <c r="B435" s="108"/>
      <c r="E435" s="108"/>
      <c r="F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E435" s="108"/>
      <c r="BG435" s="108"/>
      <c r="BI435" s="108"/>
      <c r="BK435" s="108"/>
      <c r="BL435" s="108"/>
      <c r="BM435" s="108"/>
      <c r="CB435" s="108"/>
      <c r="CC435" s="108"/>
      <c r="CD435" s="108"/>
      <c r="CE435" s="108"/>
    </row>
    <row r="436" spans="1:83">
      <c r="A436" s="108"/>
      <c r="B436" s="108"/>
      <c r="E436" s="108"/>
      <c r="F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E436" s="108"/>
      <c r="BG436" s="108"/>
      <c r="BI436" s="108"/>
      <c r="BK436" s="108"/>
      <c r="BL436" s="108"/>
      <c r="BM436" s="108"/>
      <c r="CB436" s="108"/>
      <c r="CC436" s="108"/>
      <c r="CD436" s="108"/>
      <c r="CE436" s="108"/>
    </row>
    <row r="437" spans="1:83">
      <c r="A437" s="108"/>
      <c r="B437" s="108"/>
      <c r="E437" s="108"/>
      <c r="F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E437" s="108"/>
      <c r="BG437" s="108"/>
      <c r="BI437" s="108"/>
      <c r="BK437" s="108"/>
      <c r="BL437" s="108"/>
      <c r="BM437" s="108"/>
      <c r="CB437" s="108"/>
      <c r="CC437" s="108"/>
      <c r="CD437" s="108"/>
      <c r="CE437" s="108"/>
    </row>
    <row r="438" spans="1:83">
      <c r="A438" s="108"/>
      <c r="B438" s="108"/>
      <c r="E438" s="108"/>
      <c r="F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E438" s="108"/>
      <c r="BG438" s="108"/>
      <c r="BI438" s="108"/>
      <c r="BK438" s="108"/>
      <c r="BL438" s="108"/>
      <c r="BM438" s="108"/>
      <c r="CB438" s="108"/>
      <c r="CC438" s="108"/>
      <c r="CD438" s="108"/>
      <c r="CE438" s="108"/>
    </row>
    <row r="439" spans="1:83">
      <c r="A439" s="108"/>
      <c r="B439" s="108"/>
      <c r="E439" s="108"/>
      <c r="F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E439" s="108"/>
      <c r="BG439" s="108"/>
      <c r="BI439" s="108"/>
      <c r="BK439" s="108"/>
      <c r="BL439" s="108"/>
      <c r="BM439" s="108"/>
      <c r="CB439" s="108"/>
      <c r="CC439" s="108"/>
      <c r="CD439" s="108"/>
      <c r="CE439" s="108"/>
    </row>
    <row r="440" spans="1:83">
      <c r="A440" s="108"/>
      <c r="B440" s="108"/>
      <c r="E440" s="108"/>
      <c r="F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E440" s="108"/>
      <c r="BG440" s="108"/>
      <c r="BI440" s="108"/>
      <c r="BK440" s="108"/>
      <c r="BL440" s="108"/>
      <c r="BM440" s="108"/>
      <c r="CB440" s="108"/>
      <c r="CC440" s="108"/>
      <c r="CD440" s="108"/>
      <c r="CE440" s="108"/>
    </row>
    <row r="441" spans="1:83">
      <c r="A441" s="108"/>
      <c r="B441" s="108"/>
      <c r="E441" s="108"/>
      <c r="F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E441" s="108"/>
      <c r="BG441" s="108"/>
      <c r="BI441" s="108"/>
      <c r="BK441" s="108"/>
      <c r="BL441" s="108"/>
      <c r="BM441" s="108"/>
      <c r="CB441" s="108"/>
      <c r="CC441" s="108"/>
      <c r="CD441" s="108"/>
      <c r="CE441" s="108"/>
    </row>
    <row r="442" spans="1:83">
      <c r="A442" s="108"/>
      <c r="B442" s="108"/>
      <c r="E442" s="108"/>
      <c r="F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E442" s="108"/>
      <c r="BG442" s="108"/>
      <c r="BI442" s="108"/>
      <c r="BK442" s="108"/>
      <c r="BL442" s="108"/>
      <c r="BM442" s="108"/>
      <c r="CB442" s="108"/>
      <c r="CC442" s="108"/>
      <c r="CD442" s="108"/>
      <c r="CE442" s="108"/>
    </row>
    <row r="443" spans="1:83">
      <c r="A443" s="108"/>
      <c r="B443" s="108"/>
      <c r="E443" s="108"/>
      <c r="F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E443" s="108"/>
      <c r="BG443" s="108"/>
      <c r="BI443" s="108"/>
      <c r="BK443" s="108"/>
      <c r="BL443" s="108"/>
      <c r="BM443" s="108"/>
      <c r="CB443" s="108"/>
      <c r="CC443" s="108"/>
      <c r="CD443" s="108"/>
      <c r="CE443" s="108"/>
    </row>
    <row r="444" spans="1:83">
      <c r="A444" s="108"/>
      <c r="B444" s="108"/>
      <c r="E444" s="108"/>
      <c r="F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E444" s="108"/>
      <c r="BG444" s="108"/>
      <c r="BI444" s="108"/>
      <c r="BK444" s="108"/>
      <c r="BL444" s="108"/>
      <c r="BM444" s="108"/>
      <c r="CB444" s="108"/>
      <c r="CC444" s="108"/>
      <c r="CD444" s="108"/>
      <c r="CE444" s="108"/>
    </row>
    <row r="445" spans="1:83">
      <c r="A445" s="108"/>
      <c r="B445" s="108"/>
      <c r="E445" s="108"/>
      <c r="F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E445" s="108"/>
      <c r="BG445" s="108"/>
      <c r="BI445" s="108"/>
      <c r="BK445" s="108"/>
      <c r="BL445" s="108"/>
      <c r="BM445" s="108"/>
      <c r="CB445" s="108"/>
      <c r="CC445" s="108"/>
      <c r="CD445" s="108"/>
      <c r="CE445" s="108"/>
    </row>
    <row r="446" spans="1:83">
      <c r="A446" s="108"/>
      <c r="B446" s="108"/>
      <c r="E446" s="108"/>
      <c r="F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E446" s="108"/>
      <c r="BG446" s="108"/>
      <c r="BI446" s="108"/>
      <c r="BK446" s="108"/>
      <c r="BL446" s="108"/>
      <c r="BM446" s="108"/>
      <c r="CB446" s="108"/>
      <c r="CC446" s="108"/>
      <c r="CD446" s="108"/>
      <c r="CE446" s="108"/>
    </row>
    <row r="447" spans="1:83">
      <c r="A447" s="108"/>
      <c r="B447" s="108"/>
      <c r="E447" s="108"/>
      <c r="F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E447" s="108"/>
      <c r="BG447" s="108"/>
      <c r="BI447" s="108"/>
      <c r="BK447" s="108"/>
      <c r="BL447" s="108"/>
      <c r="BM447" s="108"/>
      <c r="CB447" s="108"/>
      <c r="CC447" s="108"/>
      <c r="CD447" s="108"/>
      <c r="CE447" s="108"/>
    </row>
    <row r="448" spans="1:83">
      <c r="A448" s="108"/>
      <c r="B448" s="108"/>
      <c r="E448" s="108"/>
      <c r="F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E448" s="108"/>
      <c r="BG448" s="108"/>
      <c r="BI448" s="108"/>
      <c r="BK448" s="108"/>
      <c r="BL448" s="108"/>
      <c r="BM448" s="108"/>
      <c r="CB448" s="108"/>
      <c r="CC448" s="108"/>
      <c r="CD448" s="108"/>
      <c r="CE448" s="108"/>
    </row>
    <row r="449" spans="1:83">
      <c r="A449" s="108"/>
      <c r="B449" s="108"/>
      <c r="E449" s="108"/>
      <c r="F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E449" s="108"/>
      <c r="BG449" s="108"/>
      <c r="BI449" s="108"/>
      <c r="BK449" s="108"/>
      <c r="BL449" s="108"/>
      <c r="BM449" s="108"/>
      <c r="CB449" s="108"/>
      <c r="CC449" s="108"/>
      <c r="CD449" s="108"/>
      <c r="CE449" s="108"/>
    </row>
    <row r="450" spans="1:83">
      <c r="A450" s="108"/>
      <c r="B450" s="108"/>
      <c r="E450" s="108"/>
      <c r="F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E450" s="108"/>
      <c r="BG450" s="108"/>
      <c r="BI450" s="108"/>
      <c r="BK450" s="108"/>
      <c r="BL450" s="108"/>
      <c r="BM450" s="108"/>
      <c r="CB450" s="108"/>
      <c r="CC450" s="108"/>
      <c r="CD450" s="108"/>
      <c r="CE450" s="108"/>
    </row>
    <row r="451" spans="1:83">
      <c r="A451" s="108"/>
      <c r="B451" s="108"/>
      <c r="E451" s="108"/>
      <c r="F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E451" s="108"/>
      <c r="BG451" s="108"/>
      <c r="BI451" s="108"/>
      <c r="BK451" s="108"/>
      <c r="BL451" s="108"/>
      <c r="BM451" s="108"/>
      <c r="CB451" s="108"/>
      <c r="CC451" s="108"/>
      <c r="CD451" s="108"/>
      <c r="CE451" s="108"/>
    </row>
    <row r="452" spans="1:83">
      <c r="A452" s="108"/>
      <c r="B452" s="108"/>
      <c r="E452" s="108"/>
      <c r="F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E452" s="108"/>
      <c r="BG452" s="108"/>
      <c r="BI452" s="108"/>
      <c r="BK452" s="108"/>
      <c r="BL452" s="108"/>
      <c r="BM452" s="108"/>
      <c r="CB452" s="108"/>
      <c r="CC452" s="108"/>
      <c r="CD452" s="108"/>
      <c r="CE452" s="108"/>
    </row>
    <row r="453" spans="1:83">
      <c r="A453" s="108"/>
      <c r="B453" s="108"/>
      <c r="E453" s="108"/>
      <c r="F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E453" s="108"/>
      <c r="BG453" s="108"/>
      <c r="BI453" s="108"/>
      <c r="BK453" s="108"/>
      <c r="BL453" s="108"/>
      <c r="BM453" s="108"/>
      <c r="CB453" s="108"/>
      <c r="CC453" s="108"/>
      <c r="CD453" s="108"/>
      <c r="CE453" s="108"/>
    </row>
    <row r="454" spans="1:83">
      <c r="A454" s="108"/>
      <c r="B454" s="108"/>
      <c r="E454" s="108"/>
      <c r="F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E454" s="108"/>
      <c r="BG454" s="108"/>
      <c r="BI454" s="108"/>
      <c r="BK454" s="108"/>
      <c r="BL454" s="108"/>
      <c r="BM454" s="108"/>
      <c r="CB454" s="108"/>
      <c r="CC454" s="108"/>
      <c r="CD454" s="108"/>
      <c r="CE454" s="108"/>
    </row>
    <row r="455" spans="1:83">
      <c r="A455" s="108"/>
      <c r="B455" s="108"/>
      <c r="E455" s="108"/>
      <c r="F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E455" s="108"/>
      <c r="BG455" s="108"/>
      <c r="BI455" s="108"/>
      <c r="BK455" s="108"/>
      <c r="BL455" s="108"/>
      <c r="BM455" s="108"/>
      <c r="CB455" s="108"/>
      <c r="CC455" s="108"/>
      <c r="CD455" s="108"/>
      <c r="CE455" s="108"/>
    </row>
    <row r="456" spans="1:83">
      <c r="A456" s="108"/>
      <c r="B456" s="108"/>
      <c r="E456" s="108"/>
      <c r="F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E456" s="108"/>
      <c r="BG456" s="108"/>
      <c r="BI456" s="108"/>
      <c r="BK456" s="108"/>
      <c r="BL456" s="108"/>
      <c r="BM456" s="108"/>
      <c r="CB456" s="108"/>
      <c r="CC456" s="108"/>
      <c r="CD456" s="108"/>
      <c r="CE456" s="108"/>
    </row>
    <row r="457" spans="1:83">
      <c r="A457" s="108"/>
      <c r="B457" s="108"/>
      <c r="E457" s="108"/>
      <c r="F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E457" s="108"/>
      <c r="BG457" s="108"/>
      <c r="BI457" s="108"/>
      <c r="BK457" s="108"/>
      <c r="BL457" s="108"/>
      <c r="BM457" s="108"/>
      <c r="CB457" s="108"/>
      <c r="CC457" s="108"/>
      <c r="CD457" s="108"/>
      <c r="CE457" s="108"/>
    </row>
    <row r="458" spans="1:83">
      <c r="A458" s="108"/>
      <c r="B458" s="108"/>
      <c r="E458" s="108"/>
      <c r="F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E458" s="108"/>
      <c r="BG458" s="108"/>
      <c r="BI458" s="108"/>
      <c r="BK458" s="108"/>
      <c r="BL458" s="108"/>
      <c r="BM458" s="108"/>
      <c r="CB458" s="108"/>
      <c r="CC458" s="108"/>
      <c r="CD458" s="108"/>
      <c r="CE458" s="108"/>
    </row>
    <row r="459" spans="1:83">
      <c r="A459" s="108"/>
      <c r="B459" s="108"/>
      <c r="E459" s="108"/>
      <c r="F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E459" s="108"/>
      <c r="BG459" s="108"/>
      <c r="BI459" s="108"/>
      <c r="BK459" s="108"/>
      <c r="BL459" s="108"/>
      <c r="BM459" s="108"/>
      <c r="CB459" s="108"/>
      <c r="CC459" s="108"/>
      <c r="CD459" s="108"/>
      <c r="CE459" s="108"/>
    </row>
    <row r="460" spans="1:83">
      <c r="A460" s="108"/>
      <c r="B460" s="108"/>
      <c r="E460" s="108"/>
      <c r="F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E460" s="108"/>
      <c r="BG460" s="108"/>
      <c r="BI460" s="108"/>
      <c r="BK460" s="108"/>
      <c r="BL460" s="108"/>
      <c r="BM460" s="108"/>
      <c r="CB460" s="108"/>
      <c r="CC460" s="108"/>
      <c r="CD460" s="108"/>
      <c r="CE460" s="108"/>
    </row>
    <row r="461" spans="1:83">
      <c r="A461" s="108"/>
      <c r="B461" s="108"/>
      <c r="E461" s="108"/>
      <c r="F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E461" s="108"/>
      <c r="BG461" s="108"/>
      <c r="BI461" s="108"/>
      <c r="BK461" s="108"/>
      <c r="BL461" s="108"/>
      <c r="BM461" s="108"/>
      <c r="CB461" s="108"/>
      <c r="CC461" s="108"/>
      <c r="CD461" s="108"/>
      <c r="CE461" s="108"/>
    </row>
    <row r="462" spans="1:83">
      <c r="A462" s="108"/>
      <c r="B462" s="108"/>
      <c r="E462" s="108"/>
      <c r="F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E462" s="108"/>
      <c r="BG462" s="108"/>
      <c r="BI462" s="108"/>
      <c r="BK462" s="108"/>
      <c r="BL462" s="108"/>
      <c r="BM462" s="108"/>
      <c r="CB462" s="108"/>
      <c r="CC462" s="108"/>
      <c r="CD462" s="108"/>
      <c r="CE462" s="108"/>
    </row>
    <row r="463" spans="1:83">
      <c r="A463" s="108"/>
      <c r="B463" s="108"/>
      <c r="E463" s="108"/>
      <c r="F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E463" s="108"/>
      <c r="BG463" s="108"/>
      <c r="BI463" s="108"/>
      <c r="BK463" s="108"/>
      <c r="BL463" s="108"/>
      <c r="BM463" s="108"/>
      <c r="CB463" s="108"/>
      <c r="CC463" s="108"/>
      <c r="CD463" s="108"/>
      <c r="CE463" s="108"/>
    </row>
    <row r="464" spans="1:83">
      <c r="A464" s="108"/>
      <c r="B464" s="108"/>
      <c r="E464" s="108"/>
      <c r="F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E464" s="108"/>
      <c r="BG464" s="108"/>
      <c r="BI464" s="108"/>
      <c r="BK464" s="108"/>
      <c r="BL464" s="108"/>
      <c r="BM464" s="108"/>
      <c r="CB464" s="108"/>
      <c r="CC464" s="108"/>
      <c r="CD464" s="108"/>
      <c r="CE464" s="108"/>
    </row>
    <row r="465" spans="1:83">
      <c r="A465" s="108"/>
      <c r="B465" s="108"/>
      <c r="E465" s="108"/>
      <c r="F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E465" s="108"/>
      <c r="BG465" s="108"/>
      <c r="BI465" s="108"/>
      <c r="BK465" s="108"/>
      <c r="BL465" s="108"/>
      <c r="BM465" s="108"/>
      <c r="CB465" s="108"/>
      <c r="CC465" s="108"/>
      <c r="CD465" s="108"/>
      <c r="CE465" s="108"/>
    </row>
    <row r="466" spans="1:83">
      <c r="A466" s="108"/>
      <c r="B466" s="108"/>
      <c r="E466" s="108"/>
      <c r="F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E466" s="108"/>
      <c r="BG466" s="108"/>
      <c r="BI466" s="108"/>
      <c r="BK466" s="108"/>
      <c r="BL466" s="108"/>
      <c r="BM466" s="108"/>
      <c r="CB466" s="108"/>
      <c r="CC466" s="108"/>
      <c r="CD466" s="108"/>
      <c r="CE466" s="108"/>
    </row>
    <row r="467" spans="1:83">
      <c r="A467" s="108"/>
      <c r="B467" s="108"/>
      <c r="E467" s="108"/>
      <c r="F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E467" s="108"/>
      <c r="BG467" s="108"/>
      <c r="BI467" s="108"/>
      <c r="BK467" s="108"/>
      <c r="BL467" s="108"/>
      <c r="BM467" s="108"/>
      <c r="CB467" s="108"/>
      <c r="CC467" s="108"/>
      <c r="CD467" s="108"/>
      <c r="CE467" s="108"/>
    </row>
    <row r="468" spans="1:83">
      <c r="A468" s="108"/>
      <c r="B468" s="108"/>
      <c r="E468" s="108"/>
      <c r="F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E468" s="108"/>
      <c r="BG468" s="108"/>
      <c r="BI468" s="108"/>
      <c r="BK468" s="108"/>
      <c r="BL468" s="108"/>
      <c r="BM468" s="108"/>
      <c r="CB468" s="108"/>
      <c r="CC468" s="108"/>
      <c r="CD468" s="108"/>
      <c r="CE468" s="108"/>
    </row>
    <row r="469" spans="1:83">
      <c r="A469" s="108"/>
      <c r="B469" s="108"/>
      <c r="E469" s="108"/>
      <c r="F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E469" s="108"/>
      <c r="BG469" s="108"/>
      <c r="BI469" s="108"/>
      <c r="BK469" s="108"/>
      <c r="BL469" s="108"/>
      <c r="BM469" s="108"/>
      <c r="CB469" s="108"/>
      <c r="CC469" s="108"/>
      <c r="CD469" s="108"/>
      <c r="CE469" s="108"/>
    </row>
    <row r="470" spans="1:83">
      <c r="A470" s="108"/>
      <c r="B470" s="108"/>
      <c r="E470" s="108"/>
      <c r="F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E470" s="108"/>
      <c r="BG470" s="108"/>
      <c r="BI470" s="108"/>
      <c r="BK470" s="108"/>
      <c r="BL470" s="108"/>
      <c r="BM470" s="108"/>
      <c r="CB470" s="108"/>
      <c r="CC470" s="108"/>
      <c r="CD470" s="108"/>
      <c r="CE470" s="108"/>
    </row>
    <row r="471" spans="1:83">
      <c r="A471" s="108"/>
      <c r="B471" s="108"/>
      <c r="E471" s="108"/>
      <c r="F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E471" s="108"/>
      <c r="BG471" s="108"/>
      <c r="BI471" s="108"/>
      <c r="BK471" s="108"/>
      <c r="BL471" s="108"/>
      <c r="BM471" s="108"/>
      <c r="CB471" s="108"/>
      <c r="CC471" s="108"/>
      <c r="CD471" s="108"/>
      <c r="CE471" s="108"/>
    </row>
    <row r="472" spans="1:83">
      <c r="A472" s="108"/>
      <c r="B472" s="108"/>
      <c r="E472" s="108"/>
      <c r="F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E472" s="108"/>
      <c r="BG472" s="108"/>
      <c r="BI472" s="108"/>
      <c r="BK472" s="108"/>
      <c r="BL472" s="108"/>
      <c r="BM472" s="108"/>
      <c r="CB472" s="108"/>
      <c r="CC472" s="108"/>
      <c r="CD472" s="108"/>
      <c r="CE472" s="108"/>
    </row>
    <row r="473" spans="1:83">
      <c r="A473" s="108"/>
      <c r="B473" s="108"/>
      <c r="E473" s="108"/>
      <c r="F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E473" s="108"/>
      <c r="BG473" s="108"/>
      <c r="BI473" s="108"/>
      <c r="BK473" s="108"/>
      <c r="BL473" s="108"/>
      <c r="BM473" s="108"/>
      <c r="CB473" s="108"/>
      <c r="CC473" s="108"/>
      <c r="CD473" s="108"/>
      <c r="CE473" s="108"/>
    </row>
    <row r="474" spans="1:83">
      <c r="A474" s="108"/>
      <c r="B474" s="108"/>
      <c r="E474" s="108"/>
      <c r="F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E474" s="108"/>
      <c r="BG474" s="108"/>
      <c r="BI474" s="108"/>
      <c r="BK474" s="108"/>
      <c r="BL474" s="108"/>
      <c r="BM474" s="108"/>
      <c r="CB474" s="108"/>
      <c r="CC474" s="108"/>
      <c r="CD474" s="108"/>
      <c r="CE474" s="108"/>
    </row>
    <row r="475" spans="1:83">
      <c r="A475" s="108"/>
      <c r="B475" s="108"/>
      <c r="E475" s="108"/>
      <c r="F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E475" s="108"/>
      <c r="BG475" s="108"/>
      <c r="BI475" s="108"/>
      <c r="BK475" s="108"/>
      <c r="BL475" s="108"/>
      <c r="BM475" s="108"/>
      <c r="CB475" s="108"/>
      <c r="CC475" s="108"/>
      <c r="CD475" s="108"/>
      <c r="CE475" s="108"/>
    </row>
    <row r="476" spans="1:83">
      <c r="A476" s="108"/>
      <c r="B476" s="108"/>
      <c r="E476" s="108"/>
      <c r="F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E476" s="108"/>
      <c r="BG476" s="108"/>
      <c r="BI476" s="108"/>
      <c r="BK476" s="108"/>
      <c r="BL476" s="108"/>
      <c r="BM476" s="108"/>
      <c r="CB476" s="108"/>
      <c r="CC476" s="108"/>
      <c r="CD476" s="108"/>
      <c r="CE476" s="108"/>
    </row>
    <row r="477" spans="1:83">
      <c r="A477" s="108"/>
      <c r="B477" s="108"/>
      <c r="E477" s="108"/>
      <c r="F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E477" s="108"/>
      <c r="BG477" s="108"/>
      <c r="BI477" s="108"/>
      <c r="BK477" s="108"/>
      <c r="BL477" s="108"/>
      <c r="BM477" s="108"/>
      <c r="CB477" s="108"/>
      <c r="CC477" s="108"/>
      <c r="CD477" s="108"/>
      <c r="CE477" s="108"/>
    </row>
    <row r="478" spans="1:83">
      <c r="A478" s="108"/>
      <c r="B478" s="108"/>
      <c r="E478" s="108"/>
      <c r="F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E478" s="108"/>
      <c r="BG478" s="108"/>
      <c r="BI478" s="108"/>
      <c r="BK478" s="108"/>
      <c r="BL478" s="108"/>
      <c r="BM478" s="108"/>
      <c r="CB478" s="108"/>
      <c r="CC478" s="108"/>
      <c r="CD478" s="108"/>
      <c r="CE478" s="108"/>
    </row>
    <row r="479" spans="1:83">
      <c r="A479" s="108"/>
      <c r="B479" s="108"/>
      <c r="E479" s="108"/>
      <c r="F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E479" s="108"/>
      <c r="BG479" s="108"/>
      <c r="BI479" s="108"/>
      <c r="BK479" s="108"/>
      <c r="BL479" s="108"/>
      <c r="BM479" s="108"/>
      <c r="CB479" s="108"/>
      <c r="CC479" s="108"/>
      <c r="CD479" s="108"/>
      <c r="CE479" s="108"/>
    </row>
    <row r="480" spans="1:83">
      <c r="A480" s="108"/>
      <c r="B480" s="108"/>
      <c r="E480" s="108"/>
      <c r="F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E480" s="108"/>
      <c r="BG480" s="108"/>
      <c r="BI480" s="108"/>
      <c r="BK480" s="108"/>
      <c r="BL480" s="108"/>
      <c r="BM480" s="108"/>
      <c r="CB480" s="108"/>
      <c r="CC480" s="108"/>
      <c r="CD480" s="108"/>
      <c r="CE480" s="108"/>
    </row>
    <row r="481" spans="1:83">
      <c r="A481" s="108"/>
      <c r="B481" s="108"/>
      <c r="E481" s="108"/>
      <c r="F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E481" s="108"/>
      <c r="BG481" s="108"/>
      <c r="BI481" s="108"/>
      <c r="BK481" s="108"/>
      <c r="BL481" s="108"/>
      <c r="BM481" s="108"/>
      <c r="CB481" s="108"/>
      <c r="CC481" s="108"/>
      <c r="CD481" s="108"/>
      <c r="CE481" s="108"/>
    </row>
    <row r="482" spans="1:83">
      <c r="A482" s="108"/>
      <c r="B482" s="108"/>
      <c r="E482" s="108"/>
      <c r="F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E482" s="108"/>
      <c r="BG482" s="108"/>
      <c r="BI482" s="108"/>
      <c r="BK482" s="108"/>
      <c r="BL482" s="108"/>
      <c r="BM482" s="108"/>
      <c r="CB482" s="108"/>
      <c r="CC482" s="108"/>
      <c r="CD482" s="108"/>
      <c r="CE482" s="108"/>
    </row>
    <row r="483" spans="1:83">
      <c r="A483" s="108"/>
      <c r="B483" s="108"/>
      <c r="E483" s="108"/>
      <c r="F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E483" s="108"/>
      <c r="BG483" s="108"/>
      <c r="BI483" s="108"/>
      <c r="BK483" s="108"/>
      <c r="BL483" s="108"/>
      <c r="BM483" s="108"/>
      <c r="CB483" s="108"/>
      <c r="CC483" s="108"/>
      <c r="CD483" s="108"/>
      <c r="CE483" s="108"/>
    </row>
    <row r="484" spans="1:83">
      <c r="A484" s="108"/>
      <c r="B484" s="108"/>
      <c r="E484" s="108"/>
      <c r="F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E484" s="108"/>
      <c r="BG484" s="108"/>
      <c r="BI484" s="108"/>
      <c r="BK484" s="108"/>
      <c r="BL484" s="108"/>
      <c r="BM484" s="108"/>
      <c r="CB484" s="108"/>
      <c r="CC484" s="108"/>
      <c r="CD484" s="108"/>
      <c r="CE484" s="108"/>
    </row>
    <row r="485" spans="1:83">
      <c r="A485" s="108"/>
      <c r="B485" s="108"/>
      <c r="E485" s="108"/>
      <c r="F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E485" s="108"/>
      <c r="BG485" s="108"/>
      <c r="BI485" s="108"/>
      <c r="BK485" s="108"/>
      <c r="BL485" s="108"/>
      <c r="BM485" s="108"/>
      <c r="CB485" s="108"/>
      <c r="CC485" s="108"/>
      <c r="CD485" s="108"/>
      <c r="CE485" s="108"/>
    </row>
    <row r="486" spans="1:83">
      <c r="A486" s="108"/>
      <c r="B486" s="108"/>
      <c r="E486" s="108"/>
      <c r="F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E486" s="108"/>
      <c r="BG486" s="108"/>
      <c r="BI486" s="108"/>
      <c r="BK486" s="108"/>
      <c r="BL486" s="108"/>
      <c r="BM486" s="108"/>
      <c r="CB486" s="108"/>
      <c r="CC486" s="108"/>
      <c r="CD486" s="108"/>
      <c r="CE486" s="108"/>
    </row>
    <row r="487" spans="1:83">
      <c r="A487" s="108"/>
      <c r="B487" s="108"/>
      <c r="E487" s="108"/>
      <c r="F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E487" s="108"/>
      <c r="BG487" s="108"/>
      <c r="BI487" s="108"/>
      <c r="BK487" s="108"/>
      <c r="BL487" s="108"/>
      <c r="BM487" s="108"/>
      <c r="CB487" s="108"/>
      <c r="CC487" s="108"/>
      <c r="CD487" s="108"/>
      <c r="CE487" s="108"/>
    </row>
    <row r="488" spans="1:83">
      <c r="A488" s="108"/>
      <c r="B488" s="108"/>
      <c r="E488" s="108"/>
      <c r="F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E488" s="108"/>
      <c r="BG488" s="108"/>
      <c r="BI488" s="108"/>
      <c r="BK488" s="108"/>
      <c r="BL488" s="108"/>
      <c r="BM488" s="108"/>
      <c r="CB488" s="108"/>
      <c r="CC488" s="108"/>
      <c r="CD488" s="108"/>
      <c r="CE488" s="108"/>
    </row>
    <row r="489" spans="1:83">
      <c r="A489" s="108"/>
      <c r="B489" s="108"/>
      <c r="E489" s="108"/>
      <c r="F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E489" s="108"/>
      <c r="BG489" s="108"/>
      <c r="BI489" s="108"/>
      <c r="BK489" s="108"/>
      <c r="BL489" s="108"/>
      <c r="BM489" s="108"/>
      <c r="CB489" s="108"/>
      <c r="CC489" s="108"/>
      <c r="CD489" s="108"/>
      <c r="CE489" s="108"/>
    </row>
    <row r="490" spans="1:83">
      <c r="A490" s="108"/>
      <c r="B490" s="108"/>
      <c r="E490" s="108"/>
      <c r="F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E490" s="108"/>
      <c r="BG490" s="108"/>
      <c r="BI490" s="108"/>
      <c r="BK490" s="108"/>
      <c r="BL490" s="108"/>
      <c r="BM490" s="108"/>
      <c r="CB490" s="108"/>
      <c r="CC490" s="108"/>
      <c r="CD490" s="108"/>
      <c r="CE490" s="108"/>
    </row>
    <row r="491" spans="1:83">
      <c r="A491" s="108"/>
      <c r="B491" s="108"/>
      <c r="E491" s="108"/>
      <c r="F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E491" s="108"/>
      <c r="BG491" s="108"/>
      <c r="BI491" s="108"/>
      <c r="BK491" s="108"/>
      <c r="BL491" s="108"/>
      <c r="BM491" s="108"/>
      <c r="CB491" s="108"/>
      <c r="CC491" s="108"/>
      <c r="CD491" s="108"/>
      <c r="CE491" s="108"/>
    </row>
    <row r="492" spans="1:83">
      <c r="A492" s="108"/>
      <c r="B492" s="108"/>
      <c r="E492" s="108"/>
      <c r="F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E492" s="108"/>
      <c r="BG492" s="108"/>
      <c r="BI492" s="108"/>
      <c r="BK492" s="108"/>
      <c r="BL492" s="108"/>
      <c r="BM492" s="108"/>
      <c r="CB492" s="108"/>
      <c r="CC492" s="108"/>
      <c r="CD492" s="108"/>
      <c r="CE492" s="108"/>
    </row>
    <row r="493" spans="1:83">
      <c r="A493" s="108"/>
      <c r="B493" s="108"/>
      <c r="E493" s="108"/>
      <c r="F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E493" s="108"/>
      <c r="BG493" s="108"/>
      <c r="BI493" s="108"/>
      <c r="BK493" s="108"/>
      <c r="BL493" s="108"/>
      <c r="BM493" s="108"/>
      <c r="CB493" s="108"/>
      <c r="CC493" s="108"/>
      <c r="CD493" s="108"/>
      <c r="CE493" s="108"/>
    </row>
    <row r="494" spans="1:83">
      <c r="A494" s="108"/>
      <c r="B494" s="108"/>
      <c r="E494" s="108"/>
      <c r="F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E494" s="108"/>
      <c r="BG494" s="108"/>
      <c r="BI494" s="108"/>
      <c r="BK494" s="108"/>
      <c r="BL494" s="108"/>
      <c r="BM494" s="108"/>
      <c r="CB494" s="108"/>
      <c r="CC494" s="108"/>
      <c r="CD494" s="108"/>
      <c r="CE494" s="108"/>
    </row>
    <row r="495" spans="1:83">
      <c r="A495" s="108"/>
      <c r="B495" s="108"/>
      <c r="E495" s="108"/>
      <c r="F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E495" s="108"/>
      <c r="BG495" s="108"/>
      <c r="BI495" s="108"/>
      <c r="BK495" s="108"/>
      <c r="BL495" s="108"/>
      <c r="BM495" s="108"/>
      <c r="CB495" s="108"/>
      <c r="CC495" s="108"/>
      <c r="CD495" s="108"/>
      <c r="CE495" s="108"/>
    </row>
    <row r="496" spans="1:83">
      <c r="A496" s="108"/>
      <c r="B496" s="108"/>
      <c r="E496" s="108"/>
      <c r="F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E496" s="108"/>
      <c r="BG496" s="108"/>
      <c r="BI496" s="108"/>
      <c r="BK496" s="108"/>
      <c r="BL496" s="108"/>
      <c r="BM496" s="108"/>
      <c r="CB496" s="108"/>
      <c r="CC496" s="108"/>
      <c r="CD496" s="108"/>
      <c r="CE496" s="108"/>
    </row>
    <row r="497" spans="1:83">
      <c r="A497" s="108"/>
      <c r="B497" s="108"/>
      <c r="E497" s="108"/>
      <c r="F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E497" s="108"/>
      <c r="BG497" s="108"/>
      <c r="BI497" s="108"/>
      <c r="BK497" s="108"/>
      <c r="BL497" s="108"/>
      <c r="BM497" s="108"/>
      <c r="CB497" s="108"/>
      <c r="CC497" s="108"/>
      <c r="CD497" s="108"/>
      <c r="CE497" s="108"/>
    </row>
    <row r="498" spans="1:83">
      <c r="A498" s="108"/>
      <c r="B498" s="108"/>
      <c r="E498" s="108"/>
      <c r="F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E498" s="108"/>
      <c r="BG498" s="108"/>
      <c r="BI498" s="108"/>
      <c r="BK498" s="108"/>
      <c r="BL498" s="108"/>
      <c r="BM498" s="108"/>
      <c r="CB498" s="108"/>
      <c r="CC498" s="108"/>
      <c r="CD498" s="108"/>
      <c r="CE498" s="108"/>
    </row>
    <row r="499" spans="1:83">
      <c r="A499" s="108"/>
      <c r="B499" s="108"/>
      <c r="E499" s="108"/>
      <c r="F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E499" s="108"/>
      <c r="BG499" s="108"/>
      <c r="BI499" s="108"/>
      <c r="BK499" s="108"/>
      <c r="BL499" s="108"/>
      <c r="BM499" s="108"/>
      <c r="CB499" s="108"/>
      <c r="CC499" s="108"/>
      <c r="CD499" s="108"/>
      <c r="CE499" s="108"/>
    </row>
    <row r="500" spans="1:83">
      <c r="A500" s="108"/>
      <c r="B500" s="108"/>
      <c r="E500" s="108"/>
      <c r="F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E500" s="108"/>
      <c r="BG500" s="108"/>
      <c r="BI500" s="108"/>
      <c r="BK500" s="108"/>
      <c r="BL500" s="108"/>
      <c r="BM500" s="108"/>
      <c r="CB500" s="108"/>
      <c r="CC500" s="108"/>
      <c r="CD500" s="108"/>
      <c r="CE500" s="108"/>
    </row>
    <row r="501" spans="1:83">
      <c r="A501" s="108"/>
      <c r="B501" s="108"/>
      <c r="E501" s="108"/>
      <c r="F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E501" s="108"/>
      <c r="BG501" s="108"/>
      <c r="BI501" s="108"/>
      <c r="BK501" s="108"/>
      <c r="BL501" s="108"/>
      <c r="BM501" s="108"/>
      <c r="CB501" s="108"/>
      <c r="CC501" s="108"/>
      <c r="CD501" s="108"/>
      <c r="CE501" s="108"/>
    </row>
    <row r="502" spans="1:83">
      <c r="A502" s="108"/>
      <c r="B502" s="108"/>
      <c r="E502" s="108"/>
      <c r="F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E502" s="108"/>
      <c r="BG502" s="108"/>
      <c r="BI502" s="108"/>
      <c r="BK502" s="108"/>
      <c r="BL502" s="108"/>
      <c r="BM502" s="108"/>
      <c r="CB502" s="108"/>
      <c r="CC502" s="108"/>
      <c r="CD502" s="108"/>
      <c r="CE502" s="108"/>
    </row>
    <row r="503" spans="1:83">
      <c r="A503" s="108"/>
      <c r="B503" s="108"/>
      <c r="E503" s="108"/>
      <c r="F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E503" s="108"/>
      <c r="BG503" s="108"/>
      <c r="BI503" s="108"/>
      <c r="BK503" s="108"/>
      <c r="BL503" s="108"/>
      <c r="BM503" s="108"/>
      <c r="CB503" s="108"/>
      <c r="CC503" s="108"/>
      <c r="CD503" s="108"/>
      <c r="CE503" s="108"/>
    </row>
    <row r="504" spans="1:83">
      <c r="A504" s="108"/>
      <c r="B504" s="108"/>
      <c r="E504" s="108"/>
      <c r="F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E504" s="108"/>
      <c r="BG504" s="108"/>
      <c r="BI504" s="108"/>
      <c r="BK504" s="108"/>
      <c r="BL504" s="108"/>
      <c r="BM504" s="108"/>
      <c r="CB504" s="108"/>
      <c r="CC504" s="108"/>
      <c r="CD504" s="108"/>
      <c r="CE504" s="108"/>
    </row>
    <row r="505" spans="1:83">
      <c r="A505" s="108"/>
      <c r="B505" s="108"/>
      <c r="E505" s="108"/>
      <c r="F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E505" s="108"/>
      <c r="BG505" s="108"/>
      <c r="BI505" s="108"/>
      <c r="BK505" s="108"/>
      <c r="BL505" s="108"/>
      <c r="BM505" s="108"/>
      <c r="CB505" s="108"/>
      <c r="CC505" s="108"/>
      <c r="CD505" s="108"/>
      <c r="CE505" s="108"/>
    </row>
    <row r="506" spans="1:83">
      <c r="A506" s="108"/>
      <c r="B506" s="108"/>
      <c r="E506" s="108"/>
      <c r="F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E506" s="108"/>
      <c r="BG506" s="108"/>
      <c r="BI506" s="108"/>
      <c r="BK506" s="108"/>
      <c r="BL506" s="108"/>
      <c r="BM506" s="108"/>
      <c r="CB506" s="108"/>
      <c r="CC506" s="108"/>
      <c r="CD506" s="108"/>
      <c r="CE506" s="108"/>
    </row>
    <row r="507" spans="1:83">
      <c r="A507" s="108"/>
      <c r="B507" s="108"/>
      <c r="E507" s="108"/>
      <c r="F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E507" s="108"/>
      <c r="BG507" s="108"/>
      <c r="BI507" s="108"/>
      <c r="BK507" s="108"/>
      <c r="BL507" s="108"/>
      <c r="BM507" s="108"/>
      <c r="CB507" s="108"/>
      <c r="CC507" s="108"/>
      <c r="CD507" s="108"/>
      <c r="CE507" s="108"/>
    </row>
    <row r="508" spans="1:83">
      <c r="A508" s="108"/>
      <c r="B508" s="108"/>
      <c r="E508" s="108"/>
      <c r="F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E508" s="108"/>
      <c r="BG508" s="108"/>
      <c r="BI508" s="108"/>
      <c r="BK508" s="108"/>
      <c r="BL508" s="108"/>
      <c r="BM508" s="108"/>
      <c r="CB508" s="108"/>
      <c r="CC508" s="108"/>
      <c r="CD508" s="108"/>
      <c r="CE508" s="108"/>
    </row>
    <row r="509" spans="1:83">
      <c r="A509" s="108"/>
      <c r="B509" s="108"/>
      <c r="E509" s="108"/>
      <c r="F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E509" s="108"/>
      <c r="BG509" s="108"/>
      <c r="BI509" s="108"/>
      <c r="BK509" s="108"/>
      <c r="BL509" s="108"/>
      <c r="BM509" s="108"/>
      <c r="CB509" s="108"/>
      <c r="CC509" s="108"/>
      <c r="CD509" s="108"/>
      <c r="CE509" s="108"/>
    </row>
    <row r="510" spans="1:83">
      <c r="A510" s="108"/>
      <c r="B510" s="108"/>
      <c r="E510" s="108"/>
      <c r="F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E510" s="108"/>
      <c r="BG510" s="108"/>
      <c r="BI510" s="108"/>
      <c r="BK510" s="108"/>
      <c r="BL510" s="108"/>
      <c r="BM510" s="108"/>
      <c r="CB510" s="108"/>
      <c r="CC510" s="108"/>
      <c r="CD510" s="108"/>
      <c r="CE510" s="108"/>
    </row>
    <row r="511" spans="1:83">
      <c r="A511" s="108"/>
      <c r="B511" s="108"/>
      <c r="E511" s="108"/>
      <c r="F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E511" s="108"/>
      <c r="BG511" s="108"/>
      <c r="BI511" s="108"/>
      <c r="BK511" s="108"/>
      <c r="BL511" s="108"/>
      <c r="BM511" s="108"/>
      <c r="CB511" s="108"/>
      <c r="CC511" s="108"/>
      <c r="CD511" s="108"/>
      <c r="CE511" s="108"/>
    </row>
    <row r="512" spans="1:83">
      <c r="A512" s="108"/>
      <c r="B512" s="108"/>
      <c r="E512" s="108"/>
      <c r="F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E512" s="108"/>
      <c r="BG512" s="108"/>
      <c r="BI512" s="108"/>
      <c r="BK512" s="108"/>
      <c r="BL512" s="108"/>
      <c r="BM512" s="108"/>
      <c r="CB512" s="108"/>
      <c r="CC512" s="108"/>
      <c r="CD512" s="108"/>
      <c r="CE512" s="108"/>
    </row>
    <row r="513" spans="1:83">
      <c r="A513" s="108"/>
      <c r="B513" s="108"/>
      <c r="E513" s="108"/>
      <c r="F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E513" s="108"/>
      <c r="BG513" s="108"/>
      <c r="BI513" s="108"/>
      <c r="BK513" s="108"/>
      <c r="BL513" s="108"/>
      <c r="BM513" s="108"/>
      <c r="CB513" s="108"/>
      <c r="CC513" s="108"/>
      <c r="CD513" s="108"/>
      <c r="CE513" s="108"/>
    </row>
    <row r="514" spans="1:83">
      <c r="A514" s="108"/>
      <c r="B514" s="108"/>
      <c r="E514" s="108"/>
      <c r="F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E514" s="108"/>
      <c r="BG514" s="108"/>
      <c r="BI514" s="108"/>
      <c r="BK514" s="108"/>
      <c r="BL514" s="108"/>
      <c r="BM514" s="108"/>
      <c r="CB514" s="108"/>
      <c r="CC514" s="108"/>
      <c r="CD514" s="108"/>
      <c r="CE514" s="108"/>
    </row>
    <row r="515" spans="1:83">
      <c r="A515" s="108"/>
      <c r="B515" s="108"/>
      <c r="E515" s="108"/>
      <c r="F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E515" s="108"/>
      <c r="BG515" s="108"/>
      <c r="BI515" s="108"/>
      <c r="BK515" s="108"/>
      <c r="BL515" s="108"/>
      <c r="BM515" s="108"/>
      <c r="CB515" s="108"/>
      <c r="CC515" s="108"/>
      <c r="CD515" s="108"/>
      <c r="CE515" s="108"/>
    </row>
    <row r="516" spans="1:83">
      <c r="A516" s="108"/>
      <c r="B516" s="108"/>
      <c r="E516" s="108"/>
      <c r="F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E516" s="108"/>
      <c r="BG516" s="108"/>
      <c r="BI516" s="108"/>
      <c r="BK516" s="108"/>
      <c r="BL516" s="108"/>
      <c r="BM516" s="108"/>
      <c r="CB516" s="108"/>
      <c r="CC516" s="108"/>
      <c r="CD516" s="108"/>
      <c r="CE516" s="108"/>
    </row>
    <row r="517" spans="1:83">
      <c r="A517" s="108"/>
      <c r="B517" s="108"/>
      <c r="E517" s="108"/>
      <c r="F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E517" s="108"/>
      <c r="BG517" s="108"/>
      <c r="BI517" s="108"/>
      <c r="BK517" s="108"/>
      <c r="BL517" s="108"/>
      <c r="BM517" s="108"/>
      <c r="CB517" s="108"/>
      <c r="CC517" s="108"/>
      <c r="CD517" s="108"/>
      <c r="CE517" s="108"/>
    </row>
    <row r="518" spans="1:83">
      <c r="A518" s="108"/>
      <c r="B518" s="108"/>
      <c r="E518" s="108"/>
      <c r="F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E518" s="108"/>
      <c r="BG518" s="108"/>
      <c r="BI518" s="108"/>
      <c r="BK518" s="108"/>
      <c r="BL518" s="108"/>
      <c r="BM518" s="108"/>
      <c r="CB518" s="108"/>
      <c r="CC518" s="108"/>
      <c r="CD518" s="108"/>
      <c r="CE518" s="108"/>
    </row>
    <row r="519" spans="1:83">
      <c r="A519" s="108"/>
      <c r="B519" s="108"/>
      <c r="E519" s="108"/>
      <c r="F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E519" s="108"/>
      <c r="BG519" s="108"/>
      <c r="BI519" s="108"/>
      <c r="BK519" s="108"/>
      <c r="BL519" s="108"/>
      <c r="BM519" s="108"/>
      <c r="CB519" s="108"/>
      <c r="CC519" s="108"/>
      <c r="CD519" s="108"/>
      <c r="CE519" s="108"/>
    </row>
    <row r="520" spans="1:83">
      <c r="A520" s="108"/>
      <c r="B520" s="108"/>
      <c r="E520" s="108"/>
      <c r="F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E520" s="108"/>
      <c r="BG520" s="108"/>
      <c r="BI520" s="108"/>
      <c r="BK520" s="108"/>
      <c r="BL520" s="108"/>
      <c r="BM520" s="108"/>
      <c r="CB520" s="108"/>
      <c r="CC520" s="108"/>
      <c r="CD520" s="108"/>
      <c r="CE520" s="108"/>
    </row>
    <row r="521" spans="1:83">
      <c r="A521" s="108"/>
      <c r="B521" s="108"/>
      <c r="E521" s="108"/>
      <c r="F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E521" s="108"/>
      <c r="BG521" s="108"/>
      <c r="BI521" s="108"/>
      <c r="BK521" s="108"/>
      <c r="BL521" s="108"/>
      <c r="BM521" s="108"/>
      <c r="CB521" s="108"/>
      <c r="CC521" s="108"/>
      <c r="CD521" s="108"/>
      <c r="CE521" s="108"/>
    </row>
    <row r="522" spans="1:83">
      <c r="A522" s="108"/>
      <c r="B522" s="108"/>
      <c r="E522" s="108"/>
      <c r="F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E522" s="108"/>
      <c r="BG522" s="108"/>
      <c r="BI522" s="108"/>
      <c r="BK522" s="108"/>
      <c r="BL522" s="108"/>
      <c r="BM522" s="108"/>
      <c r="CB522" s="108"/>
      <c r="CC522" s="108"/>
      <c r="CD522" s="108"/>
      <c r="CE522" s="108"/>
    </row>
    <row r="523" spans="1:83">
      <c r="A523" s="108"/>
      <c r="B523" s="108"/>
      <c r="E523" s="108"/>
      <c r="F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E523" s="108"/>
      <c r="BG523" s="108"/>
      <c r="BI523" s="108"/>
      <c r="BK523" s="108"/>
      <c r="BL523" s="108"/>
      <c r="BM523" s="108"/>
      <c r="CB523" s="108"/>
      <c r="CC523" s="108"/>
      <c r="CD523" s="108"/>
      <c r="CE523" s="108"/>
    </row>
    <row r="524" spans="1:83">
      <c r="A524" s="108"/>
      <c r="B524" s="108"/>
      <c r="E524" s="108"/>
      <c r="F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E524" s="108"/>
      <c r="BG524" s="108"/>
      <c r="BI524" s="108"/>
      <c r="BK524" s="108"/>
      <c r="BL524" s="108"/>
      <c r="BM524" s="108"/>
      <c r="CB524" s="108"/>
      <c r="CC524" s="108"/>
      <c r="CD524" s="108"/>
      <c r="CE524" s="108"/>
    </row>
    <row r="525" spans="1:83">
      <c r="A525" s="108"/>
      <c r="B525" s="108"/>
      <c r="E525" s="108"/>
      <c r="F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E525" s="108"/>
      <c r="BG525" s="108"/>
      <c r="BI525" s="108"/>
      <c r="BK525" s="108"/>
      <c r="BL525" s="108"/>
      <c r="BM525" s="108"/>
      <c r="CB525" s="108"/>
      <c r="CC525" s="108"/>
      <c r="CD525" s="108"/>
      <c r="CE525" s="108"/>
    </row>
    <row r="526" spans="1:83">
      <c r="A526" s="108"/>
      <c r="B526" s="108"/>
      <c r="E526" s="108"/>
      <c r="F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E526" s="108"/>
      <c r="BG526" s="108"/>
      <c r="BI526" s="108"/>
      <c r="BK526" s="108"/>
      <c r="BL526" s="108"/>
      <c r="BM526" s="108"/>
      <c r="CB526" s="108"/>
      <c r="CC526" s="108"/>
      <c r="CD526" s="108"/>
      <c r="CE526" s="108"/>
    </row>
    <row r="527" spans="1:83">
      <c r="A527" s="108"/>
      <c r="B527" s="108"/>
      <c r="E527" s="108"/>
      <c r="F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E527" s="108"/>
      <c r="BG527" s="108"/>
      <c r="BI527" s="108"/>
      <c r="BK527" s="108"/>
      <c r="BL527" s="108"/>
      <c r="BM527" s="108"/>
      <c r="CB527" s="108"/>
      <c r="CC527" s="108"/>
      <c r="CD527" s="108"/>
      <c r="CE527" s="108"/>
    </row>
    <row r="528" spans="1:83">
      <c r="A528" s="108"/>
      <c r="B528" s="108"/>
      <c r="E528" s="108"/>
      <c r="F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E528" s="108"/>
      <c r="BG528" s="108"/>
      <c r="BI528" s="108"/>
      <c r="BK528" s="108"/>
      <c r="BL528" s="108"/>
      <c r="BM528" s="108"/>
      <c r="CB528" s="108"/>
      <c r="CC528" s="108"/>
      <c r="CD528" s="108"/>
      <c r="CE528" s="108"/>
    </row>
    <row r="529" spans="1:83">
      <c r="A529" s="108"/>
      <c r="B529" s="108"/>
      <c r="E529" s="108"/>
      <c r="F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E529" s="108"/>
      <c r="BG529" s="108"/>
      <c r="BI529" s="108"/>
      <c r="BK529" s="108"/>
      <c r="BL529" s="108"/>
      <c r="BM529" s="108"/>
      <c r="CB529" s="108"/>
      <c r="CC529" s="108"/>
      <c r="CD529" s="108"/>
      <c r="CE529" s="108"/>
    </row>
    <row r="530" spans="1:83">
      <c r="A530" s="108"/>
      <c r="B530" s="108"/>
      <c r="E530" s="108"/>
      <c r="F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E530" s="108"/>
      <c r="BG530" s="108"/>
      <c r="BI530" s="108"/>
      <c r="BK530" s="108"/>
      <c r="BL530" s="108"/>
      <c r="BM530" s="108"/>
      <c r="CB530" s="108"/>
      <c r="CC530" s="108"/>
      <c r="CD530" s="108"/>
      <c r="CE530" s="108"/>
    </row>
    <row r="531" spans="1:83">
      <c r="A531" s="108"/>
      <c r="B531" s="108"/>
      <c r="E531" s="108"/>
      <c r="F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E531" s="108"/>
      <c r="BG531" s="108"/>
      <c r="BI531" s="108"/>
      <c r="BK531" s="108"/>
      <c r="BL531" s="108"/>
      <c r="BM531" s="108"/>
      <c r="CB531" s="108"/>
      <c r="CC531" s="108"/>
      <c r="CD531" s="108"/>
      <c r="CE531" s="108"/>
    </row>
    <row r="532" spans="1:83">
      <c r="A532" s="108"/>
      <c r="B532" s="108"/>
      <c r="E532" s="108"/>
      <c r="F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E532" s="108"/>
      <c r="BG532" s="108"/>
      <c r="BI532" s="108"/>
      <c r="BK532" s="108"/>
      <c r="BL532" s="108"/>
      <c r="BM532" s="108"/>
      <c r="CB532" s="108"/>
      <c r="CC532" s="108"/>
      <c r="CD532" s="108"/>
      <c r="CE532" s="108"/>
    </row>
    <row r="533" spans="1:83">
      <c r="A533" s="108"/>
      <c r="B533" s="108"/>
      <c r="E533" s="108"/>
      <c r="F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E533" s="108"/>
      <c r="BG533" s="108"/>
      <c r="BI533" s="108"/>
      <c r="BK533" s="108"/>
      <c r="BL533" s="108"/>
      <c r="BM533" s="108"/>
      <c r="CB533" s="108"/>
      <c r="CC533" s="108"/>
      <c r="CD533" s="108"/>
      <c r="CE533" s="108"/>
    </row>
    <row r="534" spans="1:83">
      <c r="A534" s="108"/>
      <c r="B534" s="108"/>
      <c r="E534" s="108"/>
      <c r="F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E534" s="108"/>
      <c r="BG534" s="108"/>
      <c r="BI534" s="108"/>
      <c r="BK534" s="108"/>
      <c r="BL534" s="108"/>
      <c r="BM534" s="108"/>
      <c r="CB534" s="108"/>
      <c r="CC534" s="108"/>
      <c r="CD534" s="108"/>
      <c r="CE534" s="108"/>
    </row>
    <row r="535" spans="1:83">
      <c r="A535" s="108"/>
      <c r="B535" s="108"/>
      <c r="E535" s="108"/>
      <c r="F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E535" s="108"/>
      <c r="BG535" s="108"/>
      <c r="BI535" s="108"/>
      <c r="BK535" s="108"/>
      <c r="BL535" s="108"/>
      <c r="BM535" s="108"/>
      <c r="CB535" s="108"/>
      <c r="CC535" s="108"/>
      <c r="CD535" s="108"/>
      <c r="CE535" s="108"/>
    </row>
    <row r="536" spans="1:83">
      <c r="A536" s="108"/>
      <c r="B536" s="108"/>
      <c r="E536" s="108"/>
      <c r="F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E536" s="108"/>
      <c r="BG536" s="108"/>
      <c r="BI536" s="108"/>
      <c r="BK536" s="108"/>
      <c r="BL536" s="108"/>
      <c r="BM536" s="108"/>
      <c r="CB536" s="108"/>
      <c r="CC536" s="108"/>
      <c r="CD536" s="108"/>
      <c r="CE536" s="108"/>
    </row>
    <row r="537" spans="1:83">
      <c r="A537" s="108"/>
      <c r="B537" s="108"/>
      <c r="E537" s="108"/>
      <c r="F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E537" s="108"/>
      <c r="BG537" s="108"/>
      <c r="BI537" s="108"/>
      <c r="BK537" s="108"/>
      <c r="BL537" s="108"/>
      <c r="BM537" s="108"/>
      <c r="CB537" s="108"/>
      <c r="CC537" s="108"/>
      <c r="CD537" s="108"/>
      <c r="CE537" s="108"/>
    </row>
    <row r="538" spans="1:83">
      <c r="A538" s="108"/>
      <c r="B538" s="108"/>
      <c r="E538" s="108"/>
      <c r="F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E538" s="108"/>
      <c r="BG538" s="108"/>
      <c r="BI538" s="108"/>
      <c r="BK538" s="108"/>
      <c r="BL538" s="108"/>
      <c r="BM538" s="108"/>
      <c r="CB538" s="108"/>
      <c r="CC538" s="108"/>
      <c r="CD538" s="108"/>
      <c r="CE538" s="108"/>
    </row>
    <row r="539" spans="1:83">
      <c r="A539" s="108"/>
      <c r="B539" s="108"/>
      <c r="E539" s="108"/>
      <c r="F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E539" s="108"/>
      <c r="BG539" s="108"/>
      <c r="BI539" s="108"/>
      <c r="BK539" s="108"/>
      <c r="BL539" s="108"/>
      <c r="BM539" s="108"/>
      <c r="CB539" s="108"/>
      <c r="CC539" s="108"/>
      <c r="CD539" s="108"/>
      <c r="CE539" s="108"/>
    </row>
    <row r="540" spans="1:83">
      <c r="A540" s="108"/>
      <c r="B540" s="108"/>
      <c r="E540" s="108"/>
      <c r="F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E540" s="108"/>
      <c r="BG540" s="108"/>
      <c r="BI540" s="108"/>
      <c r="BK540" s="108"/>
      <c r="BL540" s="108"/>
      <c r="BM540" s="108"/>
      <c r="CB540" s="108"/>
      <c r="CC540" s="108"/>
      <c r="CD540" s="108"/>
      <c r="CE540" s="108"/>
    </row>
    <row r="541" spans="1:83">
      <c r="A541" s="108"/>
      <c r="B541" s="108"/>
      <c r="E541" s="108"/>
      <c r="F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E541" s="108"/>
      <c r="BG541" s="108"/>
      <c r="BI541" s="108"/>
      <c r="BK541" s="108"/>
      <c r="BL541" s="108"/>
      <c r="BM541" s="108"/>
      <c r="CB541" s="108"/>
      <c r="CC541" s="108"/>
      <c r="CD541" s="108"/>
      <c r="CE541" s="108"/>
    </row>
    <row r="542" spans="1:83">
      <c r="A542" s="108"/>
      <c r="B542" s="108"/>
      <c r="E542" s="108"/>
      <c r="F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E542" s="108"/>
      <c r="BG542" s="108"/>
      <c r="BI542" s="108"/>
      <c r="BK542" s="108"/>
      <c r="BL542" s="108"/>
      <c r="BM542" s="108"/>
      <c r="CB542" s="108"/>
      <c r="CC542" s="108"/>
      <c r="CD542" s="108"/>
      <c r="CE542" s="108"/>
    </row>
    <row r="543" spans="1:83">
      <c r="A543" s="108"/>
      <c r="B543" s="108"/>
      <c r="E543" s="108"/>
      <c r="F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E543" s="108"/>
      <c r="BG543" s="108"/>
      <c r="BI543" s="108"/>
      <c r="BK543" s="108"/>
      <c r="BL543" s="108"/>
      <c r="BM543" s="108"/>
      <c r="CB543" s="108"/>
      <c r="CC543" s="108"/>
      <c r="CD543" s="108"/>
      <c r="CE543" s="108"/>
    </row>
    <row r="544" spans="1:83">
      <c r="A544" s="108"/>
      <c r="B544" s="108"/>
      <c r="E544" s="108"/>
      <c r="F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E544" s="108"/>
      <c r="BG544" s="108"/>
      <c r="BI544" s="108"/>
      <c r="BK544" s="108"/>
      <c r="BL544" s="108"/>
      <c r="BM544" s="108"/>
      <c r="CB544" s="108"/>
      <c r="CC544" s="108"/>
      <c r="CD544" s="108"/>
      <c r="CE544" s="108"/>
    </row>
    <row r="545" spans="1:83">
      <c r="A545" s="108"/>
      <c r="B545" s="108"/>
      <c r="E545" s="108"/>
      <c r="F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E545" s="108"/>
      <c r="BG545" s="108"/>
      <c r="BI545" s="108"/>
      <c r="BK545" s="108"/>
      <c r="BL545" s="108"/>
      <c r="BM545" s="108"/>
      <c r="CB545" s="108"/>
      <c r="CC545" s="108"/>
      <c r="CD545" s="108"/>
      <c r="CE545" s="108"/>
    </row>
    <row r="546" spans="1:83">
      <c r="A546" s="108"/>
      <c r="B546" s="108"/>
      <c r="E546" s="108"/>
      <c r="F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E546" s="108"/>
      <c r="BG546" s="108"/>
      <c r="BI546" s="108"/>
      <c r="BK546" s="108"/>
      <c r="BL546" s="108"/>
      <c r="BM546" s="108"/>
      <c r="CB546" s="108"/>
      <c r="CC546" s="108"/>
      <c r="CD546" s="108"/>
      <c r="CE546" s="108"/>
    </row>
    <row r="547" spans="1:83">
      <c r="A547" s="108"/>
      <c r="B547" s="108"/>
      <c r="E547" s="108"/>
      <c r="F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E547" s="108"/>
      <c r="BG547" s="108"/>
      <c r="BI547" s="108"/>
      <c r="BK547" s="108"/>
      <c r="BL547" s="108"/>
      <c r="BM547" s="108"/>
      <c r="CB547" s="108"/>
      <c r="CC547" s="108"/>
      <c r="CD547" s="108"/>
      <c r="CE547" s="108"/>
    </row>
    <row r="548" spans="1:83">
      <c r="A548" s="108"/>
      <c r="B548" s="108"/>
      <c r="E548" s="108"/>
      <c r="F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E548" s="108"/>
      <c r="BG548" s="108"/>
      <c r="BI548" s="108"/>
      <c r="BK548" s="108"/>
      <c r="BL548" s="108"/>
      <c r="BM548" s="108"/>
      <c r="CB548" s="108"/>
      <c r="CC548" s="108"/>
      <c r="CD548" s="108"/>
      <c r="CE548" s="108"/>
    </row>
    <row r="549" spans="1:83">
      <c r="A549" s="108"/>
      <c r="B549" s="108"/>
      <c r="E549" s="108"/>
      <c r="F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E549" s="108"/>
      <c r="BG549" s="108"/>
      <c r="BI549" s="108"/>
      <c r="BK549" s="108"/>
      <c r="BL549" s="108"/>
      <c r="BM549" s="108"/>
      <c r="CB549" s="108"/>
      <c r="CC549" s="108"/>
      <c r="CD549" s="108"/>
      <c r="CE549" s="108"/>
    </row>
    <row r="550" spans="1:83">
      <c r="A550" s="108"/>
      <c r="B550" s="108"/>
      <c r="E550" s="108"/>
      <c r="F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E550" s="108"/>
      <c r="BG550" s="108"/>
      <c r="BI550" s="108"/>
      <c r="BK550" s="108"/>
      <c r="BL550" s="108"/>
      <c r="BM550" s="108"/>
      <c r="CB550" s="108"/>
      <c r="CC550" s="108"/>
      <c r="CD550" s="108"/>
      <c r="CE550" s="108"/>
    </row>
    <row r="551" spans="1:83">
      <c r="A551" s="108"/>
      <c r="B551" s="108"/>
      <c r="E551" s="108"/>
      <c r="F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E551" s="108"/>
      <c r="BG551" s="108"/>
      <c r="BI551" s="108"/>
      <c r="BK551" s="108"/>
      <c r="BL551" s="108"/>
      <c r="BM551" s="108"/>
      <c r="CB551" s="108"/>
      <c r="CC551" s="108"/>
      <c r="CD551" s="108"/>
      <c r="CE551" s="108"/>
    </row>
    <row r="552" spans="1:83">
      <c r="A552" s="108"/>
      <c r="B552" s="108"/>
      <c r="E552" s="108"/>
      <c r="F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E552" s="108"/>
      <c r="BG552" s="108"/>
      <c r="BI552" s="108"/>
      <c r="BK552" s="108"/>
      <c r="BL552" s="108"/>
      <c r="BM552" s="108"/>
      <c r="CB552" s="108"/>
      <c r="CC552" s="108"/>
      <c r="CD552" s="108"/>
      <c r="CE552" s="108"/>
    </row>
    <row r="553" spans="1:83">
      <c r="A553" s="108"/>
      <c r="B553" s="108"/>
      <c r="E553" s="108"/>
      <c r="F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E553" s="108"/>
      <c r="BG553" s="108"/>
      <c r="BI553" s="108"/>
      <c r="BK553" s="108"/>
      <c r="BL553" s="108"/>
      <c r="BM553" s="108"/>
      <c r="CB553" s="108"/>
      <c r="CC553" s="108"/>
      <c r="CD553" s="108"/>
      <c r="CE553" s="108"/>
    </row>
    <row r="554" spans="1:83">
      <c r="A554" s="108"/>
      <c r="B554" s="108"/>
      <c r="E554" s="108"/>
      <c r="F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E554" s="108"/>
      <c r="BG554" s="108"/>
      <c r="BI554" s="108"/>
      <c r="BK554" s="108"/>
      <c r="BL554" s="108"/>
      <c r="BM554" s="108"/>
      <c r="CB554" s="108"/>
      <c r="CC554" s="108"/>
      <c r="CD554" s="108"/>
      <c r="CE554" s="108"/>
    </row>
    <row r="555" spans="1:83">
      <c r="A555" s="108"/>
      <c r="B555" s="108"/>
      <c r="E555" s="108"/>
      <c r="F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E555" s="108"/>
      <c r="BG555" s="108"/>
      <c r="BI555" s="108"/>
      <c r="BK555" s="108"/>
      <c r="BL555" s="108"/>
      <c r="BM555" s="108"/>
      <c r="CB555" s="108"/>
      <c r="CC555" s="108"/>
      <c r="CD555" s="108"/>
      <c r="CE555" s="108"/>
    </row>
    <row r="556" spans="1:83">
      <c r="A556" s="108"/>
      <c r="B556" s="108"/>
      <c r="E556" s="108"/>
      <c r="F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E556" s="108"/>
      <c r="BG556" s="108"/>
      <c r="BI556" s="108"/>
      <c r="BK556" s="108"/>
      <c r="BL556" s="108"/>
      <c r="BM556" s="108"/>
      <c r="CB556" s="108"/>
      <c r="CC556" s="108"/>
      <c r="CD556" s="108"/>
      <c r="CE556" s="108"/>
    </row>
    <row r="557" spans="1:83">
      <c r="A557" s="108"/>
      <c r="B557" s="108"/>
      <c r="E557" s="108"/>
      <c r="F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E557" s="108"/>
      <c r="BG557" s="108"/>
      <c r="BI557" s="108"/>
      <c r="BK557" s="108"/>
      <c r="BL557" s="108"/>
      <c r="BM557" s="108"/>
      <c r="CB557" s="108"/>
      <c r="CC557" s="108"/>
      <c r="CD557" s="108"/>
      <c r="CE557" s="108"/>
    </row>
    <row r="558" spans="1:83">
      <c r="A558" s="108"/>
      <c r="B558" s="108"/>
      <c r="E558" s="108"/>
      <c r="F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E558" s="108"/>
      <c r="BG558" s="108"/>
      <c r="BI558" s="108"/>
      <c r="BK558" s="108"/>
      <c r="BL558" s="108"/>
      <c r="BM558" s="108"/>
      <c r="CB558" s="108"/>
      <c r="CC558" s="108"/>
      <c r="CD558" s="108"/>
      <c r="CE558" s="108"/>
    </row>
    <row r="559" spans="1:83">
      <c r="A559" s="108"/>
      <c r="B559" s="108"/>
      <c r="E559" s="108"/>
      <c r="F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E559" s="108"/>
      <c r="BG559" s="108"/>
      <c r="BI559" s="108"/>
      <c r="BK559" s="108"/>
      <c r="BL559" s="108"/>
      <c r="BM559" s="108"/>
      <c r="CB559" s="108"/>
      <c r="CC559" s="108"/>
      <c r="CD559" s="108"/>
      <c r="CE559" s="108"/>
    </row>
    <row r="560" spans="1:83">
      <c r="A560" s="108"/>
      <c r="B560" s="108"/>
      <c r="E560" s="108"/>
      <c r="F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E560" s="108"/>
      <c r="BG560" s="108"/>
      <c r="BI560" s="108"/>
      <c r="BK560" s="108"/>
      <c r="BL560" s="108"/>
      <c r="BM560" s="108"/>
      <c r="CB560" s="108"/>
      <c r="CC560" s="108"/>
      <c r="CD560" s="108"/>
      <c r="CE560" s="108"/>
    </row>
    <row r="561" spans="1:83">
      <c r="A561" s="108"/>
      <c r="B561" s="108"/>
      <c r="E561" s="108"/>
      <c r="F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E561" s="108"/>
      <c r="BG561" s="108"/>
      <c r="BI561" s="108"/>
      <c r="BK561" s="108"/>
      <c r="BL561" s="108"/>
      <c r="BM561" s="108"/>
      <c r="CB561" s="108"/>
      <c r="CC561" s="108"/>
      <c r="CD561" s="108"/>
      <c r="CE561" s="108"/>
    </row>
    <row r="562" spans="1:83">
      <c r="A562" s="108"/>
      <c r="B562" s="108"/>
      <c r="E562" s="108"/>
      <c r="F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E562" s="108"/>
      <c r="BG562" s="108"/>
      <c r="BI562" s="108"/>
      <c r="BK562" s="108"/>
      <c r="BL562" s="108"/>
      <c r="BM562" s="108"/>
      <c r="CB562" s="108"/>
      <c r="CC562" s="108"/>
      <c r="CD562" s="108"/>
      <c r="CE562" s="108"/>
    </row>
    <row r="563" spans="1:83">
      <c r="A563" s="108"/>
      <c r="B563" s="108"/>
      <c r="E563" s="108"/>
      <c r="F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E563" s="108"/>
      <c r="BG563" s="108"/>
      <c r="BI563" s="108"/>
      <c r="BK563" s="108"/>
      <c r="BL563" s="108"/>
      <c r="BM563" s="108"/>
      <c r="CB563" s="108"/>
      <c r="CC563" s="108"/>
      <c r="CD563" s="108"/>
      <c r="CE563" s="108"/>
    </row>
    <row r="564" spans="1:83">
      <c r="A564" s="108"/>
      <c r="B564" s="108"/>
      <c r="E564" s="108"/>
      <c r="F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E564" s="108"/>
      <c r="BG564" s="108"/>
      <c r="BI564" s="108"/>
      <c r="BK564" s="108"/>
      <c r="BL564" s="108"/>
      <c r="BM564" s="108"/>
      <c r="CB564" s="108"/>
      <c r="CC564" s="108"/>
      <c r="CD564" s="108"/>
      <c r="CE564" s="108"/>
    </row>
    <row r="565" spans="1:83">
      <c r="A565" s="108"/>
      <c r="B565" s="108"/>
      <c r="E565" s="108"/>
      <c r="F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E565" s="108"/>
      <c r="BG565" s="108"/>
      <c r="BI565" s="108"/>
      <c r="BK565" s="108"/>
      <c r="BL565" s="108"/>
      <c r="BM565" s="108"/>
      <c r="CB565" s="108"/>
      <c r="CC565" s="108"/>
      <c r="CD565" s="108"/>
      <c r="CE565" s="108"/>
    </row>
    <row r="566" spans="1:83">
      <c r="A566" s="108"/>
      <c r="B566" s="108"/>
      <c r="E566" s="108"/>
      <c r="F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E566" s="108"/>
      <c r="BG566" s="108"/>
      <c r="BI566" s="108"/>
      <c r="BK566" s="108"/>
      <c r="BL566" s="108"/>
      <c r="BM566" s="108"/>
      <c r="CB566" s="108"/>
      <c r="CC566" s="108"/>
      <c r="CD566" s="108"/>
      <c r="CE566" s="108"/>
    </row>
    <row r="567" spans="1:83">
      <c r="A567" s="108"/>
      <c r="B567" s="108"/>
      <c r="E567" s="108"/>
      <c r="F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E567" s="108"/>
      <c r="BG567" s="108"/>
      <c r="BI567" s="108"/>
      <c r="BK567" s="108"/>
      <c r="BL567" s="108"/>
      <c r="BM567" s="108"/>
      <c r="CB567" s="108"/>
      <c r="CC567" s="108"/>
      <c r="CD567" s="108"/>
      <c r="CE567" s="108"/>
    </row>
    <row r="568" spans="1:83">
      <c r="A568" s="108"/>
      <c r="B568" s="108"/>
      <c r="E568" s="108"/>
      <c r="F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E568" s="108"/>
      <c r="BG568" s="108"/>
      <c r="BI568" s="108"/>
      <c r="BK568" s="108"/>
      <c r="BL568" s="108"/>
      <c r="BM568" s="108"/>
      <c r="CB568" s="108"/>
      <c r="CC568" s="108"/>
      <c r="CD568" s="108"/>
      <c r="CE568" s="108"/>
    </row>
    <row r="569" spans="1:83">
      <c r="A569" s="108"/>
      <c r="B569" s="108"/>
      <c r="E569" s="108"/>
      <c r="F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E569" s="108"/>
      <c r="BG569" s="108"/>
      <c r="BI569" s="108"/>
      <c r="BK569" s="108"/>
      <c r="BL569" s="108"/>
      <c r="BM569" s="108"/>
      <c r="CB569" s="108"/>
      <c r="CC569" s="108"/>
      <c r="CD569" s="108"/>
      <c r="CE569" s="108"/>
    </row>
    <row r="570" spans="1:83">
      <c r="A570" s="108"/>
      <c r="B570" s="108"/>
      <c r="E570" s="108"/>
      <c r="F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E570" s="108"/>
      <c r="BG570" s="108"/>
      <c r="BI570" s="108"/>
      <c r="BK570" s="108"/>
      <c r="BL570" s="108"/>
      <c r="BM570" s="108"/>
      <c r="CB570" s="108"/>
      <c r="CC570" s="108"/>
      <c r="CD570" s="108"/>
      <c r="CE570" s="108"/>
    </row>
    <row r="571" spans="1:83">
      <c r="A571" s="108"/>
      <c r="B571" s="108"/>
      <c r="E571" s="108"/>
      <c r="F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E571" s="108"/>
      <c r="BG571" s="108"/>
      <c r="BI571" s="108"/>
      <c r="BK571" s="108"/>
      <c r="BL571" s="108"/>
      <c r="BM571" s="108"/>
      <c r="CB571" s="108"/>
      <c r="CC571" s="108"/>
      <c r="CD571" s="108"/>
      <c r="CE571" s="108"/>
    </row>
    <row r="572" spans="1:83">
      <c r="A572" s="108"/>
      <c r="B572" s="108"/>
      <c r="E572" s="108"/>
      <c r="F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E572" s="108"/>
      <c r="BG572" s="108"/>
      <c r="BI572" s="108"/>
      <c r="BK572" s="108"/>
      <c r="BL572" s="108"/>
      <c r="BM572" s="108"/>
      <c r="CB572" s="108"/>
      <c r="CC572" s="108"/>
      <c r="CD572" s="108"/>
      <c r="CE572" s="108"/>
    </row>
    <row r="573" spans="1:83">
      <c r="A573" s="108"/>
      <c r="B573" s="108"/>
      <c r="E573" s="108"/>
      <c r="F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E573" s="108"/>
      <c r="BG573" s="108"/>
      <c r="BI573" s="108"/>
      <c r="BK573" s="108"/>
      <c r="BL573" s="108"/>
      <c r="BM573" s="108"/>
      <c r="CB573" s="108"/>
      <c r="CC573" s="108"/>
      <c r="CD573" s="108"/>
      <c r="CE573" s="108"/>
    </row>
    <row r="574" spans="1:83">
      <c r="A574" s="108"/>
      <c r="B574" s="108"/>
      <c r="E574" s="108"/>
      <c r="F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E574" s="108"/>
      <c r="BG574" s="108"/>
      <c r="BI574" s="108"/>
      <c r="BK574" s="108"/>
      <c r="BL574" s="108"/>
      <c r="BM574" s="108"/>
      <c r="CB574" s="108"/>
      <c r="CC574" s="108"/>
      <c r="CD574" s="108"/>
      <c r="CE574" s="108"/>
    </row>
    <row r="575" spans="1:83">
      <c r="A575" s="108"/>
      <c r="B575" s="108"/>
      <c r="E575" s="108"/>
      <c r="F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E575" s="108"/>
      <c r="BG575" s="108"/>
      <c r="BI575" s="108"/>
      <c r="BK575" s="108"/>
      <c r="BL575" s="108"/>
      <c r="BM575" s="108"/>
      <c r="CB575" s="108"/>
      <c r="CC575" s="108"/>
      <c r="CD575" s="108"/>
      <c r="CE575" s="108"/>
    </row>
    <row r="576" spans="1:83">
      <c r="A576" s="108"/>
      <c r="B576" s="108"/>
      <c r="E576" s="108"/>
      <c r="F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E576" s="108"/>
      <c r="BG576" s="108"/>
      <c r="BI576" s="108"/>
      <c r="BK576" s="108"/>
      <c r="BL576" s="108"/>
      <c r="BM576" s="108"/>
      <c r="CB576" s="108"/>
      <c r="CC576" s="108"/>
      <c r="CD576" s="108"/>
      <c r="CE576" s="108"/>
    </row>
    <row r="577" spans="1:83">
      <c r="A577" s="108"/>
      <c r="B577" s="108"/>
      <c r="E577" s="108"/>
      <c r="F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E577" s="108"/>
      <c r="BG577" s="108"/>
      <c r="BI577" s="108"/>
      <c r="BK577" s="108"/>
      <c r="BL577" s="108"/>
      <c r="BM577" s="108"/>
      <c r="CB577" s="108"/>
      <c r="CC577" s="108"/>
      <c r="CD577" s="108"/>
      <c r="CE577" s="108"/>
    </row>
    <row r="578" spans="1:83">
      <c r="A578" s="108"/>
      <c r="B578" s="108"/>
      <c r="E578" s="108"/>
      <c r="F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E578" s="108"/>
      <c r="BG578" s="108"/>
      <c r="BI578" s="108"/>
      <c r="BK578" s="108"/>
      <c r="BL578" s="108"/>
      <c r="BM578" s="108"/>
      <c r="CB578" s="108"/>
      <c r="CC578" s="108"/>
      <c r="CD578" s="108"/>
      <c r="CE578" s="108"/>
    </row>
    <row r="579" spans="1:83">
      <c r="A579" s="108"/>
      <c r="B579" s="108"/>
      <c r="E579" s="108"/>
      <c r="F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E579" s="108"/>
      <c r="BG579" s="108"/>
      <c r="BI579" s="108"/>
      <c r="BK579" s="108"/>
      <c r="BL579" s="108"/>
      <c r="BM579" s="108"/>
      <c r="CB579" s="108"/>
      <c r="CC579" s="108"/>
      <c r="CD579" s="108"/>
      <c r="CE579" s="108"/>
    </row>
    <row r="580" spans="1:83">
      <c r="A580" s="108"/>
      <c r="B580" s="108"/>
      <c r="E580" s="108"/>
      <c r="F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E580" s="108"/>
      <c r="BG580" s="108"/>
      <c r="BI580" s="108"/>
      <c r="BK580" s="108"/>
      <c r="BL580" s="108"/>
      <c r="BM580" s="108"/>
      <c r="CB580" s="108"/>
      <c r="CC580" s="108"/>
      <c r="CD580" s="108"/>
      <c r="CE580" s="108"/>
    </row>
    <row r="581" spans="1:83">
      <c r="A581" s="108"/>
      <c r="B581" s="108"/>
      <c r="E581" s="108"/>
      <c r="F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E581" s="108"/>
      <c r="BG581" s="108"/>
      <c r="BI581" s="108"/>
      <c r="BK581" s="108"/>
      <c r="BL581" s="108"/>
      <c r="BM581" s="108"/>
      <c r="CB581" s="108"/>
      <c r="CC581" s="108"/>
      <c r="CD581" s="108"/>
      <c r="CE581" s="108"/>
    </row>
    <row r="582" spans="1:83">
      <c r="A582" s="108"/>
      <c r="B582" s="108"/>
      <c r="E582" s="108"/>
      <c r="F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E582" s="108"/>
      <c r="BG582" s="108"/>
      <c r="BI582" s="108"/>
      <c r="BK582" s="108"/>
      <c r="BL582" s="108"/>
      <c r="BM582" s="108"/>
      <c r="CB582" s="108"/>
      <c r="CC582" s="108"/>
      <c r="CD582" s="108"/>
      <c r="CE582" s="108"/>
    </row>
    <row r="583" spans="1:83">
      <c r="A583" s="108"/>
      <c r="B583" s="108"/>
      <c r="E583" s="108"/>
      <c r="F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E583" s="108"/>
      <c r="BG583" s="108"/>
      <c r="BI583" s="108"/>
      <c r="BK583" s="108"/>
      <c r="BL583" s="108"/>
      <c r="BM583" s="108"/>
      <c r="CB583" s="108"/>
      <c r="CC583" s="108"/>
      <c r="CD583" s="108"/>
      <c r="CE583" s="108"/>
    </row>
    <row r="584" spans="1:83">
      <c r="A584" s="108"/>
      <c r="B584" s="108"/>
      <c r="E584" s="108"/>
      <c r="F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E584" s="108"/>
      <c r="BG584" s="108"/>
      <c r="BI584" s="108"/>
      <c r="BK584" s="108"/>
      <c r="BL584" s="108"/>
      <c r="BM584" s="108"/>
      <c r="CB584" s="108"/>
      <c r="CC584" s="108"/>
      <c r="CD584" s="108"/>
      <c r="CE584" s="108"/>
    </row>
    <row r="585" spans="1:83">
      <c r="A585" s="108"/>
      <c r="B585" s="108"/>
      <c r="E585" s="108"/>
      <c r="F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E585" s="108"/>
      <c r="BG585" s="108"/>
      <c r="BI585" s="108"/>
      <c r="BK585" s="108"/>
      <c r="BL585" s="108"/>
      <c r="BM585" s="108"/>
      <c r="CB585" s="108"/>
      <c r="CC585" s="108"/>
      <c r="CD585" s="108"/>
      <c r="CE585" s="108"/>
    </row>
    <row r="586" spans="1:83">
      <c r="A586" s="108"/>
      <c r="B586" s="108"/>
      <c r="E586" s="108"/>
      <c r="F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E586" s="108"/>
      <c r="BG586" s="108"/>
      <c r="BI586" s="108"/>
      <c r="BK586" s="108"/>
      <c r="BL586" s="108"/>
      <c r="BM586" s="108"/>
      <c r="CB586" s="108"/>
      <c r="CC586" s="108"/>
      <c r="CD586" s="108"/>
      <c r="CE586" s="108"/>
    </row>
    <row r="587" spans="1:83">
      <c r="A587" s="108"/>
      <c r="B587" s="108"/>
      <c r="E587" s="108"/>
      <c r="F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E587" s="108"/>
      <c r="BG587" s="108"/>
      <c r="BI587" s="108"/>
      <c r="BK587" s="108"/>
      <c r="BL587" s="108"/>
      <c r="BM587" s="108"/>
      <c r="CB587" s="108"/>
      <c r="CC587" s="108"/>
      <c r="CD587" s="108"/>
      <c r="CE587" s="108"/>
    </row>
    <row r="588" spans="1:83">
      <c r="A588" s="108"/>
      <c r="B588" s="108"/>
      <c r="E588" s="108"/>
      <c r="F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E588" s="108"/>
      <c r="BG588" s="108"/>
      <c r="BI588" s="108"/>
      <c r="BK588" s="108"/>
      <c r="BL588" s="108"/>
      <c r="BM588" s="108"/>
      <c r="CB588" s="108"/>
      <c r="CC588" s="108"/>
      <c r="CD588" s="108"/>
      <c r="CE588" s="108"/>
    </row>
    <row r="589" spans="1:83">
      <c r="A589" s="108"/>
      <c r="B589" s="108"/>
      <c r="E589" s="108"/>
      <c r="F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E589" s="108"/>
      <c r="BG589" s="108"/>
      <c r="BI589" s="108"/>
      <c r="BK589" s="108"/>
      <c r="BL589" s="108"/>
      <c r="BM589" s="108"/>
      <c r="CB589" s="108"/>
      <c r="CC589" s="108"/>
      <c r="CD589" s="108"/>
      <c r="CE589" s="108"/>
    </row>
    <row r="590" spans="1:83">
      <c r="A590" s="108"/>
      <c r="B590" s="108"/>
      <c r="E590" s="108"/>
      <c r="F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E590" s="108"/>
      <c r="BG590" s="108"/>
      <c r="BI590" s="108"/>
      <c r="BK590" s="108"/>
      <c r="BL590" s="108"/>
      <c r="BM590" s="108"/>
      <c r="CB590" s="108"/>
      <c r="CC590" s="108"/>
      <c r="CD590" s="108"/>
      <c r="CE590" s="108"/>
    </row>
    <row r="591" spans="1:83">
      <c r="A591" s="108"/>
      <c r="B591" s="108"/>
      <c r="E591" s="108"/>
      <c r="F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E591" s="108"/>
      <c r="BG591" s="108"/>
      <c r="BI591" s="108"/>
      <c r="BK591" s="108"/>
      <c r="BL591" s="108"/>
      <c r="BM591" s="108"/>
      <c r="CB591" s="108"/>
      <c r="CC591" s="108"/>
      <c r="CD591" s="108"/>
      <c r="CE591" s="108"/>
    </row>
    <row r="592" spans="1:83">
      <c r="A592" s="108"/>
      <c r="B592" s="108"/>
      <c r="E592" s="108"/>
      <c r="F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E592" s="108"/>
      <c r="BG592" s="108"/>
      <c r="BI592" s="108"/>
      <c r="BK592" s="108"/>
      <c r="BL592" s="108"/>
      <c r="BM592" s="108"/>
      <c r="CB592" s="108"/>
      <c r="CC592" s="108"/>
      <c r="CD592" s="108"/>
      <c r="CE592" s="108"/>
    </row>
    <row r="593" spans="1:83">
      <c r="A593" s="108"/>
      <c r="B593" s="108"/>
      <c r="E593" s="108"/>
      <c r="F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E593" s="108"/>
      <c r="BG593" s="108"/>
      <c r="BI593" s="108"/>
      <c r="BK593" s="108"/>
      <c r="BL593" s="108"/>
      <c r="BM593" s="108"/>
      <c r="CB593" s="108"/>
      <c r="CC593" s="108"/>
      <c r="CD593" s="108"/>
      <c r="CE593" s="108"/>
    </row>
    <row r="594" spans="1:83">
      <c r="A594" s="108"/>
      <c r="B594" s="108"/>
      <c r="E594" s="108"/>
      <c r="F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E594" s="108"/>
      <c r="BG594" s="108"/>
      <c r="BI594" s="108"/>
      <c r="BK594" s="108"/>
      <c r="BL594" s="108"/>
      <c r="BM594" s="108"/>
      <c r="CB594" s="108"/>
      <c r="CC594" s="108"/>
      <c r="CD594" s="108"/>
      <c r="CE594" s="108"/>
    </row>
    <row r="595" spans="1:83">
      <c r="A595" s="108"/>
      <c r="B595" s="108"/>
      <c r="E595" s="108"/>
      <c r="F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E595" s="108"/>
      <c r="BG595" s="108"/>
      <c r="BI595" s="108"/>
      <c r="BK595" s="108"/>
      <c r="BL595" s="108"/>
      <c r="BM595" s="108"/>
      <c r="CB595" s="108"/>
      <c r="CC595" s="108"/>
      <c r="CD595" s="108"/>
      <c r="CE595" s="108"/>
    </row>
    <row r="596" spans="1:83">
      <c r="A596" s="108"/>
      <c r="B596" s="108"/>
      <c r="E596" s="108"/>
      <c r="F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E596" s="108"/>
      <c r="BG596" s="108"/>
      <c r="BI596" s="108"/>
      <c r="BK596" s="108"/>
      <c r="BL596" s="108"/>
      <c r="BM596" s="108"/>
      <c r="CB596" s="108"/>
      <c r="CC596" s="108"/>
      <c r="CD596" s="108"/>
      <c r="CE596" s="108"/>
    </row>
    <row r="597" spans="1:83">
      <c r="A597" s="108"/>
      <c r="B597" s="108"/>
      <c r="E597" s="108"/>
      <c r="F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E597" s="108"/>
      <c r="BG597" s="108"/>
      <c r="BI597" s="108"/>
      <c r="BK597" s="108"/>
      <c r="BL597" s="108"/>
      <c r="BM597" s="108"/>
      <c r="CB597" s="108"/>
      <c r="CC597" s="108"/>
      <c r="CD597" s="108"/>
      <c r="CE597" s="108"/>
    </row>
    <row r="598" spans="1:83">
      <c r="A598" s="108"/>
      <c r="B598" s="108"/>
      <c r="E598" s="108"/>
      <c r="F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E598" s="108"/>
      <c r="BG598" s="108"/>
      <c r="BI598" s="108"/>
      <c r="BK598" s="108"/>
      <c r="BL598" s="108"/>
      <c r="BM598" s="108"/>
      <c r="CB598" s="108"/>
      <c r="CC598" s="108"/>
      <c r="CD598" s="108"/>
      <c r="CE598" s="108"/>
    </row>
    <row r="599" spans="1:83">
      <c r="A599" s="108"/>
      <c r="B599" s="108"/>
      <c r="E599" s="108"/>
      <c r="F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E599" s="108"/>
      <c r="BG599" s="108"/>
      <c r="BI599" s="108"/>
      <c r="BK599" s="108"/>
      <c r="BL599" s="108"/>
      <c r="BM599" s="108"/>
      <c r="CB599" s="108"/>
      <c r="CC599" s="108"/>
      <c r="CD599" s="108"/>
      <c r="CE599" s="108"/>
    </row>
    <row r="600" spans="1:83">
      <c r="A600" s="108"/>
      <c r="B600" s="108"/>
      <c r="E600" s="108"/>
      <c r="F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E600" s="108"/>
      <c r="BG600" s="108"/>
      <c r="BI600" s="108"/>
      <c r="BK600" s="108"/>
      <c r="BL600" s="108"/>
      <c r="BM600" s="108"/>
      <c r="CB600" s="108"/>
      <c r="CC600" s="108"/>
      <c r="CD600" s="108"/>
      <c r="CE600" s="108"/>
    </row>
    <row r="601" spans="1:83">
      <c r="A601" s="108"/>
      <c r="B601" s="108"/>
      <c r="E601" s="108"/>
      <c r="F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E601" s="108"/>
      <c r="BG601" s="108"/>
      <c r="BI601" s="108"/>
      <c r="BK601" s="108"/>
      <c r="BL601" s="108"/>
      <c r="BM601" s="108"/>
      <c r="CB601" s="108"/>
      <c r="CC601" s="108"/>
      <c r="CD601" s="108"/>
      <c r="CE601" s="108"/>
    </row>
    <row r="602" spans="1:83">
      <c r="A602" s="108"/>
      <c r="B602" s="108"/>
      <c r="E602" s="108"/>
      <c r="F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E602" s="108"/>
      <c r="BG602" s="108"/>
      <c r="BI602" s="108"/>
      <c r="BK602" s="108"/>
      <c r="BL602" s="108"/>
      <c r="BM602" s="108"/>
      <c r="CB602" s="108"/>
      <c r="CC602" s="108"/>
      <c r="CD602" s="108"/>
      <c r="CE602" s="108"/>
    </row>
    <row r="603" spans="1:83">
      <c r="A603" s="108"/>
      <c r="B603" s="108"/>
      <c r="E603" s="108"/>
      <c r="F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E603" s="108"/>
      <c r="BG603" s="108"/>
      <c r="BI603" s="108"/>
      <c r="BK603" s="108"/>
      <c r="BL603" s="108"/>
      <c r="BM603" s="108"/>
      <c r="CB603" s="108"/>
      <c r="CC603" s="108"/>
      <c r="CD603" s="108"/>
      <c r="CE603" s="108"/>
    </row>
    <row r="604" spans="1:83">
      <c r="A604" s="108"/>
      <c r="B604" s="108"/>
      <c r="E604" s="108"/>
      <c r="F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E604" s="108"/>
      <c r="BG604" s="108"/>
      <c r="BI604" s="108"/>
      <c r="BK604" s="108"/>
      <c r="BL604" s="108"/>
      <c r="BM604" s="108"/>
      <c r="CB604" s="108"/>
      <c r="CC604" s="108"/>
      <c r="CD604" s="108"/>
      <c r="CE604" s="108"/>
    </row>
    <row r="605" spans="1:83">
      <c r="A605" s="108"/>
      <c r="B605" s="108"/>
      <c r="E605" s="108"/>
      <c r="F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E605" s="108"/>
      <c r="BG605" s="108"/>
      <c r="BI605" s="108"/>
      <c r="BK605" s="108"/>
      <c r="BL605" s="108"/>
      <c r="BM605" s="108"/>
      <c r="CB605" s="108"/>
      <c r="CC605" s="108"/>
      <c r="CD605" s="108"/>
      <c r="CE605" s="108"/>
    </row>
    <row r="606" spans="1:83">
      <c r="A606" s="108"/>
      <c r="B606" s="108"/>
      <c r="E606" s="108"/>
      <c r="F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E606" s="108"/>
      <c r="BG606" s="108"/>
      <c r="BI606" s="108"/>
      <c r="BK606" s="108"/>
      <c r="BL606" s="108"/>
      <c r="BM606" s="108"/>
      <c r="CB606" s="108"/>
      <c r="CC606" s="108"/>
      <c r="CD606" s="108"/>
      <c r="CE606" s="108"/>
    </row>
    <row r="607" spans="1:83">
      <c r="A607" s="108"/>
      <c r="B607" s="108"/>
      <c r="E607" s="108"/>
      <c r="F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E607" s="108"/>
      <c r="BG607" s="108"/>
      <c r="BI607" s="108"/>
      <c r="BK607" s="108"/>
      <c r="BL607" s="108"/>
      <c r="BM607" s="108"/>
      <c r="CB607" s="108"/>
      <c r="CC607" s="108"/>
      <c r="CD607" s="108"/>
      <c r="CE607" s="108"/>
    </row>
    <row r="608" spans="1:83">
      <c r="A608" s="108"/>
      <c r="B608" s="108"/>
      <c r="E608" s="108"/>
      <c r="F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E608" s="108"/>
      <c r="BG608" s="108"/>
      <c r="BI608" s="108"/>
      <c r="BK608" s="108"/>
      <c r="BL608" s="108"/>
      <c r="BM608" s="108"/>
      <c r="CB608" s="108"/>
      <c r="CC608" s="108"/>
      <c r="CD608" s="108"/>
      <c r="CE608" s="108"/>
    </row>
    <row r="609" spans="1:83">
      <c r="A609" s="108"/>
      <c r="B609" s="108"/>
      <c r="E609" s="108"/>
      <c r="F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E609" s="108"/>
      <c r="BG609" s="108"/>
      <c r="BI609" s="108"/>
      <c r="BK609" s="108"/>
      <c r="BL609" s="108"/>
      <c r="BM609" s="108"/>
      <c r="CB609" s="108"/>
      <c r="CC609" s="108"/>
      <c r="CD609" s="108"/>
      <c r="CE609" s="108"/>
    </row>
    <row r="610" spans="1:83">
      <c r="A610" s="108"/>
      <c r="B610" s="108"/>
      <c r="E610" s="108"/>
      <c r="F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E610" s="108"/>
      <c r="BG610" s="108"/>
      <c r="BI610" s="108"/>
      <c r="BK610" s="108"/>
      <c r="BL610" s="108"/>
      <c r="BM610" s="108"/>
      <c r="CB610" s="108"/>
      <c r="CC610" s="108"/>
      <c r="CD610" s="108"/>
      <c r="CE610" s="108"/>
    </row>
    <row r="611" spans="1:83">
      <c r="A611" s="108"/>
      <c r="B611" s="108"/>
      <c r="E611" s="108"/>
      <c r="F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E611" s="108"/>
      <c r="BG611" s="108"/>
      <c r="BI611" s="108"/>
      <c r="BK611" s="108"/>
      <c r="BL611" s="108"/>
      <c r="BM611" s="108"/>
      <c r="CB611" s="108"/>
      <c r="CC611" s="108"/>
      <c r="CD611" s="108"/>
      <c r="CE611" s="108"/>
    </row>
    <row r="612" spans="1:83">
      <c r="A612" s="108"/>
      <c r="B612" s="108"/>
      <c r="E612" s="108"/>
      <c r="F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E612" s="108"/>
      <c r="BG612" s="108"/>
      <c r="BI612" s="108"/>
      <c r="BK612" s="108"/>
      <c r="BL612" s="108"/>
      <c r="BM612" s="108"/>
      <c r="CB612" s="108"/>
      <c r="CC612" s="108"/>
      <c r="CD612" s="108"/>
      <c r="CE612" s="108"/>
    </row>
    <row r="613" spans="1:83">
      <c r="A613" s="108"/>
      <c r="B613" s="108"/>
      <c r="E613" s="108"/>
      <c r="F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E613" s="108"/>
      <c r="BG613" s="108"/>
      <c r="BI613" s="108"/>
      <c r="BK613" s="108"/>
      <c r="BL613" s="108"/>
      <c r="BM613" s="108"/>
      <c r="CB613" s="108"/>
      <c r="CC613" s="108"/>
      <c r="CD613" s="108"/>
      <c r="CE613" s="108"/>
    </row>
    <row r="614" spans="1:83">
      <c r="A614" s="108"/>
      <c r="B614" s="108"/>
      <c r="E614" s="108"/>
      <c r="F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E614" s="108"/>
      <c r="BG614" s="108"/>
      <c r="BI614" s="108"/>
      <c r="BK614" s="108"/>
      <c r="BL614" s="108"/>
      <c r="BM614" s="108"/>
      <c r="CB614" s="108"/>
      <c r="CC614" s="108"/>
      <c r="CD614" s="108"/>
      <c r="CE614" s="108"/>
    </row>
    <row r="615" spans="1:83">
      <c r="A615" s="108"/>
      <c r="B615" s="108"/>
      <c r="E615" s="108"/>
      <c r="F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E615" s="108"/>
      <c r="BG615" s="108"/>
      <c r="BI615" s="108"/>
      <c r="BK615" s="108"/>
      <c r="BL615" s="108"/>
      <c r="BM615" s="108"/>
      <c r="CB615" s="108"/>
      <c r="CC615" s="108"/>
      <c r="CD615" s="108"/>
      <c r="CE615" s="108"/>
    </row>
    <row r="616" spans="1:83">
      <c r="A616" s="108"/>
      <c r="B616" s="108"/>
      <c r="E616" s="108"/>
      <c r="F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E616" s="108"/>
      <c r="BG616" s="108"/>
      <c r="BI616" s="108"/>
      <c r="BK616" s="108"/>
      <c r="BL616" s="108"/>
      <c r="BM616" s="108"/>
      <c r="CB616" s="108"/>
      <c r="CC616" s="108"/>
      <c r="CD616" s="108"/>
      <c r="CE616" s="108"/>
    </row>
    <row r="617" spans="1:83">
      <c r="A617" s="108"/>
      <c r="B617" s="108"/>
      <c r="E617" s="108"/>
      <c r="F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E617" s="108"/>
      <c r="BG617" s="108"/>
      <c r="BI617" s="108"/>
      <c r="BK617" s="108"/>
      <c r="BL617" s="108"/>
      <c r="BM617" s="108"/>
      <c r="CB617" s="108"/>
      <c r="CC617" s="108"/>
      <c r="CD617" s="108"/>
      <c r="CE617" s="108"/>
    </row>
    <row r="618" spans="1:83">
      <c r="A618" s="108"/>
      <c r="B618" s="108"/>
      <c r="E618" s="108"/>
      <c r="F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E618" s="108"/>
      <c r="BG618" s="108"/>
      <c r="BI618" s="108"/>
      <c r="BK618" s="108"/>
      <c r="BL618" s="108"/>
      <c r="BM618" s="108"/>
      <c r="CB618" s="108"/>
      <c r="CC618" s="108"/>
      <c r="CD618" s="108"/>
      <c r="CE618" s="108"/>
    </row>
    <row r="619" spans="1:83">
      <c r="A619" s="108"/>
      <c r="B619" s="108"/>
      <c r="E619" s="108"/>
      <c r="F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E619" s="108"/>
      <c r="BG619" s="108"/>
      <c r="BI619" s="108"/>
      <c r="BK619" s="108"/>
      <c r="BL619" s="108"/>
      <c r="BM619" s="108"/>
      <c r="CB619" s="108"/>
      <c r="CC619" s="108"/>
      <c r="CD619" s="108"/>
      <c r="CE619" s="108"/>
    </row>
    <row r="620" spans="1:83">
      <c r="A620" s="108"/>
      <c r="B620" s="108"/>
      <c r="E620" s="108"/>
      <c r="F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E620" s="108"/>
      <c r="BG620" s="108"/>
      <c r="BI620" s="108"/>
      <c r="BK620" s="108"/>
      <c r="BL620" s="108"/>
      <c r="BM620" s="108"/>
      <c r="CB620" s="108"/>
      <c r="CC620" s="108"/>
      <c r="CD620" s="108"/>
      <c r="CE620" s="108"/>
    </row>
    <row r="621" spans="1:83">
      <c r="A621" s="108"/>
      <c r="B621" s="108"/>
      <c r="E621" s="108"/>
      <c r="F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E621" s="108"/>
      <c r="BG621" s="108"/>
      <c r="BI621" s="108"/>
      <c r="BK621" s="108"/>
      <c r="BL621" s="108"/>
      <c r="BM621" s="108"/>
      <c r="CB621" s="108"/>
      <c r="CC621" s="108"/>
      <c r="CD621" s="108"/>
      <c r="CE621" s="108"/>
    </row>
    <row r="622" spans="1:83">
      <c r="A622" s="108"/>
      <c r="B622" s="108"/>
      <c r="E622" s="108"/>
      <c r="F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E622" s="108"/>
      <c r="BG622" s="108"/>
      <c r="BI622" s="108"/>
      <c r="BK622" s="108"/>
      <c r="BL622" s="108"/>
      <c r="BM622" s="108"/>
      <c r="CB622" s="108"/>
      <c r="CC622" s="108"/>
      <c r="CD622" s="108"/>
      <c r="CE622" s="108"/>
    </row>
    <row r="623" spans="1:83">
      <c r="A623" s="108"/>
      <c r="B623" s="108"/>
      <c r="E623" s="108"/>
      <c r="F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E623" s="108"/>
      <c r="BG623" s="108"/>
      <c r="BI623" s="108"/>
      <c r="BK623" s="108"/>
      <c r="BL623" s="108"/>
      <c r="BM623" s="108"/>
      <c r="CB623" s="108"/>
      <c r="CC623" s="108"/>
      <c r="CD623" s="108"/>
      <c r="CE623" s="108"/>
    </row>
    <row r="624" spans="1:83">
      <c r="A624" s="108"/>
      <c r="B624" s="108"/>
      <c r="E624" s="108"/>
      <c r="F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E624" s="108"/>
      <c r="BG624" s="108"/>
      <c r="BI624" s="108"/>
      <c r="BK624" s="108"/>
      <c r="BL624" s="108"/>
      <c r="BM624" s="108"/>
      <c r="CB624" s="108"/>
      <c r="CC624" s="108"/>
      <c r="CD624" s="108"/>
      <c r="CE624" s="108"/>
    </row>
    <row r="625" spans="1:83">
      <c r="A625" s="108"/>
      <c r="B625" s="108"/>
      <c r="E625" s="108"/>
      <c r="F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E625" s="108"/>
      <c r="BG625" s="108"/>
      <c r="BI625" s="108"/>
      <c r="BK625" s="108"/>
      <c r="BL625" s="108"/>
      <c r="BM625" s="108"/>
      <c r="CB625" s="108"/>
      <c r="CC625" s="108"/>
      <c r="CD625" s="108"/>
      <c r="CE625" s="108"/>
    </row>
    <row r="626" spans="1:83">
      <c r="A626" s="108"/>
      <c r="B626" s="108"/>
      <c r="E626" s="108"/>
      <c r="F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E626" s="108"/>
      <c r="BG626" s="108"/>
      <c r="BI626" s="108"/>
      <c r="BK626" s="108"/>
      <c r="BL626" s="108"/>
      <c r="BM626" s="108"/>
      <c r="CB626" s="108"/>
      <c r="CC626" s="108"/>
      <c r="CD626" s="108"/>
      <c r="CE626" s="108"/>
    </row>
    <row r="627" spans="1:83">
      <c r="A627" s="108"/>
      <c r="B627" s="108"/>
      <c r="E627" s="108"/>
      <c r="F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E627" s="108"/>
      <c r="BG627" s="108"/>
      <c r="BI627" s="108"/>
      <c r="BK627" s="108"/>
      <c r="BL627" s="108"/>
      <c r="BM627" s="108"/>
      <c r="CB627" s="108"/>
      <c r="CC627" s="108"/>
      <c r="CD627" s="108"/>
      <c r="CE627" s="108"/>
    </row>
    <row r="628" spans="1:83">
      <c r="A628" s="108"/>
      <c r="B628" s="108"/>
      <c r="E628" s="108"/>
      <c r="F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E628" s="108"/>
      <c r="BG628" s="108"/>
      <c r="BI628" s="108"/>
      <c r="BK628" s="108"/>
      <c r="BL628" s="108"/>
      <c r="BM628" s="108"/>
      <c r="CB628" s="108"/>
      <c r="CC628" s="108"/>
      <c r="CD628" s="108"/>
      <c r="CE628" s="108"/>
    </row>
    <row r="629" spans="1:83">
      <c r="A629" s="108"/>
      <c r="B629" s="108"/>
      <c r="E629" s="108"/>
      <c r="F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E629" s="108"/>
      <c r="BG629" s="108"/>
      <c r="BI629" s="108"/>
      <c r="BK629" s="108"/>
      <c r="BL629" s="108"/>
      <c r="BM629" s="108"/>
      <c r="CB629" s="108"/>
      <c r="CC629" s="108"/>
      <c r="CD629" s="108"/>
      <c r="CE629" s="108"/>
    </row>
    <row r="630" spans="1:83">
      <c r="A630" s="108"/>
      <c r="B630" s="108"/>
      <c r="E630" s="108"/>
      <c r="F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E630" s="108"/>
      <c r="BG630" s="108"/>
      <c r="BI630" s="108"/>
      <c r="BK630" s="108"/>
      <c r="BL630" s="108"/>
      <c r="BM630" s="108"/>
      <c r="CB630" s="108"/>
      <c r="CC630" s="108"/>
      <c r="CD630" s="108"/>
      <c r="CE630" s="108"/>
    </row>
    <row r="631" spans="1:83">
      <c r="A631" s="108"/>
      <c r="B631" s="108"/>
      <c r="E631" s="108"/>
      <c r="F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E631" s="108"/>
      <c r="BG631" s="108"/>
      <c r="BI631" s="108"/>
      <c r="BK631" s="108"/>
      <c r="BL631" s="108"/>
      <c r="BM631" s="108"/>
      <c r="CB631" s="108"/>
      <c r="CC631" s="108"/>
      <c r="CD631" s="108"/>
      <c r="CE631" s="108"/>
    </row>
    <row r="632" spans="1:83">
      <c r="A632" s="108"/>
      <c r="B632" s="108"/>
      <c r="E632" s="108"/>
      <c r="F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E632" s="108"/>
      <c r="BG632" s="108"/>
      <c r="BI632" s="108"/>
      <c r="BK632" s="108"/>
      <c r="BL632" s="108"/>
      <c r="BM632" s="108"/>
      <c r="CB632" s="108"/>
      <c r="CC632" s="108"/>
      <c r="CD632" s="108"/>
      <c r="CE632" s="108"/>
    </row>
    <row r="633" spans="1:83">
      <c r="A633" s="108"/>
      <c r="B633" s="108"/>
      <c r="E633" s="108"/>
      <c r="F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E633" s="108"/>
      <c r="BG633" s="108"/>
      <c r="BI633" s="108"/>
      <c r="BK633" s="108"/>
      <c r="BL633" s="108"/>
      <c r="BM633" s="108"/>
      <c r="CB633" s="108"/>
      <c r="CC633" s="108"/>
      <c r="CD633" s="108"/>
      <c r="CE633" s="108"/>
    </row>
    <row r="634" spans="1:83">
      <c r="A634" s="108"/>
      <c r="B634" s="108"/>
      <c r="E634" s="108"/>
      <c r="F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E634" s="108"/>
      <c r="BG634" s="108"/>
      <c r="BI634" s="108"/>
      <c r="BK634" s="108"/>
      <c r="BL634" s="108"/>
      <c r="BM634" s="108"/>
      <c r="CB634" s="108"/>
      <c r="CC634" s="108"/>
      <c r="CD634" s="108"/>
      <c r="CE634" s="108"/>
    </row>
    <row r="635" spans="1:83">
      <c r="A635" s="108"/>
      <c r="B635" s="108"/>
      <c r="E635" s="108"/>
      <c r="F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E635" s="108"/>
      <c r="BG635" s="108"/>
      <c r="BI635" s="108"/>
      <c r="BK635" s="108"/>
      <c r="BL635" s="108"/>
      <c r="BM635" s="108"/>
      <c r="CB635" s="108"/>
      <c r="CC635" s="108"/>
      <c r="CD635" s="108"/>
      <c r="CE635" s="108"/>
    </row>
    <row r="636" spans="1:83">
      <c r="A636" s="108"/>
      <c r="B636" s="108"/>
      <c r="E636" s="108"/>
      <c r="F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E636" s="108"/>
      <c r="BG636" s="108"/>
      <c r="BI636" s="108"/>
      <c r="BK636" s="108"/>
      <c r="BL636" s="108"/>
      <c r="BM636" s="108"/>
      <c r="CB636" s="108"/>
      <c r="CC636" s="108"/>
      <c r="CD636" s="108"/>
      <c r="CE636" s="108"/>
    </row>
    <row r="637" spans="1:83">
      <c r="A637" s="108"/>
      <c r="B637" s="108"/>
      <c r="E637" s="108"/>
      <c r="F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E637" s="108"/>
      <c r="BG637" s="108"/>
      <c r="BI637" s="108"/>
      <c r="BK637" s="108"/>
      <c r="BL637" s="108"/>
      <c r="BM637" s="108"/>
      <c r="CB637" s="108"/>
      <c r="CC637" s="108"/>
      <c r="CD637" s="108"/>
      <c r="CE637" s="108"/>
    </row>
    <row r="638" spans="1:83">
      <c r="A638" s="108"/>
      <c r="B638" s="108"/>
      <c r="E638" s="108"/>
      <c r="F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E638" s="108"/>
      <c r="BG638" s="108"/>
      <c r="BI638" s="108"/>
      <c r="BK638" s="108"/>
      <c r="BL638" s="108"/>
      <c r="BM638" s="108"/>
      <c r="CB638" s="108"/>
      <c r="CC638" s="108"/>
      <c r="CD638" s="108"/>
      <c r="CE638" s="108"/>
    </row>
    <row r="639" spans="1:83">
      <c r="A639" s="108"/>
      <c r="B639" s="108"/>
      <c r="E639" s="108"/>
      <c r="F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E639" s="108"/>
      <c r="BG639" s="108"/>
      <c r="BI639" s="108"/>
      <c r="BK639" s="108"/>
      <c r="BL639" s="108"/>
      <c r="BM639" s="108"/>
      <c r="CB639" s="108"/>
      <c r="CC639" s="108"/>
      <c r="CD639" s="108"/>
      <c r="CE639" s="108"/>
    </row>
    <row r="640" spans="1:83">
      <c r="A640" s="108"/>
      <c r="B640" s="108"/>
      <c r="E640" s="108"/>
      <c r="F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E640" s="108"/>
      <c r="BG640" s="108"/>
      <c r="BI640" s="108"/>
      <c r="BK640" s="108"/>
      <c r="BL640" s="108"/>
      <c r="BM640" s="108"/>
      <c r="CB640" s="108"/>
      <c r="CC640" s="108"/>
      <c r="CD640" s="108"/>
      <c r="CE640" s="108"/>
    </row>
    <row r="641" spans="1:83">
      <c r="A641" s="108"/>
      <c r="B641" s="108"/>
      <c r="E641" s="108"/>
      <c r="F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E641" s="108"/>
      <c r="BG641" s="108"/>
      <c r="BI641" s="108"/>
      <c r="BK641" s="108"/>
      <c r="BL641" s="108"/>
      <c r="BM641" s="108"/>
      <c r="CB641" s="108"/>
      <c r="CC641" s="108"/>
      <c r="CD641" s="108"/>
      <c r="CE641" s="108"/>
    </row>
    <row r="642" spans="1:83">
      <c r="A642" s="108"/>
      <c r="B642" s="108"/>
      <c r="E642" s="108"/>
      <c r="F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E642" s="108"/>
      <c r="BG642" s="108"/>
      <c r="BI642" s="108"/>
      <c r="BK642" s="108"/>
      <c r="BL642" s="108"/>
      <c r="BM642" s="108"/>
      <c r="CB642" s="108"/>
      <c r="CC642" s="108"/>
      <c r="CD642" s="108"/>
      <c r="CE642" s="108"/>
    </row>
    <row r="643" spans="1:83">
      <c r="A643" s="108"/>
      <c r="B643" s="108"/>
      <c r="E643" s="108"/>
      <c r="F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E643" s="108"/>
      <c r="BG643" s="108"/>
      <c r="BI643" s="108"/>
      <c r="BK643" s="108"/>
      <c r="BL643" s="108"/>
      <c r="BM643" s="108"/>
      <c r="CB643" s="108"/>
      <c r="CC643" s="108"/>
      <c r="CD643" s="108"/>
      <c r="CE643" s="108"/>
    </row>
    <row r="644" spans="1:83">
      <c r="A644" s="108"/>
      <c r="B644" s="108"/>
      <c r="E644" s="108"/>
      <c r="F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E644" s="108"/>
      <c r="BG644" s="108"/>
      <c r="BI644" s="108"/>
      <c r="BK644" s="108"/>
      <c r="BL644" s="108"/>
      <c r="BM644" s="108"/>
      <c r="CB644" s="108"/>
      <c r="CC644" s="108"/>
      <c r="CD644" s="108"/>
      <c r="CE644" s="108"/>
    </row>
    <row r="645" spans="1:83">
      <c r="A645" s="108"/>
      <c r="B645" s="108"/>
      <c r="E645" s="108"/>
      <c r="F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E645" s="108"/>
      <c r="BG645" s="108"/>
      <c r="BI645" s="108"/>
      <c r="BK645" s="108"/>
      <c r="BL645" s="108"/>
      <c r="BM645" s="108"/>
      <c r="CB645" s="108"/>
      <c r="CC645" s="108"/>
      <c r="CD645" s="108"/>
      <c r="CE645" s="108"/>
    </row>
    <row r="646" spans="1:83">
      <c r="A646" s="108"/>
      <c r="B646" s="108"/>
      <c r="E646" s="108"/>
      <c r="F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E646" s="108"/>
      <c r="BG646" s="108"/>
      <c r="BI646" s="108"/>
      <c r="BK646" s="108"/>
      <c r="BL646" s="108"/>
      <c r="BM646" s="108"/>
      <c r="CB646" s="108"/>
      <c r="CC646" s="108"/>
      <c r="CD646" s="108"/>
      <c r="CE646" s="108"/>
    </row>
    <row r="647" spans="1:83">
      <c r="A647" s="108"/>
      <c r="B647" s="108"/>
      <c r="E647" s="108"/>
      <c r="F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E647" s="108"/>
      <c r="BG647" s="108"/>
      <c r="BI647" s="108"/>
      <c r="BK647" s="108"/>
      <c r="BL647" s="108"/>
      <c r="BM647" s="108"/>
      <c r="CB647" s="108"/>
      <c r="CC647" s="108"/>
      <c r="CD647" s="108"/>
      <c r="CE647" s="108"/>
    </row>
    <row r="648" spans="1:83">
      <c r="A648" s="108"/>
      <c r="B648" s="108"/>
      <c r="E648" s="108"/>
      <c r="F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E648" s="108"/>
      <c r="BG648" s="108"/>
      <c r="BI648" s="108"/>
      <c r="BK648" s="108"/>
      <c r="BL648" s="108"/>
      <c r="BM648" s="108"/>
      <c r="CB648" s="108"/>
      <c r="CC648" s="108"/>
      <c r="CD648" s="108"/>
      <c r="CE648" s="108"/>
    </row>
    <row r="649" spans="1:83">
      <c r="A649" s="108"/>
      <c r="B649" s="108"/>
      <c r="E649" s="108"/>
      <c r="F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E649" s="108"/>
      <c r="BG649" s="108"/>
      <c r="BI649" s="108"/>
      <c r="BK649" s="108"/>
      <c r="BL649" s="108"/>
      <c r="BM649" s="108"/>
      <c r="CB649" s="108"/>
      <c r="CC649" s="108"/>
      <c r="CD649" s="108"/>
      <c r="CE649" s="108"/>
    </row>
    <row r="650" spans="1:83">
      <c r="A650" s="108"/>
      <c r="B650" s="108"/>
      <c r="E650" s="108"/>
      <c r="F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E650" s="108"/>
      <c r="BG650" s="108"/>
      <c r="BI650" s="108"/>
      <c r="BK650" s="108"/>
      <c r="BL650" s="108"/>
      <c r="BM650" s="108"/>
      <c r="CB650" s="108"/>
      <c r="CC650" s="108"/>
      <c r="CD650" s="108"/>
      <c r="CE650" s="108"/>
    </row>
    <row r="651" spans="1:83">
      <c r="A651" s="108"/>
      <c r="B651" s="108"/>
      <c r="E651" s="108"/>
      <c r="F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E651" s="108"/>
      <c r="BG651" s="108"/>
      <c r="BI651" s="108"/>
      <c r="BK651" s="108"/>
      <c r="BL651" s="108"/>
      <c r="BM651" s="108"/>
      <c r="CB651" s="108"/>
      <c r="CC651" s="108"/>
      <c r="CD651" s="108"/>
      <c r="CE651" s="108"/>
    </row>
    <row r="652" spans="1:83">
      <c r="A652" s="108"/>
      <c r="B652" s="108"/>
      <c r="E652" s="108"/>
      <c r="F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E652" s="108"/>
      <c r="BG652" s="108"/>
      <c r="BI652" s="108"/>
      <c r="BK652" s="108"/>
      <c r="BL652" s="108"/>
      <c r="BM652" s="108"/>
      <c r="CB652" s="108"/>
      <c r="CC652" s="108"/>
      <c r="CD652" s="108"/>
      <c r="CE652" s="108"/>
    </row>
    <row r="653" spans="1:83">
      <c r="A653" s="108"/>
      <c r="B653" s="108"/>
      <c r="E653" s="108"/>
      <c r="F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E653" s="108"/>
      <c r="BG653" s="108"/>
      <c r="BI653" s="108"/>
      <c r="BK653" s="108"/>
      <c r="BL653" s="108"/>
      <c r="BM653" s="108"/>
      <c r="CB653" s="108"/>
      <c r="CC653" s="108"/>
      <c r="CD653" s="108"/>
      <c r="CE653" s="108"/>
    </row>
    <row r="654" spans="1:83">
      <c r="A654" s="108"/>
      <c r="B654" s="108"/>
      <c r="E654" s="108"/>
      <c r="F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E654" s="108"/>
      <c r="BG654" s="108"/>
      <c r="BI654" s="108"/>
      <c r="BK654" s="108"/>
      <c r="BL654" s="108"/>
      <c r="BM654" s="108"/>
      <c r="CB654" s="108"/>
      <c r="CC654" s="108"/>
      <c r="CD654" s="108"/>
      <c r="CE654" s="108"/>
    </row>
    <row r="655" spans="1:83">
      <c r="A655" s="108"/>
      <c r="B655" s="108"/>
      <c r="E655" s="108"/>
      <c r="F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E655" s="108"/>
      <c r="BG655" s="108"/>
      <c r="BI655" s="108"/>
      <c r="BK655" s="108"/>
      <c r="BL655" s="108"/>
      <c r="BM655" s="108"/>
      <c r="CB655" s="108"/>
      <c r="CC655" s="108"/>
      <c r="CD655" s="108"/>
      <c r="CE655" s="108"/>
    </row>
    <row r="656" spans="1:83">
      <c r="A656" s="108"/>
      <c r="B656" s="108"/>
      <c r="E656" s="108"/>
      <c r="F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E656" s="108"/>
      <c r="BG656" s="108"/>
      <c r="BI656" s="108"/>
      <c r="BK656" s="108"/>
      <c r="BL656" s="108"/>
      <c r="BM656" s="108"/>
      <c r="CB656" s="108"/>
      <c r="CC656" s="108"/>
      <c r="CD656" s="108"/>
      <c r="CE656" s="108"/>
    </row>
    <row r="657" spans="1:83">
      <c r="A657" s="108"/>
      <c r="B657" s="108"/>
      <c r="E657" s="108"/>
      <c r="F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E657" s="108"/>
      <c r="BG657" s="108"/>
      <c r="BI657" s="108"/>
      <c r="BK657" s="108"/>
      <c r="BL657" s="108"/>
      <c r="BM657" s="108"/>
      <c r="CB657" s="108"/>
      <c r="CC657" s="108"/>
      <c r="CD657" s="108"/>
      <c r="CE657" s="108"/>
    </row>
    <row r="658" spans="1:83">
      <c r="A658" s="108"/>
      <c r="B658" s="108"/>
      <c r="E658" s="108"/>
      <c r="F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E658" s="108"/>
      <c r="BG658" s="108"/>
      <c r="BI658" s="108"/>
      <c r="BK658" s="108"/>
      <c r="BL658" s="108"/>
      <c r="BM658" s="108"/>
      <c r="CB658" s="108"/>
      <c r="CC658" s="108"/>
      <c r="CD658" s="108"/>
      <c r="CE658" s="108"/>
    </row>
    <row r="659" spans="1:83">
      <c r="A659" s="108"/>
      <c r="B659" s="108"/>
      <c r="E659" s="108"/>
      <c r="F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E659" s="108"/>
      <c r="BG659" s="108"/>
      <c r="BI659" s="108"/>
      <c r="BK659" s="108"/>
      <c r="BL659" s="108"/>
      <c r="BM659" s="108"/>
      <c r="CB659" s="108"/>
      <c r="CC659" s="108"/>
      <c r="CD659" s="108"/>
      <c r="CE659" s="108"/>
    </row>
    <row r="660" spans="1:83">
      <c r="A660" s="108"/>
      <c r="B660" s="108"/>
      <c r="E660" s="108"/>
      <c r="F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E660" s="108"/>
      <c r="BG660" s="108"/>
      <c r="BI660" s="108"/>
      <c r="BK660" s="108"/>
      <c r="BL660" s="108"/>
      <c r="BM660" s="108"/>
      <c r="CB660" s="108"/>
      <c r="CC660" s="108"/>
      <c r="CD660" s="108"/>
      <c r="CE660" s="108"/>
    </row>
    <row r="661" spans="1:83">
      <c r="A661" s="108"/>
      <c r="B661" s="108"/>
      <c r="E661" s="108"/>
      <c r="F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E661" s="108"/>
      <c r="BG661" s="108"/>
      <c r="BI661" s="108"/>
      <c r="BK661" s="108"/>
      <c r="BL661" s="108"/>
      <c r="BM661" s="108"/>
      <c r="CB661" s="108"/>
      <c r="CC661" s="108"/>
      <c r="CD661" s="108"/>
      <c r="CE661" s="108"/>
    </row>
    <row r="662" spans="1:83">
      <c r="A662" s="108"/>
      <c r="B662" s="108"/>
      <c r="E662" s="108"/>
      <c r="F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E662" s="108"/>
      <c r="BG662" s="108"/>
      <c r="BI662" s="108"/>
      <c r="BK662" s="108"/>
      <c r="BL662" s="108"/>
      <c r="BM662" s="108"/>
      <c r="CB662" s="108"/>
      <c r="CC662" s="108"/>
      <c r="CD662" s="108"/>
      <c r="CE662" s="108"/>
    </row>
    <row r="663" spans="1:83">
      <c r="A663" s="108"/>
      <c r="B663" s="108"/>
      <c r="E663" s="108"/>
      <c r="F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E663" s="108"/>
      <c r="BG663" s="108"/>
      <c r="BI663" s="108"/>
      <c r="BK663" s="108"/>
      <c r="BL663" s="108"/>
      <c r="BM663" s="108"/>
      <c r="CB663" s="108"/>
      <c r="CC663" s="108"/>
      <c r="CD663" s="108"/>
      <c r="CE663" s="108"/>
    </row>
    <row r="664" spans="1:83">
      <c r="A664" s="108"/>
      <c r="B664" s="108"/>
      <c r="E664" s="108"/>
      <c r="F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E664" s="108"/>
      <c r="BG664" s="108"/>
      <c r="BI664" s="108"/>
      <c r="BK664" s="108"/>
      <c r="BL664" s="108"/>
      <c r="BM664" s="108"/>
      <c r="CB664" s="108"/>
      <c r="CC664" s="108"/>
      <c r="CD664" s="108"/>
      <c r="CE664" s="108"/>
    </row>
    <row r="665" spans="1:83">
      <c r="A665" s="108"/>
      <c r="B665" s="108"/>
      <c r="E665" s="108"/>
      <c r="F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E665" s="108"/>
      <c r="BG665" s="108"/>
      <c r="BI665" s="108"/>
      <c r="BK665" s="108"/>
      <c r="BL665" s="108"/>
      <c r="BM665" s="108"/>
      <c r="CB665" s="108"/>
      <c r="CC665" s="108"/>
      <c r="CD665" s="108"/>
      <c r="CE665" s="108"/>
    </row>
    <row r="666" spans="1:83">
      <c r="A666" s="108"/>
      <c r="B666" s="108"/>
      <c r="E666" s="108"/>
      <c r="F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E666" s="108"/>
      <c r="BG666" s="108"/>
      <c r="BI666" s="108"/>
      <c r="BK666" s="108"/>
      <c r="BL666" s="108"/>
      <c r="BM666" s="108"/>
      <c r="CB666" s="108"/>
      <c r="CC666" s="108"/>
      <c r="CD666" s="108"/>
      <c r="CE666" s="108"/>
    </row>
    <row r="667" spans="1:83">
      <c r="A667" s="108"/>
      <c r="B667" s="108"/>
      <c r="E667" s="108"/>
      <c r="F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E667" s="108"/>
      <c r="BG667" s="108"/>
      <c r="BI667" s="108"/>
      <c r="BK667" s="108"/>
      <c r="BL667" s="108"/>
      <c r="BM667" s="108"/>
      <c r="CB667" s="108"/>
      <c r="CC667" s="108"/>
      <c r="CD667" s="108"/>
      <c r="CE667" s="108"/>
    </row>
    <row r="668" spans="1:83">
      <c r="A668" s="108"/>
      <c r="B668" s="108"/>
      <c r="E668" s="108"/>
      <c r="F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E668" s="108"/>
      <c r="BG668" s="108"/>
      <c r="BI668" s="108"/>
      <c r="BK668" s="108"/>
      <c r="BL668" s="108"/>
      <c r="BM668" s="108"/>
      <c r="CB668" s="108"/>
      <c r="CC668" s="108"/>
      <c r="CD668" s="108"/>
      <c r="CE668" s="108"/>
    </row>
    <row r="669" spans="1:83">
      <c r="A669" s="108"/>
      <c r="B669" s="108"/>
      <c r="E669" s="108"/>
      <c r="F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E669" s="108"/>
      <c r="BG669" s="108"/>
      <c r="BI669" s="108"/>
      <c r="BK669" s="108"/>
      <c r="BL669" s="108"/>
      <c r="BM669" s="108"/>
      <c r="CB669" s="108"/>
      <c r="CC669" s="108"/>
      <c r="CD669" s="108"/>
      <c r="CE669" s="108"/>
    </row>
    <row r="670" spans="1:83">
      <c r="A670" s="108"/>
      <c r="B670" s="108"/>
      <c r="E670" s="108"/>
      <c r="F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E670" s="108"/>
      <c r="BG670" s="108"/>
      <c r="BI670" s="108"/>
      <c r="BK670" s="108"/>
      <c r="BL670" s="108"/>
      <c r="BM670" s="108"/>
      <c r="CB670" s="108"/>
      <c r="CC670" s="108"/>
      <c r="CD670" s="108"/>
      <c r="CE670" s="108"/>
    </row>
    <row r="671" spans="1:83">
      <c r="A671" s="108"/>
      <c r="B671" s="108"/>
      <c r="E671" s="108"/>
      <c r="F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E671" s="108"/>
      <c r="BG671" s="108"/>
      <c r="BI671" s="108"/>
      <c r="BK671" s="108"/>
      <c r="BL671" s="108"/>
      <c r="BM671" s="108"/>
      <c r="CB671" s="108"/>
      <c r="CC671" s="108"/>
      <c r="CD671" s="108"/>
      <c r="CE671" s="108"/>
    </row>
    <row r="672" spans="1:83">
      <c r="A672" s="108"/>
      <c r="B672" s="108"/>
      <c r="E672" s="108"/>
      <c r="F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E672" s="108"/>
      <c r="BG672" s="108"/>
      <c r="BI672" s="108"/>
      <c r="BK672" s="108"/>
      <c r="BL672" s="108"/>
      <c r="BM672" s="108"/>
      <c r="CB672" s="108"/>
      <c r="CC672" s="108"/>
      <c r="CD672" s="108"/>
      <c r="CE672" s="108"/>
    </row>
    <row r="673" spans="1:83">
      <c r="A673" s="108"/>
      <c r="B673" s="108"/>
      <c r="E673" s="108"/>
      <c r="F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E673" s="108"/>
      <c r="BG673" s="108"/>
      <c r="BI673" s="108"/>
      <c r="BK673" s="108"/>
      <c r="BL673" s="108"/>
      <c r="BM673" s="108"/>
      <c r="CB673" s="108"/>
      <c r="CC673" s="108"/>
      <c r="CD673" s="108"/>
      <c r="CE673" s="108"/>
    </row>
    <row r="674" spans="1:83">
      <c r="A674" s="108"/>
      <c r="B674" s="108"/>
      <c r="E674" s="108"/>
      <c r="F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E674" s="108"/>
      <c r="BG674" s="108"/>
      <c r="BI674" s="108"/>
      <c r="BK674" s="108"/>
      <c r="BL674" s="108"/>
      <c r="BM674" s="108"/>
      <c r="CB674" s="108"/>
      <c r="CC674" s="108"/>
      <c r="CD674" s="108"/>
      <c r="CE674" s="108"/>
    </row>
    <row r="675" spans="1:83">
      <c r="A675" s="108"/>
      <c r="B675" s="108"/>
      <c r="E675" s="108"/>
      <c r="F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E675" s="108"/>
      <c r="BG675" s="108"/>
      <c r="BI675" s="108"/>
      <c r="BK675" s="108"/>
      <c r="BL675" s="108"/>
      <c r="BM675" s="108"/>
      <c r="CB675" s="108"/>
      <c r="CC675" s="108"/>
      <c r="CD675" s="108"/>
      <c r="CE675" s="108"/>
    </row>
    <row r="676" spans="1:83">
      <c r="A676" s="108"/>
      <c r="B676" s="108"/>
      <c r="E676" s="108"/>
      <c r="F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E676" s="108"/>
      <c r="BG676" s="108"/>
      <c r="BI676" s="108"/>
      <c r="BK676" s="108"/>
      <c r="BL676" s="108"/>
      <c r="BM676" s="108"/>
      <c r="CB676" s="108"/>
      <c r="CC676" s="108"/>
      <c r="CD676" s="108"/>
      <c r="CE676" s="108"/>
    </row>
    <row r="677" spans="1:83">
      <c r="A677" s="108"/>
      <c r="B677" s="108"/>
      <c r="E677" s="108"/>
      <c r="F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E677" s="108"/>
      <c r="BG677" s="108"/>
      <c r="BI677" s="108"/>
      <c r="BK677" s="108"/>
      <c r="BL677" s="108"/>
      <c r="BM677" s="108"/>
      <c r="CB677" s="108"/>
      <c r="CC677" s="108"/>
      <c r="CD677" s="108"/>
      <c r="CE677" s="108"/>
    </row>
    <row r="678" spans="1:83">
      <c r="A678" s="108"/>
      <c r="B678" s="108"/>
      <c r="E678" s="108"/>
      <c r="F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E678" s="108"/>
      <c r="BG678" s="108"/>
      <c r="BI678" s="108"/>
      <c r="BK678" s="108"/>
      <c r="BL678" s="108"/>
      <c r="BM678" s="108"/>
      <c r="CB678" s="108"/>
      <c r="CC678" s="108"/>
      <c r="CD678" s="108"/>
      <c r="CE678" s="108"/>
    </row>
    <row r="679" spans="1:83">
      <c r="A679" s="108"/>
      <c r="B679" s="108"/>
      <c r="E679" s="108"/>
      <c r="F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E679" s="108"/>
      <c r="BG679" s="108"/>
      <c r="BI679" s="108"/>
      <c r="BK679" s="108"/>
      <c r="BL679" s="108"/>
      <c r="BM679" s="108"/>
      <c r="CB679" s="108"/>
      <c r="CC679" s="108"/>
      <c r="CD679" s="108"/>
      <c r="CE679" s="108"/>
    </row>
    <row r="680" spans="1:83">
      <c r="A680" s="108"/>
      <c r="B680" s="108"/>
      <c r="E680" s="108"/>
      <c r="F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E680" s="108"/>
      <c r="BG680" s="108"/>
      <c r="BI680" s="108"/>
      <c r="BK680" s="108"/>
      <c r="BL680" s="108"/>
      <c r="BM680" s="108"/>
      <c r="CB680" s="108"/>
      <c r="CC680" s="108"/>
      <c r="CD680" s="108"/>
      <c r="CE680" s="108"/>
    </row>
    <row r="681" spans="1:83">
      <c r="A681" s="108"/>
      <c r="B681" s="108"/>
      <c r="E681" s="108"/>
      <c r="F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E681" s="108"/>
      <c r="BG681" s="108"/>
      <c r="BI681" s="108"/>
      <c r="BK681" s="108"/>
      <c r="BL681" s="108"/>
      <c r="BM681" s="108"/>
      <c r="CB681" s="108"/>
      <c r="CC681" s="108"/>
      <c r="CD681" s="108"/>
      <c r="CE681" s="108"/>
    </row>
    <row r="682" spans="1:83">
      <c r="A682" s="108"/>
      <c r="B682" s="108"/>
      <c r="E682" s="108"/>
      <c r="F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E682" s="108"/>
      <c r="BG682" s="108"/>
      <c r="BI682" s="108"/>
      <c r="BK682" s="108"/>
      <c r="BL682" s="108"/>
      <c r="BM682" s="108"/>
      <c r="CB682" s="108"/>
      <c r="CC682" s="108"/>
      <c r="CD682" s="108"/>
      <c r="CE682" s="108"/>
    </row>
    <row r="683" spans="1:83">
      <c r="A683" s="108"/>
      <c r="B683" s="108"/>
      <c r="E683" s="108"/>
      <c r="F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E683" s="108"/>
      <c r="BG683" s="108"/>
      <c r="BI683" s="108"/>
      <c r="BK683" s="108"/>
      <c r="BL683" s="108"/>
      <c r="BM683" s="108"/>
      <c r="CB683" s="108"/>
      <c r="CC683" s="108"/>
      <c r="CD683" s="108"/>
      <c r="CE683" s="108"/>
    </row>
    <row r="684" spans="1:83">
      <c r="A684" s="108"/>
      <c r="B684" s="108"/>
      <c r="E684" s="108"/>
      <c r="F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E684" s="108"/>
      <c r="BG684" s="108"/>
      <c r="BI684" s="108"/>
      <c r="BK684" s="108"/>
      <c r="BL684" s="108"/>
      <c r="BM684" s="108"/>
      <c r="CB684" s="108"/>
      <c r="CC684" s="108"/>
      <c r="CD684" s="108"/>
      <c r="CE684" s="108"/>
    </row>
    <row r="685" spans="1:83">
      <c r="A685" s="108"/>
      <c r="B685" s="108"/>
      <c r="E685" s="108"/>
      <c r="F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E685" s="108"/>
      <c r="BG685" s="108"/>
      <c r="BI685" s="108"/>
      <c r="BK685" s="108"/>
      <c r="BL685" s="108"/>
      <c r="BM685" s="108"/>
      <c r="CB685" s="108"/>
      <c r="CC685" s="108"/>
      <c r="CD685" s="108"/>
      <c r="CE685" s="108"/>
    </row>
    <row r="686" spans="1:83">
      <c r="A686" s="108"/>
      <c r="B686" s="108"/>
      <c r="E686" s="108"/>
      <c r="F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E686" s="108"/>
      <c r="BG686" s="108"/>
      <c r="BI686" s="108"/>
      <c r="BK686" s="108"/>
      <c r="BL686" s="108"/>
      <c r="BM686" s="108"/>
      <c r="CB686" s="108"/>
      <c r="CC686" s="108"/>
      <c r="CD686" s="108"/>
      <c r="CE686" s="108"/>
    </row>
    <row r="687" spans="1:83">
      <c r="A687" s="108"/>
      <c r="B687" s="108"/>
      <c r="E687" s="108"/>
      <c r="F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E687" s="108"/>
      <c r="BG687" s="108"/>
      <c r="BI687" s="108"/>
      <c r="BK687" s="108"/>
      <c r="BL687" s="108"/>
      <c r="BM687" s="108"/>
      <c r="CB687" s="108"/>
      <c r="CC687" s="108"/>
      <c r="CD687" s="108"/>
      <c r="CE687" s="108"/>
    </row>
    <row r="688" spans="1:83">
      <c r="A688" s="108"/>
      <c r="B688" s="108"/>
      <c r="E688" s="108"/>
      <c r="F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E688" s="108"/>
      <c r="BG688" s="108"/>
      <c r="BI688" s="108"/>
      <c r="BK688" s="108"/>
      <c r="BL688" s="108"/>
      <c r="BM688" s="108"/>
      <c r="CB688" s="108"/>
      <c r="CC688" s="108"/>
      <c r="CD688" s="108"/>
      <c r="CE688" s="108"/>
    </row>
    <row r="689" spans="1:83">
      <c r="A689" s="108"/>
      <c r="B689" s="108"/>
      <c r="E689" s="108"/>
      <c r="F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E689" s="108"/>
      <c r="BG689" s="108"/>
      <c r="BI689" s="108"/>
      <c r="BK689" s="108"/>
      <c r="BL689" s="108"/>
      <c r="BM689" s="108"/>
      <c r="CB689" s="108"/>
      <c r="CC689" s="108"/>
      <c r="CD689" s="108"/>
      <c r="CE689" s="108"/>
    </row>
    <row r="690" spans="1:83">
      <c r="A690" s="108"/>
      <c r="B690" s="108"/>
      <c r="E690" s="108"/>
      <c r="F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E690" s="108"/>
      <c r="BG690" s="108"/>
      <c r="BI690" s="108"/>
      <c r="BK690" s="108"/>
      <c r="BL690" s="108"/>
      <c r="BM690" s="108"/>
      <c r="CB690" s="108"/>
      <c r="CC690" s="108"/>
      <c r="CD690" s="108"/>
      <c r="CE690" s="108"/>
    </row>
    <row r="691" spans="1:83">
      <c r="A691" s="108"/>
      <c r="B691" s="108"/>
      <c r="E691" s="108"/>
      <c r="F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E691" s="108"/>
      <c r="BG691" s="108"/>
      <c r="BI691" s="108"/>
      <c r="BK691" s="108"/>
      <c r="BL691" s="108"/>
      <c r="BM691" s="108"/>
      <c r="CB691" s="108"/>
      <c r="CC691" s="108"/>
      <c r="CD691" s="108"/>
      <c r="CE691" s="108"/>
    </row>
    <row r="692" spans="1:83">
      <c r="A692" s="108"/>
      <c r="B692" s="108"/>
      <c r="E692" s="108"/>
      <c r="F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E692" s="108"/>
      <c r="BG692" s="108"/>
      <c r="BI692" s="108"/>
      <c r="BK692" s="108"/>
      <c r="BL692" s="108"/>
      <c r="BM692" s="108"/>
      <c r="CB692" s="108"/>
      <c r="CC692" s="108"/>
      <c r="CD692" s="108"/>
      <c r="CE692" s="108"/>
    </row>
    <row r="693" spans="1:83">
      <c r="A693" s="108"/>
      <c r="B693" s="108"/>
      <c r="E693" s="108"/>
      <c r="F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E693" s="108"/>
      <c r="BG693" s="108"/>
      <c r="BI693" s="108"/>
      <c r="BK693" s="108"/>
      <c r="BL693" s="108"/>
      <c r="BM693" s="108"/>
      <c r="CB693" s="108"/>
      <c r="CC693" s="108"/>
      <c r="CD693" s="108"/>
      <c r="CE693" s="108"/>
    </row>
    <row r="694" spans="1:83">
      <c r="A694" s="108"/>
      <c r="B694" s="108"/>
      <c r="E694" s="108"/>
      <c r="F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E694" s="108"/>
      <c r="BG694" s="108"/>
      <c r="BI694" s="108"/>
      <c r="BK694" s="108"/>
      <c r="BL694" s="108"/>
      <c r="BM694" s="108"/>
      <c r="CB694" s="108"/>
      <c r="CC694" s="108"/>
      <c r="CD694" s="108"/>
      <c r="CE694" s="108"/>
    </row>
    <row r="695" spans="1:83">
      <c r="A695" s="108"/>
      <c r="B695" s="108"/>
      <c r="E695" s="108"/>
      <c r="F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E695" s="108"/>
      <c r="BG695" s="108"/>
      <c r="BI695" s="108"/>
      <c r="BK695" s="108"/>
      <c r="BL695" s="108"/>
      <c r="BM695" s="108"/>
      <c r="CB695" s="108"/>
      <c r="CC695" s="108"/>
      <c r="CD695" s="108"/>
      <c r="CE695" s="108"/>
    </row>
    <row r="696" spans="1:83">
      <c r="A696" s="108"/>
      <c r="B696" s="108"/>
      <c r="E696" s="108"/>
      <c r="F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E696" s="108"/>
      <c r="BG696" s="108"/>
      <c r="BI696" s="108"/>
      <c r="BK696" s="108"/>
      <c r="BL696" s="108"/>
      <c r="BM696" s="108"/>
      <c r="CB696" s="108"/>
      <c r="CC696" s="108"/>
      <c r="CD696" s="108"/>
      <c r="CE696" s="108"/>
    </row>
    <row r="697" spans="1:83">
      <c r="A697" s="108"/>
      <c r="B697" s="108"/>
      <c r="E697" s="108"/>
      <c r="F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E697" s="108"/>
      <c r="BG697" s="108"/>
      <c r="BI697" s="108"/>
      <c r="BK697" s="108"/>
      <c r="BL697" s="108"/>
      <c r="BM697" s="108"/>
      <c r="CB697" s="108"/>
      <c r="CC697" s="108"/>
      <c r="CD697" s="108"/>
      <c r="CE697" s="108"/>
    </row>
    <row r="698" spans="1:83">
      <c r="A698" s="108"/>
      <c r="B698" s="108"/>
      <c r="E698" s="108"/>
      <c r="F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E698" s="108"/>
      <c r="BG698" s="108"/>
      <c r="BI698" s="108"/>
      <c r="BK698" s="108"/>
      <c r="BL698" s="108"/>
      <c r="BM698" s="108"/>
      <c r="CB698" s="108"/>
      <c r="CC698" s="108"/>
      <c r="CD698" s="108"/>
      <c r="CE698" s="108"/>
    </row>
    <row r="699" spans="1:83">
      <c r="A699" s="108"/>
      <c r="B699" s="108"/>
      <c r="E699" s="108"/>
      <c r="F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E699" s="108"/>
      <c r="BG699" s="108"/>
      <c r="BI699" s="108"/>
      <c r="BK699" s="108"/>
      <c r="BL699" s="108"/>
      <c r="BM699" s="108"/>
      <c r="CB699" s="108"/>
      <c r="CC699" s="108"/>
      <c r="CD699" s="108"/>
      <c r="CE699" s="108"/>
    </row>
    <row r="700" spans="1:83">
      <c r="A700" s="108"/>
      <c r="B700" s="108"/>
      <c r="E700" s="108"/>
      <c r="F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E700" s="108"/>
      <c r="BG700" s="108"/>
      <c r="BI700" s="108"/>
      <c r="BK700" s="108"/>
      <c r="BL700" s="108"/>
      <c r="BM700" s="108"/>
      <c r="CB700" s="108"/>
      <c r="CC700" s="108"/>
      <c r="CD700" s="108"/>
      <c r="CE700" s="108"/>
    </row>
    <row r="701" spans="1:83">
      <c r="A701" s="108"/>
      <c r="B701" s="108"/>
      <c r="E701" s="108"/>
      <c r="F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E701" s="108"/>
      <c r="BG701" s="108"/>
      <c r="BI701" s="108"/>
      <c r="BK701" s="108"/>
      <c r="BL701" s="108"/>
      <c r="BM701" s="108"/>
      <c r="CB701" s="108"/>
      <c r="CC701" s="108"/>
      <c r="CD701" s="108"/>
      <c r="CE701" s="108"/>
    </row>
    <row r="702" spans="1:83">
      <c r="A702" s="108"/>
      <c r="B702" s="108"/>
      <c r="E702" s="108"/>
      <c r="F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E702" s="108"/>
      <c r="BG702" s="108"/>
      <c r="BI702" s="108"/>
      <c r="BK702" s="108"/>
      <c r="BL702" s="108"/>
      <c r="BM702" s="108"/>
      <c r="CB702" s="108"/>
      <c r="CC702" s="108"/>
      <c r="CD702" s="108"/>
      <c r="CE702" s="108"/>
    </row>
    <row r="703" spans="1:83">
      <c r="A703" s="108"/>
      <c r="B703" s="108"/>
      <c r="E703" s="108"/>
      <c r="F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E703" s="108"/>
      <c r="BG703" s="108"/>
      <c r="BI703" s="108"/>
      <c r="BK703" s="108"/>
      <c r="BL703" s="108"/>
      <c r="BM703" s="108"/>
      <c r="CB703" s="108"/>
      <c r="CC703" s="108"/>
      <c r="CD703" s="108"/>
      <c r="CE703" s="108"/>
    </row>
    <row r="704" spans="1:83">
      <c r="A704" s="108"/>
      <c r="B704" s="108"/>
      <c r="E704" s="108"/>
      <c r="F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E704" s="108"/>
      <c r="BG704" s="108"/>
      <c r="BI704" s="108"/>
      <c r="BK704" s="108"/>
      <c r="BL704" s="108"/>
      <c r="BM704" s="108"/>
      <c r="CB704" s="108"/>
      <c r="CC704" s="108"/>
      <c r="CD704" s="108"/>
      <c r="CE704" s="108"/>
    </row>
    <row r="705" spans="1:83">
      <c r="A705" s="108"/>
      <c r="B705" s="108"/>
      <c r="E705" s="108"/>
      <c r="F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E705" s="108"/>
      <c r="BG705" s="108"/>
      <c r="BI705" s="108"/>
      <c r="BK705" s="108"/>
      <c r="BL705" s="108"/>
      <c r="BM705" s="108"/>
      <c r="CB705" s="108"/>
      <c r="CC705" s="108"/>
      <c r="CD705" s="108"/>
      <c r="CE705" s="108"/>
    </row>
    <row r="706" spans="1:83">
      <c r="A706" s="108"/>
      <c r="B706" s="108"/>
      <c r="E706" s="108"/>
      <c r="F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E706" s="108"/>
      <c r="BG706" s="108"/>
      <c r="BI706" s="108"/>
      <c r="BK706" s="108"/>
      <c r="BL706" s="108"/>
      <c r="BM706" s="108"/>
      <c r="CB706" s="108"/>
      <c r="CC706" s="108"/>
      <c r="CD706" s="108"/>
      <c r="CE706" s="108"/>
    </row>
    <row r="707" spans="1:83">
      <c r="A707" s="108"/>
      <c r="B707" s="108"/>
      <c r="E707" s="108"/>
      <c r="F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E707" s="108"/>
      <c r="BG707" s="108"/>
      <c r="BI707" s="108"/>
      <c r="BK707" s="108"/>
      <c r="BL707" s="108"/>
      <c r="BM707" s="108"/>
      <c r="CB707" s="108"/>
      <c r="CC707" s="108"/>
      <c r="CD707" s="108"/>
      <c r="CE707" s="108"/>
    </row>
    <row r="708" spans="1:83">
      <c r="A708" s="108"/>
      <c r="B708" s="108"/>
      <c r="E708" s="108"/>
      <c r="F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E708" s="108"/>
      <c r="BG708" s="108"/>
      <c r="BI708" s="108"/>
      <c r="BK708" s="108"/>
      <c r="BL708" s="108"/>
      <c r="BM708" s="108"/>
      <c r="CB708" s="108"/>
      <c r="CC708" s="108"/>
      <c r="CD708" s="108"/>
      <c r="CE708" s="108"/>
    </row>
    <row r="709" spans="1:83">
      <c r="A709" s="108"/>
      <c r="B709" s="108"/>
      <c r="E709" s="108"/>
      <c r="F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E709" s="108"/>
      <c r="BG709" s="108"/>
      <c r="BI709" s="108"/>
      <c r="BK709" s="108"/>
      <c r="BL709" s="108"/>
      <c r="BM709" s="108"/>
      <c r="CB709" s="108"/>
      <c r="CC709" s="108"/>
      <c r="CD709" s="108"/>
      <c r="CE709" s="108"/>
    </row>
    <row r="710" spans="1:83">
      <c r="A710" s="108"/>
      <c r="B710" s="108"/>
      <c r="E710" s="108"/>
      <c r="F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E710" s="108"/>
      <c r="BG710" s="108"/>
      <c r="BI710" s="108"/>
      <c r="BK710" s="108"/>
      <c r="BL710" s="108"/>
      <c r="BM710" s="108"/>
      <c r="CB710" s="108"/>
      <c r="CC710" s="108"/>
      <c r="CD710" s="108"/>
      <c r="CE710" s="108"/>
    </row>
    <row r="711" spans="1:83">
      <c r="A711" s="108"/>
      <c r="B711" s="108"/>
      <c r="E711" s="108"/>
      <c r="F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E711" s="108"/>
      <c r="BG711" s="108"/>
      <c r="BI711" s="108"/>
      <c r="BK711" s="108"/>
      <c r="BL711" s="108"/>
      <c r="BM711" s="108"/>
      <c r="CB711" s="108"/>
      <c r="CC711" s="108"/>
      <c r="CD711" s="108"/>
      <c r="CE711" s="108"/>
    </row>
    <row r="712" spans="1:83">
      <c r="A712" s="108"/>
      <c r="B712" s="108"/>
      <c r="E712" s="108"/>
      <c r="F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E712" s="108"/>
      <c r="BG712" s="108"/>
      <c r="BI712" s="108"/>
      <c r="BK712" s="108"/>
      <c r="BL712" s="108"/>
      <c r="BM712" s="108"/>
      <c r="CB712" s="108"/>
      <c r="CC712" s="108"/>
      <c r="CD712" s="108"/>
      <c r="CE712" s="108"/>
    </row>
    <row r="713" spans="1:83">
      <c r="A713" s="108"/>
      <c r="B713" s="108"/>
      <c r="E713" s="108"/>
      <c r="F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  <c r="AN713" s="108"/>
      <c r="AO713" s="108"/>
      <c r="AP713" s="108"/>
      <c r="AQ713" s="108"/>
      <c r="AR713" s="108"/>
      <c r="AS713" s="108"/>
      <c r="AT713" s="108"/>
      <c r="AU713" s="108"/>
      <c r="AV713" s="108"/>
      <c r="AW713" s="108"/>
      <c r="AX713" s="108"/>
      <c r="AY713" s="108"/>
      <c r="AZ713" s="108"/>
      <c r="BE713" s="108"/>
      <c r="BG713" s="108"/>
      <c r="BI713" s="108"/>
      <c r="BK713" s="108"/>
      <c r="BL713" s="108"/>
      <c r="BM713" s="108"/>
      <c r="CB713" s="108"/>
      <c r="CC713" s="108"/>
      <c r="CD713" s="108"/>
      <c r="CE713" s="108"/>
    </row>
    <row r="714" spans="1:83">
      <c r="A714" s="108"/>
      <c r="B714" s="108"/>
      <c r="E714" s="108"/>
      <c r="F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E714" s="108"/>
      <c r="BG714" s="108"/>
      <c r="BI714" s="108"/>
      <c r="BK714" s="108"/>
      <c r="BL714" s="108"/>
      <c r="BM714" s="108"/>
      <c r="CB714" s="108"/>
      <c r="CC714" s="108"/>
      <c r="CD714" s="108"/>
      <c r="CE714" s="108"/>
    </row>
    <row r="715" spans="1:83">
      <c r="A715" s="108"/>
      <c r="B715" s="108"/>
      <c r="E715" s="108"/>
      <c r="F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  <c r="AH715" s="108"/>
      <c r="AI715" s="108"/>
      <c r="AJ715" s="108"/>
      <c r="AK715" s="108"/>
      <c r="AL715" s="108"/>
      <c r="AM715" s="108"/>
      <c r="AN715" s="108"/>
      <c r="AO715" s="108"/>
      <c r="AP715" s="108"/>
      <c r="AQ715" s="108"/>
      <c r="AR715" s="108"/>
      <c r="AS715" s="108"/>
      <c r="AT715" s="108"/>
      <c r="AU715" s="108"/>
      <c r="AV715" s="108"/>
      <c r="AW715" s="108"/>
      <c r="AX715" s="108"/>
      <c r="AY715" s="108"/>
      <c r="AZ715" s="108"/>
      <c r="BE715" s="108"/>
      <c r="BG715" s="108"/>
      <c r="BI715" s="108"/>
      <c r="BK715" s="108"/>
      <c r="BL715" s="108"/>
      <c r="BM715" s="108"/>
      <c r="CB715" s="108"/>
      <c r="CC715" s="108"/>
      <c r="CD715" s="108"/>
      <c r="CE715" s="108"/>
    </row>
    <row r="716" spans="1:83">
      <c r="A716" s="108"/>
      <c r="B716" s="108"/>
      <c r="E716" s="108"/>
      <c r="F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  <c r="AH716" s="108"/>
      <c r="AI716" s="108"/>
      <c r="AJ716" s="108"/>
      <c r="AK716" s="108"/>
      <c r="AL716" s="108"/>
      <c r="AM716" s="108"/>
      <c r="AN716" s="108"/>
      <c r="AO716" s="108"/>
      <c r="AP716" s="108"/>
      <c r="AQ716" s="108"/>
      <c r="AR716" s="108"/>
      <c r="AS716" s="108"/>
      <c r="AT716" s="108"/>
      <c r="AU716" s="108"/>
      <c r="AV716" s="108"/>
      <c r="AW716" s="108"/>
      <c r="AX716" s="108"/>
      <c r="AY716" s="108"/>
      <c r="AZ716" s="108"/>
      <c r="BE716" s="108"/>
      <c r="BG716" s="108"/>
      <c r="BI716" s="108"/>
      <c r="BK716" s="108"/>
      <c r="BL716" s="108"/>
      <c r="BM716" s="108"/>
      <c r="CB716" s="108"/>
      <c r="CC716" s="108"/>
      <c r="CD716" s="108"/>
      <c r="CE716" s="108"/>
    </row>
    <row r="717" spans="1:83">
      <c r="A717" s="108"/>
      <c r="B717" s="108"/>
      <c r="E717" s="108"/>
      <c r="F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E717" s="108"/>
      <c r="BG717" s="108"/>
      <c r="BI717" s="108"/>
      <c r="BK717" s="108"/>
      <c r="BL717" s="108"/>
      <c r="BM717" s="108"/>
      <c r="CB717" s="108"/>
      <c r="CC717" s="108"/>
      <c r="CD717" s="108"/>
      <c r="CE717" s="108"/>
    </row>
    <row r="718" spans="1:83">
      <c r="A718" s="108"/>
      <c r="B718" s="108"/>
      <c r="E718" s="108"/>
      <c r="F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  <c r="AH718" s="108"/>
      <c r="AI718" s="108"/>
      <c r="AJ718" s="108"/>
      <c r="AK718" s="108"/>
      <c r="AL718" s="108"/>
      <c r="AM718" s="108"/>
      <c r="AN718" s="108"/>
      <c r="AO718" s="108"/>
      <c r="AP718" s="108"/>
      <c r="AQ718" s="108"/>
      <c r="AR718" s="108"/>
      <c r="AS718" s="108"/>
      <c r="AT718" s="108"/>
      <c r="AU718" s="108"/>
      <c r="AV718" s="108"/>
      <c r="AW718" s="108"/>
      <c r="AX718" s="108"/>
      <c r="AY718" s="108"/>
      <c r="AZ718" s="108"/>
      <c r="BE718" s="108"/>
      <c r="BG718" s="108"/>
      <c r="BI718" s="108"/>
      <c r="BK718" s="108"/>
      <c r="BL718" s="108"/>
      <c r="BM718" s="108"/>
      <c r="CB718" s="108"/>
      <c r="CC718" s="108"/>
      <c r="CD718" s="108"/>
      <c r="CE718" s="108"/>
    </row>
    <row r="719" spans="1:83">
      <c r="A719" s="108"/>
      <c r="B719" s="108"/>
      <c r="E719" s="108"/>
      <c r="F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  <c r="AH719" s="108"/>
      <c r="AI719" s="108"/>
      <c r="AJ719" s="108"/>
      <c r="AK719" s="108"/>
      <c r="AL719" s="108"/>
      <c r="AM719" s="108"/>
      <c r="AN719" s="108"/>
      <c r="AO719" s="108"/>
      <c r="AP719" s="108"/>
      <c r="AQ719" s="108"/>
      <c r="AR719" s="108"/>
      <c r="AS719" s="108"/>
      <c r="AT719" s="108"/>
      <c r="AU719" s="108"/>
      <c r="AV719" s="108"/>
      <c r="AW719" s="108"/>
      <c r="AX719" s="108"/>
      <c r="AY719" s="108"/>
      <c r="AZ719" s="108"/>
      <c r="BE719" s="108"/>
      <c r="BG719" s="108"/>
      <c r="BI719" s="108"/>
      <c r="BK719" s="108"/>
      <c r="BL719" s="108"/>
      <c r="BM719" s="108"/>
      <c r="CB719" s="108"/>
      <c r="CC719" s="108"/>
      <c r="CD719" s="108"/>
      <c r="CE719" s="108"/>
    </row>
    <row r="720" spans="1:83">
      <c r="A720" s="108"/>
      <c r="B720" s="108"/>
      <c r="E720" s="108"/>
      <c r="F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E720" s="108"/>
      <c r="BG720" s="108"/>
      <c r="BI720" s="108"/>
      <c r="BK720" s="108"/>
      <c r="BL720" s="108"/>
      <c r="BM720" s="108"/>
      <c r="CB720" s="108"/>
      <c r="CC720" s="108"/>
      <c r="CD720" s="108"/>
      <c r="CE720" s="108"/>
    </row>
    <row r="721" spans="1:83">
      <c r="A721" s="108"/>
      <c r="B721" s="108"/>
      <c r="E721" s="108"/>
      <c r="F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O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Y721" s="108"/>
      <c r="AZ721" s="108"/>
      <c r="BE721" s="108"/>
      <c r="BG721" s="108"/>
      <c r="BI721" s="108"/>
      <c r="BK721" s="108"/>
      <c r="BL721" s="108"/>
      <c r="BM721" s="108"/>
      <c r="CB721" s="108"/>
      <c r="CC721" s="108"/>
      <c r="CD721" s="108"/>
      <c r="CE721" s="108"/>
    </row>
    <row r="722" spans="1:83">
      <c r="A722" s="108"/>
      <c r="B722" s="108"/>
      <c r="E722" s="108"/>
      <c r="F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O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E722" s="108"/>
      <c r="BG722" s="108"/>
      <c r="BI722" s="108"/>
      <c r="BK722" s="108"/>
      <c r="BL722" s="108"/>
      <c r="BM722" s="108"/>
      <c r="CB722" s="108"/>
      <c r="CC722" s="108"/>
      <c r="CD722" s="108"/>
      <c r="CE722" s="108"/>
    </row>
    <row r="723" spans="1:83">
      <c r="A723" s="108"/>
      <c r="B723" s="108"/>
      <c r="E723" s="108"/>
      <c r="F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  <c r="AO723" s="108"/>
      <c r="AP723" s="108"/>
      <c r="AQ723" s="108"/>
      <c r="AR723" s="108"/>
      <c r="AS723" s="108"/>
      <c r="AT723" s="108"/>
      <c r="AU723" s="108"/>
      <c r="AV723" s="108"/>
      <c r="AW723" s="108"/>
      <c r="AX723" s="108"/>
      <c r="AY723" s="108"/>
      <c r="AZ723" s="108"/>
      <c r="BE723" s="108"/>
      <c r="BG723" s="108"/>
      <c r="BI723" s="108"/>
      <c r="BK723" s="108"/>
      <c r="BL723" s="108"/>
      <c r="BM723" s="108"/>
      <c r="CB723" s="108"/>
      <c r="CC723" s="108"/>
      <c r="CD723" s="108"/>
      <c r="CE723" s="108"/>
    </row>
    <row r="724" spans="1:83">
      <c r="A724" s="108"/>
      <c r="B724" s="108"/>
      <c r="E724" s="108"/>
      <c r="F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  <c r="AN724" s="108"/>
      <c r="AO724" s="108"/>
      <c r="AP724" s="108"/>
      <c r="AQ724" s="108"/>
      <c r="AR724" s="108"/>
      <c r="AS724" s="108"/>
      <c r="AT724" s="108"/>
      <c r="AU724" s="108"/>
      <c r="AV724" s="108"/>
      <c r="AW724" s="108"/>
      <c r="AX724" s="108"/>
      <c r="AY724" s="108"/>
      <c r="AZ724" s="108"/>
      <c r="BE724" s="108"/>
      <c r="BG724" s="108"/>
      <c r="BI724" s="108"/>
      <c r="BK724" s="108"/>
      <c r="BL724" s="108"/>
      <c r="BM724" s="108"/>
      <c r="CB724" s="108"/>
      <c r="CC724" s="108"/>
      <c r="CD724" s="108"/>
      <c r="CE724" s="108"/>
    </row>
    <row r="725" spans="1:83">
      <c r="A725" s="108"/>
      <c r="B725" s="108"/>
      <c r="E725" s="108"/>
      <c r="F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  <c r="AN725" s="108"/>
      <c r="AO725" s="108"/>
      <c r="AP725" s="108"/>
      <c r="AQ725" s="108"/>
      <c r="AR725" s="108"/>
      <c r="AS725" s="108"/>
      <c r="AT725" s="108"/>
      <c r="AU725" s="108"/>
      <c r="AV725" s="108"/>
      <c r="AW725" s="108"/>
      <c r="AX725" s="108"/>
      <c r="AY725" s="108"/>
      <c r="AZ725" s="108"/>
      <c r="BE725" s="108"/>
      <c r="BG725" s="108"/>
      <c r="BI725" s="108"/>
      <c r="BK725" s="108"/>
      <c r="BL725" s="108"/>
      <c r="BM725" s="108"/>
      <c r="CB725" s="108"/>
      <c r="CC725" s="108"/>
      <c r="CD725" s="108"/>
      <c r="CE725" s="108"/>
    </row>
    <row r="726" spans="1:83">
      <c r="A726" s="108"/>
      <c r="B726" s="108"/>
      <c r="E726" s="108"/>
      <c r="F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  <c r="AN726" s="108"/>
      <c r="AO726" s="108"/>
      <c r="AP726" s="108"/>
      <c r="AQ726" s="108"/>
      <c r="AR726" s="108"/>
      <c r="AS726" s="108"/>
      <c r="AT726" s="108"/>
      <c r="AU726" s="108"/>
      <c r="AV726" s="108"/>
      <c r="AW726" s="108"/>
      <c r="AX726" s="108"/>
      <c r="AY726" s="108"/>
      <c r="AZ726" s="108"/>
      <c r="BE726" s="108"/>
      <c r="BG726" s="108"/>
      <c r="BI726" s="108"/>
      <c r="BK726" s="108"/>
      <c r="BL726" s="108"/>
      <c r="BM726" s="108"/>
      <c r="CB726" s="108"/>
      <c r="CC726" s="108"/>
      <c r="CD726" s="108"/>
      <c r="CE726" s="108"/>
    </row>
    <row r="727" spans="1:83">
      <c r="A727" s="108"/>
      <c r="B727" s="108"/>
      <c r="E727" s="108"/>
      <c r="F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  <c r="AN727" s="108"/>
      <c r="AO727" s="108"/>
      <c r="AP727" s="108"/>
      <c r="AQ727" s="108"/>
      <c r="AR727" s="108"/>
      <c r="AS727" s="108"/>
      <c r="AT727" s="108"/>
      <c r="AU727" s="108"/>
      <c r="AV727" s="108"/>
      <c r="AW727" s="108"/>
      <c r="AX727" s="108"/>
      <c r="AY727" s="108"/>
      <c r="AZ727" s="108"/>
      <c r="BE727" s="108"/>
      <c r="BG727" s="108"/>
      <c r="BI727" s="108"/>
      <c r="BK727" s="108"/>
      <c r="BL727" s="108"/>
      <c r="BM727" s="108"/>
      <c r="CB727" s="108"/>
      <c r="CC727" s="108"/>
      <c r="CD727" s="108"/>
      <c r="CE727" s="108"/>
    </row>
    <row r="728" spans="1:83">
      <c r="A728" s="108"/>
      <c r="B728" s="108"/>
      <c r="E728" s="108"/>
      <c r="F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  <c r="AN728" s="108"/>
      <c r="AO728" s="108"/>
      <c r="AP728" s="108"/>
      <c r="AQ728" s="108"/>
      <c r="AR728" s="108"/>
      <c r="AS728" s="108"/>
      <c r="AT728" s="108"/>
      <c r="AU728" s="108"/>
      <c r="AV728" s="108"/>
      <c r="AW728" s="108"/>
      <c r="AX728" s="108"/>
      <c r="AY728" s="108"/>
      <c r="AZ728" s="108"/>
      <c r="BE728" s="108"/>
      <c r="BG728" s="108"/>
      <c r="BI728" s="108"/>
      <c r="BK728" s="108"/>
      <c r="BL728" s="108"/>
      <c r="BM728" s="108"/>
      <c r="CB728" s="108"/>
      <c r="CC728" s="108"/>
      <c r="CD728" s="108"/>
      <c r="CE728" s="108"/>
    </row>
    <row r="729" spans="1:83">
      <c r="A729" s="108"/>
      <c r="B729" s="108"/>
      <c r="E729" s="108"/>
      <c r="F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E729" s="108"/>
      <c r="BG729" s="108"/>
      <c r="BI729" s="108"/>
      <c r="BK729" s="108"/>
      <c r="BL729" s="108"/>
      <c r="BM729" s="108"/>
      <c r="CB729" s="108"/>
      <c r="CC729" s="108"/>
      <c r="CD729" s="108"/>
      <c r="CE729" s="108"/>
    </row>
    <row r="730" spans="1:83">
      <c r="A730" s="108"/>
      <c r="B730" s="108"/>
      <c r="E730" s="108"/>
      <c r="F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  <c r="AH730" s="108"/>
      <c r="AI730" s="108"/>
      <c r="AJ730" s="108"/>
      <c r="AK730" s="108"/>
      <c r="AL730" s="108"/>
      <c r="AM730" s="108"/>
      <c r="AN730" s="108"/>
      <c r="AO730" s="108"/>
      <c r="AP730" s="108"/>
      <c r="AQ730" s="108"/>
      <c r="AR730" s="108"/>
      <c r="AS730" s="108"/>
      <c r="AT730" s="108"/>
      <c r="AU730" s="108"/>
      <c r="AV730" s="108"/>
      <c r="AW730" s="108"/>
      <c r="AX730" s="108"/>
      <c r="AY730" s="108"/>
      <c r="AZ730" s="108"/>
      <c r="BE730" s="108"/>
      <c r="BG730" s="108"/>
      <c r="BI730" s="108"/>
      <c r="BK730" s="108"/>
      <c r="BL730" s="108"/>
      <c r="BM730" s="108"/>
      <c r="CB730" s="108"/>
      <c r="CC730" s="108"/>
      <c r="CD730" s="108"/>
      <c r="CE730" s="108"/>
    </row>
    <row r="731" spans="1:83">
      <c r="A731" s="108"/>
      <c r="B731" s="108"/>
      <c r="E731" s="108"/>
      <c r="F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  <c r="AH731" s="108"/>
      <c r="AI731" s="108"/>
      <c r="AJ731" s="108"/>
      <c r="AK731" s="108"/>
      <c r="AL731" s="108"/>
      <c r="AM731" s="108"/>
      <c r="AN731" s="108"/>
      <c r="AO731" s="108"/>
      <c r="AP731" s="108"/>
      <c r="AQ731" s="108"/>
      <c r="AR731" s="108"/>
      <c r="AS731" s="108"/>
      <c r="AT731" s="108"/>
      <c r="AU731" s="108"/>
      <c r="AV731" s="108"/>
      <c r="AW731" s="108"/>
      <c r="AX731" s="108"/>
      <c r="AY731" s="108"/>
      <c r="AZ731" s="108"/>
      <c r="BE731" s="108"/>
      <c r="BG731" s="108"/>
      <c r="BI731" s="108"/>
      <c r="BK731" s="108"/>
      <c r="BL731" s="108"/>
      <c r="BM731" s="108"/>
      <c r="CB731" s="108"/>
      <c r="CC731" s="108"/>
      <c r="CD731" s="108"/>
      <c r="CE731" s="108"/>
    </row>
    <row r="732" spans="1:83">
      <c r="A732" s="108"/>
      <c r="B732" s="108"/>
      <c r="E732" s="108"/>
      <c r="F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E732" s="108"/>
      <c r="BG732" s="108"/>
      <c r="BI732" s="108"/>
      <c r="BK732" s="108"/>
      <c r="BL732" s="108"/>
      <c r="BM732" s="108"/>
      <c r="CB732" s="108"/>
      <c r="CC732" s="108"/>
      <c r="CD732" s="108"/>
      <c r="CE732" s="108"/>
    </row>
    <row r="733" spans="1:83">
      <c r="A733" s="108"/>
      <c r="B733" s="108"/>
      <c r="E733" s="108"/>
      <c r="F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  <c r="AH733" s="108"/>
      <c r="AI733" s="108"/>
      <c r="AJ733" s="108"/>
      <c r="AK733" s="108"/>
      <c r="AL733" s="108"/>
      <c r="AM733" s="108"/>
      <c r="AN733" s="108"/>
      <c r="AO733" s="108"/>
      <c r="AP733" s="108"/>
      <c r="AQ733" s="108"/>
      <c r="AR733" s="108"/>
      <c r="AS733" s="108"/>
      <c r="AT733" s="108"/>
      <c r="AU733" s="108"/>
      <c r="AV733" s="108"/>
      <c r="AW733" s="108"/>
      <c r="AX733" s="108"/>
      <c r="AY733" s="108"/>
      <c r="AZ733" s="108"/>
      <c r="BE733" s="108"/>
      <c r="BG733" s="108"/>
      <c r="BI733" s="108"/>
      <c r="BK733" s="108"/>
      <c r="BL733" s="108"/>
      <c r="BM733" s="108"/>
      <c r="CB733" s="108"/>
      <c r="CC733" s="108"/>
      <c r="CD733" s="108"/>
      <c r="CE733" s="108"/>
    </row>
    <row r="734" spans="1:83">
      <c r="A734" s="108"/>
      <c r="B734" s="108"/>
      <c r="E734" s="108"/>
      <c r="F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  <c r="AH734" s="108"/>
      <c r="AI734" s="108"/>
      <c r="AJ734" s="108"/>
      <c r="AK734" s="108"/>
      <c r="AL734" s="108"/>
      <c r="AM734" s="108"/>
      <c r="AN734" s="108"/>
      <c r="AO734" s="108"/>
      <c r="AP734" s="108"/>
      <c r="AQ734" s="108"/>
      <c r="AR734" s="108"/>
      <c r="AS734" s="108"/>
      <c r="AT734" s="108"/>
      <c r="AU734" s="108"/>
      <c r="AV734" s="108"/>
      <c r="AW734" s="108"/>
      <c r="AX734" s="108"/>
      <c r="AY734" s="108"/>
      <c r="AZ734" s="108"/>
      <c r="BE734" s="108"/>
      <c r="BG734" s="108"/>
      <c r="BI734" s="108"/>
      <c r="BK734" s="108"/>
      <c r="BL734" s="108"/>
      <c r="BM734" s="108"/>
      <c r="CB734" s="108"/>
      <c r="CC734" s="108"/>
      <c r="CD734" s="108"/>
      <c r="CE734" s="108"/>
    </row>
    <row r="735" spans="1:83">
      <c r="A735" s="108"/>
      <c r="B735" s="108"/>
      <c r="E735" s="108"/>
      <c r="F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E735" s="108"/>
      <c r="BG735" s="108"/>
      <c r="BI735" s="108"/>
      <c r="BK735" s="108"/>
      <c r="BL735" s="108"/>
      <c r="BM735" s="108"/>
      <c r="CB735" s="108"/>
      <c r="CC735" s="108"/>
      <c r="CD735" s="108"/>
      <c r="CE735" s="108"/>
    </row>
    <row r="736" spans="1:83">
      <c r="A736" s="108"/>
      <c r="B736" s="108"/>
      <c r="E736" s="108"/>
      <c r="F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  <c r="AN736" s="108"/>
      <c r="AO736" s="108"/>
      <c r="AP736" s="108"/>
      <c r="AQ736" s="108"/>
      <c r="AR736" s="108"/>
      <c r="AS736" s="108"/>
      <c r="AT736" s="108"/>
      <c r="AU736" s="108"/>
      <c r="AV736" s="108"/>
      <c r="AW736" s="108"/>
      <c r="AX736" s="108"/>
      <c r="AY736" s="108"/>
      <c r="AZ736" s="108"/>
      <c r="BE736" s="108"/>
      <c r="BG736" s="108"/>
      <c r="BI736" s="108"/>
      <c r="BK736" s="108"/>
      <c r="BL736" s="108"/>
      <c r="BM736" s="108"/>
      <c r="CB736" s="108"/>
      <c r="CC736" s="108"/>
      <c r="CD736" s="108"/>
      <c r="CE736" s="108"/>
    </row>
    <row r="737" spans="1:83">
      <c r="A737" s="108"/>
      <c r="B737" s="108"/>
      <c r="E737" s="108"/>
      <c r="F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  <c r="AN737" s="108"/>
      <c r="AO737" s="108"/>
      <c r="AP737" s="108"/>
      <c r="AQ737" s="108"/>
      <c r="AR737" s="108"/>
      <c r="AS737" s="108"/>
      <c r="AT737" s="108"/>
      <c r="AU737" s="108"/>
      <c r="AV737" s="108"/>
      <c r="AW737" s="108"/>
      <c r="AX737" s="108"/>
      <c r="AY737" s="108"/>
      <c r="AZ737" s="108"/>
      <c r="BE737" s="108"/>
      <c r="BG737" s="108"/>
      <c r="BI737" s="108"/>
      <c r="BK737" s="108"/>
      <c r="BL737" s="108"/>
      <c r="BM737" s="108"/>
      <c r="CB737" s="108"/>
      <c r="CC737" s="108"/>
      <c r="CD737" s="108"/>
      <c r="CE737" s="108"/>
    </row>
    <row r="738" spans="1:83">
      <c r="A738" s="108"/>
      <c r="B738" s="108"/>
      <c r="E738" s="108"/>
      <c r="F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E738" s="108"/>
      <c r="BG738" s="108"/>
      <c r="BI738" s="108"/>
      <c r="BK738" s="108"/>
      <c r="BL738" s="108"/>
      <c r="BM738" s="108"/>
      <c r="CB738" s="108"/>
      <c r="CC738" s="108"/>
      <c r="CD738" s="108"/>
      <c r="CE738" s="108"/>
    </row>
    <row r="739" spans="1:83">
      <c r="A739" s="108"/>
      <c r="B739" s="108"/>
      <c r="E739" s="108"/>
      <c r="F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  <c r="AN739" s="108"/>
      <c r="AO739" s="108"/>
      <c r="AP739" s="108"/>
      <c r="AQ739" s="108"/>
      <c r="AR739" s="108"/>
      <c r="AS739" s="108"/>
      <c r="AT739" s="108"/>
      <c r="AU739" s="108"/>
      <c r="AV739" s="108"/>
      <c r="AW739" s="108"/>
      <c r="AX739" s="108"/>
      <c r="AY739" s="108"/>
      <c r="AZ739" s="108"/>
      <c r="BE739" s="108"/>
      <c r="BG739" s="108"/>
      <c r="BI739" s="108"/>
      <c r="BK739" s="108"/>
      <c r="BL739" s="108"/>
      <c r="BM739" s="108"/>
      <c r="CB739" s="108"/>
      <c r="CC739" s="108"/>
      <c r="CD739" s="108"/>
      <c r="CE739" s="108"/>
    </row>
    <row r="740" spans="1:83">
      <c r="A740" s="108"/>
      <c r="B740" s="108"/>
      <c r="E740" s="108"/>
      <c r="F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  <c r="AN740" s="108"/>
      <c r="AO740" s="108"/>
      <c r="AP740" s="108"/>
      <c r="AQ740" s="108"/>
      <c r="AR740" s="108"/>
      <c r="AS740" s="108"/>
      <c r="AT740" s="108"/>
      <c r="AU740" s="108"/>
      <c r="AV740" s="108"/>
      <c r="AW740" s="108"/>
      <c r="AX740" s="108"/>
      <c r="AY740" s="108"/>
      <c r="AZ740" s="108"/>
      <c r="BE740" s="108"/>
      <c r="BG740" s="108"/>
      <c r="BI740" s="108"/>
      <c r="BK740" s="108"/>
      <c r="BL740" s="108"/>
      <c r="BM740" s="108"/>
      <c r="CB740" s="108"/>
      <c r="CC740" s="108"/>
      <c r="CD740" s="108"/>
      <c r="CE740" s="108"/>
    </row>
    <row r="741" spans="1:83">
      <c r="A741" s="108"/>
      <c r="B741" s="108"/>
      <c r="E741" s="108"/>
      <c r="F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E741" s="108"/>
      <c r="BG741" s="108"/>
      <c r="BI741" s="108"/>
      <c r="BK741" s="108"/>
      <c r="BL741" s="108"/>
      <c r="BM741" s="108"/>
      <c r="CB741" s="108"/>
      <c r="CC741" s="108"/>
      <c r="CD741" s="108"/>
      <c r="CE741" s="108"/>
    </row>
    <row r="742" spans="1:83">
      <c r="A742" s="108"/>
      <c r="B742" s="108"/>
      <c r="E742" s="108"/>
      <c r="F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  <c r="AN742" s="108"/>
      <c r="AO742" s="108"/>
      <c r="AP742" s="108"/>
      <c r="AQ742" s="108"/>
      <c r="AR742" s="108"/>
      <c r="AS742" s="108"/>
      <c r="AT742" s="108"/>
      <c r="AU742" s="108"/>
      <c r="AV742" s="108"/>
      <c r="AW742" s="108"/>
      <c r="AX742" s="108"/>
      <c r="AY742" s="108"/>
      <c r="AZ742" s="108"/>
      <c r="BE742" s="108"/>
      <c r="BG742" s="108"/>
      <c r="BI742" s="108"/>
      <c r="BK742" s="108"/>
      <c r="BL742" s="108"/>
      <c r="BM742" s="108"/>
      <c r="CB742" s="108"/>
      <c r="CC742" s="108"/>
      <c r="CD742" s="108"/>
      <c r="CE742" s="108"/>
    </row>
    <row r="743" spans="1:83">
      <c r="A743" s="108"/>
      <c r="B743" s="108"/>
      <c r="E743" s="108"/>
      <c r="F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E743" s="108"/>
      <c r="BG743" s="108"/>
      <c r="BI743" s="108"/>
      <c r="BK743" s="108"/>
      <c r="BL743" s="108"/>
      <c r="BM743" s="108"/>
      <c r="CB743" s="108"/>
      <c r="CC743" s="108"/>
      <c r="CD743" s="108"/>
      <c r="CE743" s="108"/>
    </row>
    <row r="744" spans="1:83">
      <c r="A744" s="108"/>
      <c r="B744" s="108"/>
      <c r="E744" s="108"/>
      <c r="F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E744" s="108"/>
      <c r="BG744" s="108"/>
      <c r="BI744" s="108"/>
      <c r="BK744" s="108"/>
      <c r="BL744" s="108"/>
      <c r="BM744" s="108"/>
      <c r="CB744" s="108"/>
      <c r="CC744" s="108"/>
      <c r="CD744" s="108"/>
      <c r="CE744" s="108"/>
    </row>
    <row r="745" spans="1:83">
      <c r="A745" s="108"/>
      <c r="B745" s="108"/>
      <c r="E745" s="108"/>
      <c r="F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  <c r="AN745" s="108"/>
      <c r="AO745" s="108"/>
      <c r="AP745" s="108"/>
      <c r="AQ745" s="108"/>
      <c r="AR745" s="108"/>
      <c r="AS745" s="108"/>
      <c r="AT745" s="108"/>
      <c r="AU745" s="108"/>
      <c r="AV745" s="108"/>
      <c r="AW745" s="108"/>
      <c r="AX745" s="108"/>
      <c r="AY745" s="108"/>
      <c r="AZ745" s="108"/>
      <c r="BE745" s="108"/>
      <c r="BG745" s="108"/>
      <c r="BI745" s="108"/>
      <c r="BK745" s="108"/>
      <c r="BL745" s="108"/>
      <c r="BM745" s="108"/>
      <c r="CB745" s="108"/>
      <c r="CC745" s="108"/>
      <c r="CD745" s="108"/>
      <c r="CE745" s="108"/>
    </row>
    <row r="746" spans="1:83">
      <c r="A746" s="108"/>
      <c r="B746" s="108"/>
      <c r="E746" s="108"/>
      <c r="F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  <c r="AH746" s="108"/>
      <c r="AI746" s="108"/>
      <c r="AJ746" s="108"/>
      <c r="AK746" s="108"/>
      <c r="AL746" s="108"/>
      <c r="AM746" s="108"/>
      <c r="AN746" s="108"/>
      <c r="AO746" s="108"/>
      <c r="AP746" s="108"/>
      <c r="AQ746" s="108"/>
      <c r="AR746" s="108"/>
      <c r="AS746" s="108"/>
      <c r="AT746" s="108"/>
      <c r="AU746" s="108"/>
      <c r="AV746" s="108"/>
      <c r="AW746" s="108"/>
      <c r="AX746" s="108"/>
      <c r="AY746" s="108"/>
      <c r="AZ746" s="108"/>
      <c r="BE746" s="108"/>
      <c r="BG746" s="108"/>
      <c r="BI746" s="108"/>
      <c r="BK746" s="108"/>
      <c r="BL746" s="108"/>
      <c r="BM746" s="108"/>
      <c r="CB746" s="108"/>
      <c r="CC746" s="108"/>
      <c r="CD746" s="108"/>
      <c r="CE746" s="108"/>
    </row>
    <row r="747" spans="1:83">
      <c r="A747" s="108"/>
      <c r="B747" s="108"/>
      <c r="E747" s="108"/>
      <c r="F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  <c r="AH747" s="108"/>
      <c r="AI747" s="108"/>
      <c r="AJ747" s="108"/>
      <c r="AK747" s="108"/>
      <c r="AL747" s="108"/>
      <c r="AM747" s="108"/>
      <c r="AN747" s="108"/>
      <c r="AO747" s="108"/>
      <c r="AP747" s="108"/>
      <c r="AQ747" s="108"/>
      <c r="AR747" s="108"/>
      <c r="AS747" s="108"/>
      <c r="AT747" s="108"/>
      <c r="AU747" s="108"/>
      <c r="AV747" s="108"/>
      <c r="AW747" s="108"/>
      <c r="AX747" s="108"/>
      <c r="AY747" s="108"/>
      <c r="AZ747" s="108"/>
      <c r="BE747" s="108"/>
      <c r="BG747" s="108"/>
      <c r="BI747" s="108"/>
      <c r="BK747" s="108"/>
      <c r="BL747" s="108"/>
      <c r="BM747" s="108"/>
      <c r="CB747" s="108"/>
      <c r="CC747" s="108"/>
      <c r="CD747" s="108"/>
      <c r="CE747" s="108"/>
    </row>
    <row r="748" spans="1:83">
      <c r="A748" s="108"/>
      <c r="B748" s="108"/>
      <c r="E748" s="108"/>
      <c r="F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  <c r="AH748" s="108"/>
      <c r="AI748" s="108"/>
      <c r="AJ748" s="108"/>
      <c r="AK748" s="108"/>
      <c r="AL748" s="108"/>
      <c r="AM748" s="108"/>
      <c r="AN748" s="108"/>
      <c r="AO748" s="108"/>
      <c r="AP748" s="108"/>
      <c r="AQ748" s="108"/>
      <c r="AR748" s="108"/>
      <c r="AS748" s="108"/>
      <c r="AT748" s="108"/>
      <c r="AU748" s="108"/>
      <c r="AV748" s="108"/>
      <c r="AW748" s="108"/>
      <c r="AX748" s="108"/>
      <c r="AY748" s="108"/>
      <c r="AZ748" s="108"/>
      <c r="BE748" s="108"/>
      <c r="BG748" s="108"/>
      <c r="BI748" s="108"/>
      <c r="BK748" s="108"/>
      <c r="BL748" s="108"/>
      <c r="BM748" s="108"/>
      <c r="CB748" s="108"/>
      <c r="CC748" s="108"/>
      <c r="CD748" s="108"/>
      <c r="CE748" s="108"/>
    </row>
    <row r="749" spans="1:83">
      <c r="A749" s="108"/>
      <c r="B749" s="108"/>
      <c r="E749" s="108"/>
      <c r="F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  <c r="AH749" s="108"/>
      <c r="AI749" s="108"/>
      <c r="AJ749" s="108"/>
      <c r="AK749" s="108"/>
      <c r="AL749" s="108"/>
      <c r="AM749" s="108"/>
      <c r="AN749" s="108"/>
      <c r="AO749" s="108"/>
      <c r="AP749" s="108"/>
      <c r="AQ749" s="108"/>
      <c r="AR749" s="108"/>
      <c r="AS749" s="108"/>
      <c r="AT749" s="108"/>
      <c r="AU749" s="108"/>
      <c r="AV749" s="108"/>
      <c r="AW749" s="108"/>
      <c r="AX749" s="108"/>
      <c r="AY749" s="108"/>
      <c r="AZ749" s="108"/>
      <c r="BE749" s="108"/>
      <c r="BG749" s="108"/>
      <c r="BI749" s="108"/>
      <c r="BK749" s="108"/>
      <c r="BL749" s="108"/>
      <c r="BM749" s="108"/>
      <c r="CB749" s="108"/>
      <c r="CC749" s="108"/>
      <c r="CD749" s="108"/>
      <c r="CE749" s="108"/>
    </row>
    <row r="750" spans="1:83">
      <c r="A750" s="108"/>
      <c r="B750" s="108"/>
      <c r="E750" s="108"/>
      <c r="F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  <c r="AH750" s="108"/>
      <c r="AI750" s="108"/>
      <c r="AJ750" s="108"/>
      <c r="AK750" s="108"/>
      <c r="AL750" s="108"/>
      <c r="AM750" s="108"/>
      <c r="AN750" s="108"/>
      <c r="AO750" s="108"/>
      <c r="AP750" s="108"/>
      <c r="AQ750" s="108"/>
      <c r="AR750" s="108"/>
      <c r="AS750" s="108"/>
      <c r="AT750" s="108"/>
      <c r="AU750" s="108"/>
      <c r="AV750" s="108"/>
      <c r="AW750" s="108"/>
      <c r="AX750" s="108"/>
      <c r="AY750" s="108"/>
      <c r="AZ750" s="108"/>
      <c r="BE750" s="108"/>
      <c r="BG750" s="108"/>
      <c r="BI750" s="108"/>
      <c r="BK750" s="108"/>
      <c r="BL750" s="108"/>
      <c r="BM750" s="108"/>
      <c r="CB750" s="108"/>
      <c r="CC750" s="108"/>
      <c r="CD750" s="108"/>
      <c r="CE750" s="108"/>
    </row>
    <row r="751" spans="1:83">
      <c r="A751" s="108"/>
      <c r="B751" s="108"/>
      <c r="E751" s="108"/>
      <c r="F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  <c r="AH751" s="108"/>
      <c r="AI751" s="108"/>
      <c r="AJ751" s="108"/>
      <c r="AK751" s="108"/>
      <c r="AL751" s="108"/>
      <c r="AM751" s="108"/>
      <c r="AN751" s="108"/>
      <c r="AO751" s="108"/>
      <c r="AP751" s="108"/>
      <c r="AQ751" s="108"/>
      <c r="AR751" s="108"/>
      <c r="AS751" s="108"/>
      <c r="AT751" s="108"/>
      <c r="AU751" s="108"/>
      <c r="AV751" s="108"/>
      <c r="AW751" s="108"/>
      <c r="AX751" s="108"/>
      <c r="AY751" s="108"/>
      <c r="AZ751" s="108"/>
      <c r="BE751" s="108"/>
      <c r="BG751" s="108"/>
      <c r="BI751" s="108"/>
      <c r="BK751" s="108"/>
      <c r="BL751" s="108"/>
      <c r="BM751" s="108"/>
      <c r="CB751" s="108"/>
      <c r="CC751" s="108"/>
      <c r="CD751" s="108"/>
      <c r="CE751" s="108"/>
    </row>
    <row r="752" spans="1:83">
      <c r="A752" s="108"/>
      <c r="B752" s="108"/>
      <c r="E752" s="108"/>
      <c r="F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  <c r="AH752" s="108"/>
      <c r="AI752" s="108"/>
      <c r="AJ752" s="108"/>
      <c r="AK752" s="108"/>
      <c r="AL752" s="108"/>
      <c r="AM752" s="108"/>
      <c r="AN752" s="108"/>
      <c r="AO752" s="108"/>
      <c r="AP752" s="108"/>
      <c r="AQ752" s="108"/>
      <c r="AR752" s="108"/>
      <c r="AS752" s="108"/>
      <c r="AT752" s="108"/>
      <c r="AU752" s="108"/>
      <c r="AV752" s="108"/>
      <c r="AW752" s="108"/>
      <c r="AX752" s="108"/>
      <c r="AY752" s="108"/>
      <c r="AZ752" s="108"/>
      <c r="BE752" s="108"/>
      <c r="BG752" s="108"/>
      <c r="BI752" s="108"/>
      <c r="BK752" s="108"/>
      <c r="BL752" s="108"/>
      <c r="BM752" s="108"/>
      <c r="CB752" s="108"/>
      <c r="CC752" s="108"/>
      <c r="CD752" s="108"/>
      <c r="CE752" s="108"/>
    </row>
    <row r="753" spans="1:83">
      <c r="A753" s="108"/>
      <c r="B753" s="108"/>
      <c r="E753" s="108"/>
      <c r="F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E753" s="108"/>
      <c r="BG753" s="108"/>
      <c r="BI753" s="108"/>
      <c r="BK753" s="108"/>
      <c r="BL753" s="108"/>
      <c r="BM753" s="108"/>
      <c r="CB753" s="108"/>
      <c r="CC753" s="108"/>
      <c r="CD753" s="108"/>
      <c r="CE753" s="108"/>
    </row>
    <row r="754" spans="1:83">
      <c r="A754" s="108"/>
      <c r="B754" s="108"/>
      <c r="E754" s="108"/>
      <c r="F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  <c r="AH754" s="108"/>
      <c r="AI754" s="108"/>
      <c r="AJ754" s="108"/>
      <c r="AK754" s="108"/>
      <c r="AL754" s="108"/>
      <c r="AM754" s="108"/>
      <c r="AN754" s="108"/>
      <c r="AO754" s="108"/>
      <c r="AP754" s="108"/>
      <c r="AQ754" s="108"/>
      <c r="AR754" s="108"/>
      <c r="AS754" s="108"/>
      <c r="AT754" s="108"/>
      <c r="AU754" s="108"/>
      <c r="AV754" s="108"/>
      <c r="AW754" s="108"/>
      <c r="AX754" s="108"/>
      <c r="AY754" s="108"/>
      <c r="AZ754" s="108"/>
      <c r="BE754" s="108"/>
      <c r="BG754" s="108"/>
      <c r="BI754" s="108"/>
      <c r="BK754" s="108"/>
      <c r="BL754" s="108"/>
      <c r="BM754" s="108"/>
      <c r="CB754" s="108"/>
      <c r="CC754" s="108"/>
      <c r="CD754" s="108"/>
      <c r="CE754" s="108"/>
    </row>
    <row r="755" spans="1:83">
      <c r="A755" s="108"/>
      <c r="B755" s="108"/>
      <c r="E755" s="108"/>
      <c r="F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  <c r="AH755" s="108"/>
      <c r="AI755" s="108"/>
      <c r="AJ755" s="108"/>
      <c r="AK755" s="108"/>
      <c r="AL755" s="108"/>
      <c r="AM755" s="108"/>
      <c r="AN755" s="108"/>
      <c r="AO755" s="108"/>
      <c r="AP755" s="108"/>
      <c r="AQ755" s="108"/>
      <c r="AR755" s="108"/>
      <c r="AS755" s="108"/>
      <c r="AT755" s="108"/>
      <c r="AU755" s="108"/>
      <c r="AV755" s="108"/>
      <c r="AW755" s="108"/>
      <c r="AX755" s="108"/>
      <c r="AY755" s="108"/>
      <c r="AZ755" s="108"/>
      <c r="BE755" s="108"/>
      <c r="BG755" s="108"/>
      <c r="BI755" s="108"/>
      <c r="BK755" s="108"/>
      <c r="BL755" s="108"/>
      <c r="BM755" s="108"/>
      <c r="CB755" s="108"/>
      <c r="CC755" s="108"/>
      <c r="CD755" s="108"/>
      <c r="CE755" s="108"/>
    </row>
    <row r="756" spans="1:83">
      <c r="A756" s="108"/>
      <c r="B756" s="108"/>
      <c r="E756" s="108"/>
      <c r="F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E756" s="108"/>
      <c r="BG756" s="108"/>
      <c r="BI756" s="108"/>
      <c r="BK756" s="108"/>
      <c r="BL756" s="108"/>
      <c r="BM756" s="108"/>
      <c r="CB756" s="108"/>
      <c r="CC756" s="108"/>
      <c r="CD756" s="108"/>
      <c r="CE756" s="108"/>
    </row>
    <row r="757" spans="1:83">
      <c r="A757" s="108"/>
      <c r="B757" s="108"/>
      <c r="E757" s="108"/>
      <c r="F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  <c r="AH757" s="108"/>
      <c r="AI757" s="108"/>
      <c r="AJ757" s="108"/>
      <c r="AK757" s="108"/>
      <c r="AL757" s="108"/>
      <c r="AM757" s="108"/>
      <c r="AN757" s="108"/>
      <c r="AO757" s="108"/>
      <c r="AP757" s="108"/>
      <c r="AQ757" s="108"/>
      <c r="AR757" s="108"/>
      <c r="AS757" s="108"/>
      <c r="AT757" s="108"/>
      <c r="AU757" s="108"/>
      <c r="AV757" s="108"/>
      <c r="AW757" s="108"/>
      <c r="AX757" s="108"/>
      <c r="AY757" s="108"/>
      <c r="AZ757" s="108"/>
      <c r="BE757" s="108"/>
      <c r="BG757" s="108"/>
      <c r="BI757" s="108"/>
      <c r="BK757" s="108"/>
      <c r="BL757" s="108"/>
      <c r="BM757" s="108"/>
      <c r="CB757" s="108"/>
      <c r="CC757" s="108"/>
      <c r="CD757" s="108"/>
      <c r="CE757" s="108"/>
    </row>
    <row r="758" spans="1:83">
      <c r="A758" s="108"/>
      <c r="B758" s="108"/>
      <c r="E758" s="108"/>
      <c r="F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  <c r="AH758" s="108"/>
      <c r="AI758" s="108"/>
      <c r="AJ758" s="108"/>
      <c r="AK758" s="108"/>
      <c r="AL758" s="108"/>
      <c r="AM758" s="108"/>
      <c r="AN758" s="108"/>
      <c r="AO758" s="108"/>
      <c r="AP758" s="108"/>
      <c r="AQ758" s="108"/>
      <c r="AR758" s="108"/>
      <c r="AS758" s="108"/>
      <c r="AT758" s="108"/>
      <c r="AU758" s="108"/>
      <c r="AV758" s="108"/>
      <c r="AW758" s="108"/>
      <c r="AX758" s="108"/>
      <c r="AY758" s="108"/>
      <c r="AZ758" s="108"/>
      <c r="BE758" s="108"/>
      <c r="BG758" s="108"/>
      <c r="BI758" s="108"/>
      <c r="BK758" s="108"/>
      <c r="BL758" s="108"/>
      <c r="BM758" s="108"/>
      <c r="CB758" s="108"/>
      <c r="CC758" s="108"/>
      <c r="CD758" s="108"/>
      <c r="CE758" s="108"/>
    </row>
    <row r="759" spans="1:83">
      <c r="A759" s="108"/>
      <c r="B759" s="108"/>
      <c r="E759" s="108"/>
      <c r="F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E759" s="108"/>
      <c r="BG759" s="108"/>
      <c r="BI759" s="108"/>
      <c r="BK759" s="108"/>
      <c r="BL759" s="108"/>
      <c r="BM759" s="108"/>
      <c r="CB759" s="108"/>
      <c r="CC759" s="108"/>
      <c r="CD759" s="108"/>
      <c r="CE759" s="108"/>
    </row>
    <row r="760" spans="1:83">
      <c r="A760" s="108"/>
      <c r="B760" s="108"/>
      <c r="E760" s="108"/>
      <c r="F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  <c r="AH760" s="108"/>
      <c r="AI760" s="108"/>
      <c r="AJ760" s="108"/>
      <c r="AK760" s="108"/>
      <c r="AL760" s="108"/>
      <c r="AM760" s="108"/>
      <c r="AN760" s="108"/>
      <c r="AO760" s="108"/>
      <c r="AP760" s="108"/>
      <c r="AQ760" s="108"/>
      <c r="AR760" s="108"/>
      <c r="AS760" s="108"/>
      <c r="AT760" s="108"/>
      <c r="AU760" s="108"/>
      <c r="AV760" s="108"/>
      <c r="AW760" s="108"/>
      <c r="AX760" s="108"/>
      <c r="AY760" s="108"/>
      <c r="AZ760" s="108"/>
      <c r="BE760" s="108"/>
      <c r="BG760" s="108"/>
      <c r="BI760" s="108"/>
      <c r="BK760" s="108"/>
      <c r="BL760" s="108"/>
      <c r="BM760" s="108"/>
      <c r="CB760" s="108"/>
      <c r="CC760" s="108"/>
      <c r="CD760" s="108"/>
      <c r="CE760" s="108"/>
    </row>
    <row r="761" spans="1:83">
      <c r="A761" s="108"/>
      <c r="B761" s="108"/>
      <c r="E761" s="108"/>
      <c r="F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  <c r="AH761" s="108"/>
      <c r="AI761" s="108"/>
      <c r="AJ761" s="108"/>
      <c r="AK761" s="108"/>
      <c r="AL761" s="108"/>
      <c r="AM761" s="108"/>
      <c r="AN761" s="108"/>
      <c r="AO761" s="108"/>
      <c r="AP761" s="108"/>
      <c r="AQ761" s="108"/>
      <c r="AR761" s="108"/>
      <c r="AS761" s="108"/>
      <c r="AT761" s="108"/>
      <c r="AU761" s="108"/>
      <c r="AV761" s="108"/>
      <c r="AW761" s="108"/>
      <c r="AX761" s="108"/>
      <c r="AY761" s="108"/>
      <c r="AZ761" s="108"/>
      <c r="BE761" s="108"/>
      <c r="BG761" s="108"/>
      <c r="BI761" s="108"/>
      <c r="BK761" s="108"/>
      <c r="BL761" s="108"/>
      <c r="BM761" s="108"/>
      <c r="CB761" s="108"/>
      <c r="CC761" s="108"/>
      <c r="CD761" s="108"/>
      <c r="CE761" s="108"/>
    </row>
    <row r="762" spans="1:83">
      <c r="A762" s="108"/>
      <c r="B762" s="108"/>
      <c r="E762" s="108"/>
      <c r="F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E762" s="108"/>
      <c r="BG762" s="108"/>
      <c r="BI762" s="108"/>
      <c r="BK762" s="108"/>
      <c r="BL762" s="108"/>
      <c r="BM762" s="108"/>
      <c r="CB762" s="108"/>
      <c r="CC762" s="108"/>
      <c r="CD762" s="108"/>
      <c r="CE762" s="108"/>
    </row>
    <row r="763" spans="1:83">
      <c r="A763" s="108"/>
      <c r="B763" s="108"/>
      <c r="E763" s="108"/>
      <c r="F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  <c r="AH763" s="108"/>
      <c r="AI763" s="108"/>
      <c r="AJ763" s="108"/>
      <c r="AK763" s="108"/>
      <c r="AL763" s="108"/>
      <c r="AM763" s="108"/>
      <c r="AN763" s="108"/>
      <c r="AO763" s="108"/>
      <c r="AP763" s="108"/>
      <c r="AQ763" s="108"/>
      <c r="AR763" s="108"/>
      <c r="AS763" s="108"/>
      <c r="AT763" s="108"/>
      <c r="AU763" s="108"/>
      <c r="AV763" s="108"/>
      <c r="AW763" s="108"/>
      <c r="AX763" s="108"/>
      <c r="AY763" s="108"/>
      <c r="AZ763" s="108"/>
      <c r="BE763" s="108"/>
      <c r="BG763" s="108"/>
      <c r="BI763" s="108"/>
      <c r="BK763" s="108"/>
      <c r="BL763" s="108"/>
      <c r="BM763" s="108"/>
      <c r="CB763" s="108"/>
      <c r="CC763" s="108"/>
      <c r="CD763" s="108"/>
      <c r="CE763" s="108"/>
    </row>
    <row r="764" spans="1:83">
      <c r="A764" s="108"/>
      <c r="B764" s="108"/>
      <c r="E764" s="108"/>
      <c r="F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  <c r="AH764" s="108"/>
      <c r="AI764" s="108"/>
      <c r="AJ764" s="108"/>
      <c r="AK764" s="108"/>
      <c r="AL764" s="108"/>
      <c r="AM764" s="108"/>
      <c r="AN764" s="108"/>
      <c r="AO764" s="108"/>
      <c r="AP764" s="108"/>
      <c r="AQ764" s="108"/>
      <c r="AR764" s="108"/>
      <c r="AS764" s="108"/>
      <c r="AT764" s="108"/>
      <c r="AU764" s="108"/>
      <c r="AV764" s="108"/>
      <c r="AW764" s="108"/>
      <c r="AX764" s="108"/>
      <c r="AY764" s="108"/>
      <c r="AZ764" s="108"/>
      <c r="BE764" s="108"/>
      <c r="BG764" s="108"/>
      <c r="BI764" s="108"/>
      <c r="BK764" s="108"/>
      <c r="BL764" s="108"/>
      <c r="BM764" s="108"/>
      <c r="CB764" s="108"/>
      <c r="CC764" s="108"/>
      <c r="CD764" s="108"/>
      <c r="CE764" s="108"/>
    </row>
    <row r="765" spans="1:83">
      <c r="A765" s="108"/>
      <c r="B765" s="108"/>
      <c r="E765" s="108"/>
      <c r="F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E765" s="108"/>
      <c r="BG765" s="108"/>
      <c r="BI765" s="108"/>
      <c r="BK765" s="108"/>
      <c r="BL765" s="108"/>
      <c r="BM765" s="108"/>
      <c r="CB765" s="108"/>
      <c r="CC765" s="108"/>
      <c r="CD765" s="108"/>
      <c r="CE765" s="108"/>
    </row>
    <row r="766" spans="1:83">
      <c r="A766" s="108"/>
      <c r="B766" s="108"/>
      <c r="E766" s="108"/>
      <c r="F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  <c r="AH766" s="108"/>
      <c r="AI766" s="108"/>
      <c r="AJ766" s="108"/>
      <c r="AK766" s="108"/>
      <c r="AL766" s="108"/>
      <c r="AM766" s="108"/>
      <c r="AN766" s="108"/>
      <c r="AO766" s="108"/>
      <c r="AP766" s="108"/>
      <c r="AQ766" s="108"/>
      <c r="AR766" s="108"/>
      <c r="AS766" s="108"/>
      <c r="AT766" s="108"/>
      <c r="AU766" s="108"/>
      <c r="AV766" s="108"/>
      <c r="AW766" s="108"/>
      <c r="AX766" s="108"/>
      <c r="AY766" s="108"/>
      <c r="AZ766" s="108"/>
      <c r="BE766" s="108"/>
      <c r="BG766" s="108"/>
      <c r="BI766" s="108"/>
      <c r="BK766" s="108"/>
      <c r="BL766" s="108"/>
      <c r="BM766" s="108"/>
      <c r="CB766" s="108"/>
      <c r="CC766" s="108"/>
      <c r="CD766" s="108"/>
      <c r="CE766" s="108"/>
    </row>
    <row r="767" spans="1:83">
      <c r="A767" s="108"/>
      <c r="B767" s="108"/>
      <c r="E767" s="108"/>
      <c r="F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  <c r="AN767" s="108"/>
      <c r="AO767" s="108"/>
      <c r="AP767" s="108"/>
      <c r="AQ767" s="108"/>
      <c r="AR767" s="108"/>
      <c r="AS767" s="108"/>
      <c r="AT767" s="108"/>
      <c r="AU767" s="108"/>
      <c r="AV767" s="108"/>
      <c r="AW767" s="108"/>
      <c r="AX767" s="108"/>
      <c r="AY767" s="108"/>
      <c r="AZ767" s="108"/>
      <c r="BE767" s="108"/>
      <c r="BG767" s="108"/>
      <c r="BI767" s="108"/>
      <c r="BK767" s="108"/>
      <c r="BL767" s="108"/>
      <c r="BM767" s="108"/>
      <c r="CB767" s="108"/>
      <c r="CC767" s="108"/>
      <c r="CD767" s="108"/>
      <c r="CE767" s="108"/>
    </row>
    <row r="768" spans="1:83">
      <c r="A768" s="108"/>
      <c r="B768" s="108"/>
      <c r="E768" s="108"/>
      <c r="F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E768" s="108"/>
      <c r="BG768" s="108"/>
      <c r="BI768" s="108"/>
      <c r="BK768" s="108"/>
      <c r="BL768" s="108"/>
      <c r="BM768" s="108"/>
      <c r="CB768" s="108"/>
      <c r="CC768" s="108"/>
      <c r="CD768" s="108"/>
      <c r="CE768" s="108"/>
    </row>
    <row r="769" spans="1:83">
      <c r="A769" s="108"/>
      <c r="B769" s="108"/>
      <c r="E769" s="108"/>
      <c r="F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  <c r="AH769" s="108"/>
      <c r="AI769" s="108"/>
      <c r="AJ769" s="108"/>
      <c r="AK769" s="108"/>
      <c r="AL769" s="108"/>
      <c r="AM769" s="108"/>
      <c r="AN769" s="108"/>
      <c r="AO769" s="108"/>
      <c r="AP769" s="108"/>
      <c r="AQ769" s="108"/>
      <c r="AR769" s="108"/>
      <c r="AS769" s="108"/>
      <c r="AT769" s="108"/>
      <c r="AU769" s="108"/>
      <c r="AV769" s="108"/>
      <c r="AW769" s="108"/>
      <c r="AX769" s="108"/>
      <c r="AY769" s="108"/>
      <c r="AZ769" s="108"/>
      <c r="BE769" s="108"/>
      <c r="BG769" s="108"/>
      <c r="BI769" s="108"/>
      <c r="BK769" s="108"/>
      <c r="BL769" s="108"/>
      <c r="BM769" s="108"/>
      <c r="CB769" s="108"/>
      <c r="CC769" s="108"/>
      <c r="CD769" s="108"/>
      <c r="CE769" s="108"/>
    </row>
    <row r="770" spans="1:83">
      <c r="A770" s="108"/>
      <c r="B770" s="108"/>
      <c r="E770" s="108"/>
      <c r="F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  <c r="AH770" s="108"/>
      <c r="AI770" s="108"/>
      <c r="AJ770" s="108"/>
      <c r="AK770" s="108"/>
      <c r="AL770" s="108"/>
      <c r="AM770" s="108"/>
      <c r="AN770" s="108"/>
      <c r="AO770" s="108"/>
      <c r="AP770" s="108"/>
      <c r="AQ770" s="108"/>
      <c r="AR770" s="108"/>
      <c r="AS770" s="108"/>
      <c r="AT770" s="108"/>
      <c r="AU770" s="108"/>
      <c r="AV770" s="108"/>
      <c r="AW770" s="108"/>
      <c r="AX770" s="108"/>
      <c r="AY770" s="108"/>
      <c r="AZ770" s="108"/>
      <c r="BE770" s="108"/>
      <c r="BG770" s="108"/>
      <c r="BI770" s="108"/>
      <c r="BK770" s="108"/>
      <c r="BL770" s="108"/>
      <c r="BM770" s="108"/>
      <c r="CB770" s="108"/>
      <c r="CC770" s="108"/>
      <c r="CD770" s="108"/>
      <c r="CE770" s="108"/>
    </row>
    <row r="771" spans="1:83">
      <c r="A771" s="108"/>
      <c r="B771" s="108"/>
      <c r="E771" s="108"/>
      <c r="F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  <c r="AH771" s="108"/>
      <c r="AI771" s="108"/>
      <c r="AJ771" s="108"/>
      <c r="AK771" s="108"/>
      <c r="AL771" s="108"/>
      <c r="AM771" s="108"/>
      <c r="AN771" s="108"/>
      <c r="AO771" s="108"/>
      <c r="AP771" s="108"/>
      <c r="AQ771" s="108"/>
      <c r="AR771" s="108"/>
      <c r="AS771" s="108"/>
      <c r="AT771" s="108"/>
      <c r="AU771" s="108"/>
      <c r="AV771" s="108"/>
      <c r="AW771" s="108"/>
      <c r="AX771" s="108"/>
      <c r="AY771" s="108"/>
      <c r="AZ771" s="108"/>
      <c r="BE771" s="108"/>
      <c r="BG771" s="108"/>
      <c r="BI771" s="108"/>
      <c r="BK771" s="108"/>
      <c r="BL771" s="108"/>
      <c r="BM771" s="108"/>
      <c r="CB771" s="108"/>
      <c r="CC771" s="108"/>
      <c r="CD771" s="108"/>
      <c r="CE771" s="108"/>
    </row>
    <row r="772" spans="1:83">
      <c r="A772" s="108"/>
      <c r="B772" s="108"/>
      <c r="E772" s="108"/>
      <c r="F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  <c r="AH772" s="108"/>
      <c r="AI772" s="108"/>
      <c r="AJ772" s="108"/>
      <c r="AK772" s="108"/>
      <c r="AL772" s="108"/>
      <c r="AM772" s="108"/>
      <c r="AN772" s="108"/>
      <c r="AO772" s="108"/>
      <c r="AP772" s="108"/>
      <c r="AQ772" s="108"/>
      <c r="AR772" s="108"/>
      <c r="AS772" s="108"/>
      <c r="AT772" s="108"/>
      <c r="AU772" s="108"/>
      <c r="AV772" s="108"/>
      <c r="AW772" s="108"/>
      <c r="AX772" s="108"/>
      <c r="AY772" s="108"/>
      <c r="AZ772" s="108"/>
      <c r="BE772" s="108"/>
      <c r="BG772" s="108"/>
      <c r="BI772" s="108"/>
      <c r="BK772" s="108"/>
      <c r="BL772" s="108"/>
      <c r="BM772" s="108"/>
      <c r="CB772" s="108"/>
      <c r="CC772" s="108"/>
      <c r="CD772" s="108"/>
      <c r="CE772" s="108"/>
    </row>
    <row r="773" spans="1:83">
      <c r="A773" s="108"/>
      <c r="B773" s="108"/>
      <c r="E773" s="108"/>
      <c r="F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  <c r="AH773" s="108"/>
      <c r="AI773" s="108"/>
      <c r="AJ773" s="108"/>
      <c r="AK773" s="108"/>
      <c r="AL773" s="108"/>
      <c r="AM773" s="108"/>
      <c r="AN773" s="108"/>
      <c r="AO773" s="108"/>
      <c r="AP773" s="108"/>
      <c r="AQ773" s="108"/>
      <c r="AR773" s="108"/>
      <c r="AS773" s="108"/>
      <c r="AT773" s="108"/>
      <c r="AU773" s="108"/>
      <c r="AV773" s="108"/>
      <c r="AW773" s="108"/>
      <c r="AX773" s="108"/>
      <c r="AY773" s="108"/>
      <c r="AZ773" s="108"/>
      <c r="BE773" s="108"/>
      <c r="BG773" s="108"/>
      <c r="BI773" s="108"/>
      <c r="BK773" s="108"/>
      <c r="BL773" s="108"/>
      <c r="BM773" s="108"/>
      <c r="CB773" s="108"/>
      <c r="CC773" s="108"/>
      <c r="CD773" s="108"/>
      <c r="CE773" s="108"/>
    </row>
    <row r="774" spans="1:83">
      <c r="A774" s="108"/>
      <c r="B774" s="108"/>
      <c r="E774" s="108"/>
      <c r="F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  <c r="AH774" s="108"/>
      <c r="AI774" s="108"/>
      <c r="AJ774" s="108"/>
      <c r="AK774" s="108"/>
      <c r="AL774" s="108"/>
      <c r="AM774" s="108"/>
      <c r="AN774" s="108"/>
      <c r="AO774" s="108"/>
      <c r="AP774" s="108"/>
      <c r="AQ774" s="108"/>
      <c r="AR774" s="108"/>
      <c r="AS774" s="108"/>
      <c r="AT774" s="108"/>
      <c r="AU774" s="108"/>
      <c r="AV774" s="108"/>
      <c r="AW774" s="108"/>
      <c r="AX774" s="108"/>
      <c r="AY774" s="108"/>
      <c r="AZ774" s="108"/>
      <c r="BE774" s="108"/>
      <c r="BG774" s="108"/>
      <c r="BI774" s="108"/>
      <c r="BK774" s="108"/>
      <c r="BL774" s="108"/>
      <c r="BM774" s="108"/>
      <c r="CB774" s="108"/>
      <c r="CC774" s="108"/>
      <c r="CD774" s="108"/>
      <c r="CE774" s="108"/>
    </row>
    <row r="775" spans="1:83">
      <c r="A775" s="108"/>
      <c r="B775" s="108"/>
      <c r="E775" s="108"/>
      <c r="F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  <c r="AH775" s="108"/>
      <c r="AI775" s="108"/>
      <c r="AJ775" s="108"/>
      <c r="AK775" s="108"/>
      <c r="AL775" s="108"/>
      <c r="AM775" s="108"/>
      <c r="AN775" s="108"/>
      <c r="AO775" s="108"/>
      <c r="AP775" s="108"/>
      <c r="AQ775" s="108"/>
      <c r="AR775" s="108"/>
      <c r="AS775" s="108"/>
      <c r="AT775" s="108"/>
      <c r="AU775" s="108"/>
      <c r="AV775" s="108"/>
      <c r="AW775" s="108"/>
      <c r="AX775" s="108"/>
      <c r="AY775" s="108"/>
      <c r="AZ775" s="108"/>
      <c r="BE775" s="108"/>
      <c r="BG775" s="108"/>
      <c r="BI775" s="108"/>
      <c r="BK775" s="108"/>
      <c r="BL775" s="108"/>
      <c r="BM775" s="108"/>
      <c r="CB775" s="108"/>
      <c r="CC775" s="108"/>
      <c r="CD775" s="108"/>
      <c r="CE775" s="108"/>
    </row>
    <row r="776" spans="1:83">
      <c r="A776" s="108"/>
      <c r="B776" s="108"/>
      <c r="E776" s="108"/>
      <c r="F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  <c r="AH776" s="108"/>
      <c r="AI776" s="108"/>
      <c r="AJ776" s="108"/>
      <c r="AK776" s="108"/>
      <c r="AL776" s="108"/>
      <c r="AM776" s="108"/>
      <c r="AN776" s="108"/>
      <c r="AO776" s="108"/>
      <c r="AP776" s="108"/>
      <c r="AQ776" s="108"/>
      <c r="AR776" s="108"/>
      <c r="AS776" s="108"/>
      <c r="AT776" s="108"/>
      <c r="AU776" s="108"/>
      <c r="AV776" s="108"/>
      <c r="AW776" s="108"/>
      <c r="AX776" s="108"/>
      <c r="AY776" s="108"/>
      <c r="AZ776" s="108"/>
      <c r="BE776" s="108"/>
      <c r="BG776" s="108"/>
      <c r="BI776" s="108"/>
      <c r="BK776" s="108"/>
      <c r="BL776" s="108"/>
      <c r="BM776" s="108"/>
      <c r="CB776" s="108"/>
      <c r="CC776" s="108"/>
      <c r="CD776" s="108"/>
      <c r="CE776" s="108"/>
    </row>
    <row r="777" spans="1:83">
      <c r="A777" s="108"/>
      <c r="B777" s="108"/>
      <c r="E777" s="108"/>
      <c r="F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E777" s="108"/>
      <c r="BG777" s="108"/>
      <c r="BI777" s="108"/>
      <c r="BK777" s="108"/>
      <c r="BL777" s="108"/>
      <c r="BM777" s="108"/>
      <c r="CB777" s="108"/>
      <c r="CC777" s="108"/>
      <c r="CD777" s="108"/>
      <c r="CE777" s="108"/>
    </row>
    <row r="778" spans="1:83">
      <c r="A778" s="108"/>
      <c r="B778" s="108"/>
      <c r="E778" s="108"/>
      <c r="F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  <c r="AN778" s="108"/>
      <c r="AO778" s="108"/>
      <c r="AP778" s="108"/>
      <c r="AQ778" s="108"/>
      <c r="AR778" s="108"/>
      <c r="AS778" s="108"/>
      <c r="AT778" s="108"/>
      <c r="AU778" s="108"/>
      <c r="AV778" s="108"/>
      <c r="AW778" s="108"/>
      <c r="AX778" s="108"/>
      <c r="AY778" s="108"/>
      <c r="AZ778" s="108"/>
      <c r="BE778" s="108"/>
      <c r="BG778" s="108"/>
      <c r="BI778" s="108"/>
      <c r="BK778" s="108"/>
      <c r="BL778" s="108"/>
      <c r="BM778" s="108"/>
      <c r="CB778" s="108"/>
      <c r="CC778" s="108"/>
      <c r="CD778" s="108"/>
      <c r="CE778" s="108"/>
    </row>
    <row r="779" spans="1:83">
      <c r="A779" s="108"/>
      <c r="B779" s="108"/>
      <c r="E779" s="108"/>
      <c r="F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  <c r="AH779" s="108"/>
      <c r="AI779" s="108"/>
      <c r="AJ779" s="108"/>
      <c r="AK779" s="108"/>
      <c r="AL779" s="108"/>
      <c r="AM779" s="108"/>
      <c r="AN779" s="108"/>
      <c r="AO779" s="108"/>
      <c r="AP779" s="108"/>
      <c r="AQ779" s="108"/>
      <c r="AR779" s="108"/>
      <c r="AS779" s="108"/>
      <c r="AT779" s="108"/>
      <c r="AU779" s="108"/>
      <c r="AV779" s="108"/>
      <c r="AW779" s="108"/>
      <c r="AX779" s="108"/>
      <c r="AY779" s="108"/>
      <c r="AZ779" s="108"/>
      <c r="BE779" s="108"/>
      <c r="BG779" s="108"/>
      <c r="BI779" s="108"/>
      <c r="BK779" s="108"/>
      <c r="BL779" s="108"/>
      <c r="BM779" s="108"/>
      <c r="CB779" s="108"/>
      <c r="CC779" s="108"/>
      <c r="CD779" s="108"/>
      <c r="CE779" s="108"/>
    </row>
    <row r="780" spans="1:83">
      <c r="A780" s="108"/>
      <c r="B780" s="108"/>
      <c r="E780" s="108"/>
      <c r="F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E780" s="108"/>
      <c r="BG780" s="108"/>
      <c r="BI780" s="108"/>
      <c r="BK780" s="108"/>
      <c r="BL780" s="108"/>
      <c r="BM780" s="108"/>
      <c r="CB780" s="108"/>
      <c r="CC780" s="108"/>
      <c r="CD780" s="108"/>
      <c r="CE780" s="108"/>
    </row>
    <row r="781" spans="1:83">
      <c r="A781" s="108"/>
      <c r="B781" s="108"/>
      <c r="E781" s="108"/>
      <c r="F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  <c r="AH781" s="108"/>
      <c r="AI781" s="108"/>
      <c r="AJ781" s="108"/>
      <c r="AK781" s="108"/>
      <c r="AL781" s="108"/>
      <c r="AM781" s="108"/>
      <c r="AN781" s="108"/>
      <c r="AO781" s="108"/>
      <c r="AP781" s="108"/>
      <c r="AQ781" s="108"/>
      <c r="AR781" s="108"/>
      <c r="AS781" s="108"/>
      <c r="AT781" s="108"/>
      <c r="AU781" s="108"/>
      <c r="AV781" s="108"/>
      <c r="AW781" s="108"/>
      <c r="AX781" s="108"/>
      <c r="AY781" s="108"/>
      <c r="AZ781" s="108"/>
      <c r="BE781" s="108"/>
      <c r="BG781" s="108"/>
      <c r="BI781" s="108"/>
      <c r="BK781" s="108"/>
      <c r="BL781" s="108"/>
      <c r="BM781" s="108"/>
      <c r="CB781" s="108"/>
      <c r="CC781" s="108"/>
      <c r="CD781" s="108"/>
      <c r="CE781" s="108"/>
    </row>
    <row r="782" spans="1:83">
      <c r="A782" s="108"/>
      <c r="B782" s="108"/>
      <c r="E782" s="108"/>
      <c r="F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  <c r="AO782" s="108"/>
      <c r="AP782" s="108"/>
      <c r="AQ782" s="108"/>
      <c r="AR782" s="108"/>
      <c r="AS782" s="108"/>
      <c r="AT782" s="108"/>
      <c r="AU782" s="108"/>
      <c r="AV782" s="108"/>
      <c r="AW782" s="108"/>
      <c r="AX782" s="108"/>
      <c r="AY782" s="108"/>
      <c r="AZ782" s="108"/>
      <c r="BE782" s="108"/>
      <c r="BG782" s="108"/>
      <c r="BI782" s="108"/>
      <c r="BK782" s="108"/>
      <c r="BL782" s="108"/>
      <c r="BM782" s="108"/>
      <c r="CB782" s="108"/>
      <c r="CC782" s="108"/>
      <c r="CD782" s="108"/>
      <c r="CE782" s="108"/>
    </row>
    <row r="783" spans="1:83">
      <c r="A783" s="108"/>
      <c r="B783" s="108"/>
      <c r="E783" s="108"/>
      <c r="F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E783" s="108"/>
      <c r="BG783" s="108"/>
      <c r="BI783" s="108"/>
      <c r="BK783" s="108"/>
      <c r="BL783" s="108"/>
      <c r="BM783" s="108"/>
      <c r="CB783" s="108"/>
      <c r="CC783" s="108"/>
      <c r="CD783" s="108"/>
      <c r="CE783" s="108"/>
    </row>
    <row r="784" spans="1:83">
      <c r="A784" s="108"/>
      <c r="B784" s="108"/>
      <c r="E784" s="108"/>
      <c r="F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  <c r="AH784" s="108"/>
      <c r="AI784" s="108"/>
      <c r="AJ784" s="108"/>
      <c r="AK784" s="108"/>
      <c r="AL784" s="108"/>
      <c r="AM784" s="108"/>
      <c r="AN784" s="108"/>
      <c r="AO784" s="108"/>
      <c r="AP784" s="108"/>
      <c r="AQ784" s="108"/>
      <c r="AR784" s="108"/>
      <c r="AS784" s="108"/>
      <c r="AT784" s="108"/>
      <c r="AU784" s="108"/>
      <c r="AV784" s="108"/>
      <c r="AW784" s="108"/>
      <c r="AX784" s="108"/>
      <c r="AY784" s="108"/>
      <c r="AZ784" s="108"/>
      <c r="BE784" s="108"/>
      <c r="BG784" s="108"/>
      <c r="BI784" s="108"/>
      <c r="BK784" s="108"/>
      <c r="BL784" s="108"/>
      <c r="BM784" s="108"/>
      <c r="CB784" s="108"/>
      <c r="CC784" s="108"/>
      <c r="CD784" s="108"/>
      <c r="CE784" s="108"/>
    </row>
    <row r="785" spans="1:83">
      <c r="A785" s="108"/>
      <c r="B785" s="108"/>
      <c r="E785" s="108"/>
      <c r="F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  <c r="AH785" s="108"/>
      <c r="AI785" s="108"/>
      <c r="AJ785" s="108"/>
      <c r="AK785" s="108"/>
      <c r="AL785" s="108"/>
      <c r="AM785" s="108"/>
      <c r="AN785" s="108"/>
      <c r="AO785" s="108"/>
      <c r="AP785" s="108"/>
      <c r="AQ785" s="108"/>
      <c r="AR785" s="108"/>
      <c r="AS785" s="108"/>
      <c r="AT785" s="108"/>
      <c r="AU785" s="108"/>
      <c r="AV785" s="108"/>
      <c r="AW785" s="108"/>
      <c r="AX785" s="108"/>
      <c r="AY785" s="108"/>
      <c r="AZ785" s="108"/>
      <c r="BE785" s="108"/>
      <c r="BG785" s="108"/>
      <c r="BI785" s="108"/>
      <c r="BK785" s="108"/>
      <c r="BL785" s="108"/>
      <c r="BM785" s="108"/>
      <c r="CB785" s="108"/>
      <c r="CC785" s="108"/>
      <c r="CD785" s="108"/>
      <c r="CE785" s="108"/>
    </row>
    <row r="786" spans="1:83">
      <c r="A786" s="108"/>
      <c r="B786" s="108"/>
      <c r="E786" s="108"/>
      <c r="F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E786" s="108"/>
      <c r="BG786" s="108"/>
      <c r="BI786" s="108"/>
      <c r="BK786" s="108"/>
      <c r="BL786" s="108"/>
      <c r="BM786" s="108"/>
      <c r="CB786" s="108"/>
      <c r="CC786" s="108"/>
      <c r="CD786" s="108"/>
      <c r="CE786" s="108"/>
    </row>
    <row r="787" spans="1:83">
      <c r="A787" s="108"/>
      <c r="B787" s="108"/>
      <c r="E787" s="108"/>
      <c r="F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  <c r="AH787" s="108"/>
      <c r="AI787" s="108"/>
      <c r="AJ787" s="108"/>
      <c r="AK787" s="108"/>
      <c r="AL787" s="108"/>
      <c r="AM787" s="108"/>
      <c r="AN787" s="108"/>
      <c r="AO787" s="108"/>
      <c r="AP787" s="108"/>
      <c r="AQ787" s="108"/>
      <c r="AR787" s="108"/>
      <c r="AS787" s="108"/>
      <c r="AT787" s="108"/>
      <c r="AU787" s="108"/>
      <c r="AV787" s="108"/>
      <c r="AW787" s="108"/>
      <c r="AX787" s="108"/>
      <c r="AY787" s="108"/>
      <c r="AZ787" s="108"/>
      <c r="BE787" s="108"/>
      <c r="BG787" s="108"/>
      <c r="BI787" s="108"/>
      <c r="BK787" s="108"/>
      <c r="BL787" s="108"/>
      <c r="BM787" s="108"/>
      <c r="CB787" s="108"/>
      <c r="CC787" s="108"/>
      <c r="CD787" s="108"/>
      <c r="CE787" s="108"/>
    </row>
    <row r="788" spans="1:83">
      <c r="A788" s="108"/>
      <c r="B788" s="108"/>
      <c r="E788" s="108"/>
      <c r="F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  <c r="AH788" s="108"/>
      <c r="AI788" s="108"/>
      <c r="AJ788" s="108"/>
      <c r="AK788" s="108"/>
      <c r="AL788" s="108"/>
      <c r="AM788" s="108"/>
      <c r="AN788" s="108"/>
      <c r="AO788" s="108"/>
      <c r="AP788" s="108"/>
      <c r="AQ788" s="108"/>
      <c r="AR788" s="108"/>
      <c r="AS788" s="108"/>
      <c r="AT788" s="108"/>
      <c r="AU788" s="108"/>
      <c r="AV788" s="108"/>
      <c r="AW788" s="108"/>
      <c r="AX788" s="108"/>
      <c r="AY788" s="108"/>
      <c r="AZ788" s="108"/>
      <c r="BE788" s="108"/>
      <c r="BG788" s="108"/>
      <c r="BI788" s="108"/>
      <c r="BK788" s="108"/>
      <c r="BL788" s="108"/>
      <c r="BM788" s="108"/>
      <c r="CB788" s="108"/>
      <c r="CC788" s="108"/>
      <c r="CD788" s="108"/>
      <c r="CE788" s="108"/>
    </row>
    <row r="789" spans="1:83">
      <c r="A789" s="108"/>
      <c r="B789" s="108"/>
      <c r="E789" s="108"/>
      <c r="F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E789" s="108"/>
      <c r="BG789" s="108"/>
      <c r="BI789" s="108"/>
      <c r="BK789" s="108"/>
      <c r="BL789" s="108"/>
      <c r="BM789" s="108"/>
      <c r="CB789" s="108"/>
      <c r="CC789" s="108"/>
      <c r="CD789" s="108"/>
      <c r="CE789" s="108"/>
    </row>
    <row r="790" spans="1:83">
      <c r="A790" s="108"/>
      <c r="B790" s="108"/>
      <c r="E790" s="108"/>
      <c r="F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  <c r="AH790" s="108"/>
      <c r="AI790" s="108"/>
      <c r="AJ790" s="108"/>
      <c r="AK790" s="108"/>
      <c r="AL790" s="108"/>
      <c r="AM790" s="108"/>
      <c r="AN790" s="108"/>
      <c r="AO790" s="108"/>
      <c r="AP790" s="108"/>
      <c r="AQ790" s="108"/>
      <c r="AR790" s="108"/>
      <c r="AS790" s="108"/>
      <c r="AT790" s="108"/>
      <c r="AU790" s="108"/>
      <c r="AV790" s="108"/>
      <c r="AW790" s="108"/>
      <c r="AX790" s="108"/>
      <c r="AY790" s="108"/>
      <c r="AZ790" s="108"/>
      <c r="BE790" s="108"/>
      <c r="BG790" s="108"/>
      <c r="BI790" s="108"/>
      <c r="BK790" s="108"/>
      <c r="BL790" s="108"/>
      <c r="BM790" s="108"/>
      <c r="CB790" s="108"/>
      <c r="CC790" s="108"/>
      <c r="CD790" s="108"/>
      <c r="CE790" s="108"/>
    </row>
    <row r="791" spans="1:83">
      <c r="A791" s="108"/>
      <c r="B791" s="108"/>
      <c r="E791" s="108"/>
      <c r="F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  <c r="AH791" s="108"/>
      <c r="AI791" s="108"/>
      <c r="AJ791" s="108"/>
      <c r="AK791" s="108"/>
      <c r="AL791" s="108"/>
      <c r="AM791" s="108"/>
      <c r="AN791" s="108"/>
      <c r="AO791" s="108"/>
      <c r="AP791" s="108"/>
      <c r="AQ791" s="108"/>
      <c r="AR791" s="108"/>
      <c r="AS791" s="108"/>
      <c r="AT791" s="108"/>
      <c r="AU791" s="108"/>
      <c r="AV791" s="108"/>
      <c r="AW791" s="108"/>
      <c r="AX791" s="108"/>
      <c r="AY791" s="108"/>
      <c r="AZ791" s="108"/>
      <c r="BE791" s="108"/>
      <c r="BG791" s="108"/>
      <c r="BI791" s="108"/>
      <c r="BK791" s="108"/>
      <c r="BL791" s="108"/>
      <c r="BM791" s="108"/>
      <c r="CB791" s="108"/>
      <c r="CC791" s="108"/>
      <c r="CD791" s="108"/>
      <c r="CE791" s="108"/>
    </row>
    <row r="792" spans="1:83">
      <c r="A792" s="108"/>
      <c r="B792" s="108"/>
      <c r="E792" s="108"/>
      <c r="F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E792" s="108"/>
      <c r="BG792" s="108"/>
      <c r="BI792" s="108"/>
      <c r="BK792" s="108"/>
      <c r="BL792" s="108"/>
      <c r="BM792" s="108"/>
      <c r="CB792" s="108"/>
      <c r="CC792" s="108"/>
      <c r="CD792" s="108"/>
      <c r="CE792" s="108"/>
    </row>
    <row r="793" spans="1:83">
      <c r="A793" s="108"/>
      <c r="B793" s="108"/>
      <c r="E793" s="108"/>
      <c r="F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  <c r="AH793" s="108"/>
      <c r="AI793" s="108"/>
      <c r="AJ793" s="108"/>
      <c r="AK793" s="108"/>
      <c r="AL793" s="108"/>
      <c r="AM793" s="108"/>
      <c r="AN793" s="108"/>
      <c r="AO793" s="108"/>
      <c r="AP793" s="108"/>
      <c r="AQ793" s="108"/>
      <c r="AR793" s="108"/>
      <c r="AS793" s="108"/>
      <c r="AT793" s="108"/>
      <c r="AU793" s="108"/>
      <c r="AV793" s="108"/>
      <c r="AW793" s="108"/>
      <c r="AX793" s="108"/>
      <c r="AY793" s="108"/>
      <c r="AZ793" s="108"/>
      <c r="BE793" s="108"/>
      <c r="BG793" s="108"/>
      <c r="BI793" s="108"/>
      <c r="BK793" s="108"/>
      <c r="BL793" s="108"/>
      <c r="BM793" s="108"/>
      <c r="CB793" s="108"/>
      <c r="CC793" s="108"/>
      <c r="CD793" s="108"/>
      <c r="CE793" s="108"/>
    </row>
    <row r="794" spans="1:83">
      <c r="A794" s="108"/>
      <c r="B794" s="108"/>
      <c r="E794" s="108"/>
      <c r="F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  <c r="AH794" s="108"/>
      <c r="AI794" s="108"/>
      <c r="AJ794" s="108"/>
      <c r="AK794" s="108"/>
      <c r="AL794" s="108"/>
      <c r="AM794" s="108"/>
      <c r="AN794" s="108"/>
      <c r="AO794" s="108"/>
      <c r="AP794" s="108"/>
      <c r="AQ794" s="108"/>
      <c r="AR794" s="108"/>
      <c r="AS794" s="108"/>
      <c r="AT794" s="108"/>
      <c r="AU794" s="108"/>
      <c r="AV794" s="108"/>
      <c r="AW794" s="108"/>
      <c r="AX794" s="108"/>
      <c r="AY794" s="108"/>
      <c r="AZ794" s="108"/>
      <c r="BE794" s="108"/>
      <c r="BG794" s="108"/>
      <c r="BI794" s="108"/>
      <c r="BK794" s="108"/>
      <c r="BL794" s="108"/>
      <c r="BM794" s="108"/>
      <c r="CB794" s="108"/>
      <c r="CC794" s="108"/>
      <c r="CD794" s="108"/>
      <c r="CE794" s="108"/>
    </row>
    <row r="795" spans="1:83">
      <c r="A795" s="108"/>
      <c r="B795" s="108"/>
      <c r="E795" s="108"/>
      <c r="F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  <c r="AH795" s="108"/>
      <c r="AI795" s="108"/>
      <c r="AJ795" s="108"/>
      <c r="AK795" s="108"/>
      <c r="AL795" s="108"/>
      <c r="AM795" s="108"/>
      <c r="AN795" s="108"/>
      <c r="AO795" s="108"/>
      <c r="AP795" s="108"/>
      <c r="AQ795" s="108"/>
      <c r="AR795" s="108"/>
      <c r="AS795" s="108"/>
      <c r="AT795" s="108"/>
      <c r="AU795" s="108"/>
      <c r="AV795" s="108"/>
      <c r="AW795" s="108"/>
      <c r="AX795" s="108"/>
      <c r="AY795" s="108"/>
      <c r="AZ795" s="108"/>
      <c r="BE795" s="108"/>
      <c r="BG795" s="108"/>
      <c r="BI795" s="108"/>
      <c r="BK795" s="108"/>
      <c r="BL795" s="108"/>
      <c r="BM795" s="108"/>
      <c r="CB795" s="108"/>
      <c r="CC795" s="108"/>
      <c r="CD795" s="108"/>
      <c r="CE795" s="108"/>
    </row>
    <row r="796" spans="1:83">
      <c r="A796" s="108"/>
      <c r="B796" s="108"/>
      <c r="E796" s="108"/>
      <c r="F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  <c r="AH796" s="108"/>
      <c r="AI796" s="108"/>
      <c r="AJ796" s="108"/>
      <c r="AK796" s="108"/>
      <c r="AL796" s="108"/>
      <c r="AM796" s="108"/>
      <c r="AN796" s="108"/>
      <c r="AO796" s="108"/>
      <c r="AP796" s="108"/>
      <c r="AQ796" s="108"/>
      <c r="AR796" s="108"/>
      <c r="AS796" s="108"/>
      <c r="AT796" s="108"/>
      <c r="AU796" s="108"/>
      <c r="AV796" s="108"/>
      <c r="AW796" s="108"/>
      <c r="AX796" s="108"/>
      <c r="AY796" s="108"/>
      <c r="AZ796" s="108"/>
      <c r="BE796" s="108"/>
      <c r="BG796" s="108"/>
      <c r="BI796" s="108"/>
      <c r="BK796" s="108"/>
      <c r="BL796" s="108"/>
      <c r="BM796" s="108"/>
      <c r="CB796" s="108"/>
      <c r="CC796" s="108"/>
      <c r="CD796" s="108"/>
      <c r="CE796" s="108"/>
    </row>
    <row r="797" spans="1:83">
      <c r="A797" s="108"/>
      <c r="B797" s="108"/>
      <c r="E797" s="108"/>
      <c r="F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  <c r="AH797" s="108"/>
      <c r="AI797" s="108"/>
      <c r="AJ797" s="108"/>
      <c r="AK797" s="108"/>
      <c r="AL797" s="108"/>
      <c r="AM797" s="108"/>
      <c r="AN797" s="108"/>
      <c r="AO797" s="108"/>
      <c r="AP797" s="108"/>
      <c r="AQ797" s="108"/>
      <c r="AR797" s="108"/>
      <c r="AS797" s="108"/>
      <c r="AT797" s="108"/>
      <c r="AU797" s="108"/>
      <c r="AV797" s="108"/>
      <c r="AW797" s="108"/>
      <c r="AX797" s="108"/>
      <c r="AY797" s="108"/>
      <c r="AZ797" s="108"/>
      <c r="BE797" s="108"/>
      <c r="BG797" s="108"/>
      <c r="BI797" s="108"/>
      <c r="BK797" s="108"/>
      <c r="BL797" s="108"/>
      <c r="BM797" s="108"/>
      <c r="CB797" s="108"/>
      <c r="CC797" s="108"/>
      <c r="CD797" s="108"/>
      <c r="CE797" s="108"/>
    </row>
    <row r="798" spans="1:83">
      <c r="A798" s="108"/>
      <c r="B798" s="108"/>
      <c r="E798" s="108"/>
      <c r="F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  <c r="AH798" s="108"/>
      <c r="AI798" s="108"/>
      <c r="AJ798" s="108"/>
      <c r="AK798" s="108"/>
      <c r="AL798" s="108"/>
      <c r="AM798" s="108"/>
      <c r="AN798" s="108"/>
      <c r="AO798" s="108"/>
      <c r="AP798" s="108"/>
      <c r="AQ798" s="108"/>
      <c r="AR798" s="108"/>
      <c r="AS798" s="108"/>
      <c r="AT798" s="108"/>
      <c r="AU798" s="108"/>
      <c r="AV798" s="108"/>
      <c r="AW798" s="108"/>
      <c r="AX798" s="108"/>
      <c r="AY798" s="108"/>
      <c r="AZ798" s="108"/>
      <c r="BE798" s="108"/>
      <c r="BG798" s="108"/>
      <c r="BI798" s="108"/>
      <c r="BK798" s="108"/>
      <c r="BL798" s="108"/>
      <c r="BM798" s="108"/>
      <c r="CB798" s="108"/>
      <c r="CC798" s="108"/>
      <c r="CD798" s="108"/>
      <c r="CE798" s="108"/>
    </row>
    <row r="799" spans="1:83">
      <c r="A799" s="108"/>
      <c r="B799" s="108"/>
      <c r="E799" s="108"/>
      <c r="F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  <c r="AH799" s="108"/>
      <c r="AI799" s="108"/>
      <c r="AJ799" s="108"/>
      <c r="AK799" s="108"/>
      <c r="AL799" s="108"/>
      <c r="AM799" s="108"/>
      <c r="AN799" s="108"/>
      <c r="AO799" s="108"/>
      <c r="AP799" s="108"/>
      <c r="AQ799" s="108"/>
      <c r="AR799" s="108"/>
      <c r="AS799" s="108"/>
      <c r="AT799" s="108"/>
      <c r="AU799" s="108"/>
      <c r="AV799" s="108"/>
      <c r="AW799" s="108"/>
      <c r="AX799" s="108"/>
      <c r="AY799" s="108"/>
      <c r="AZ799" s="108"/>
      <c r="BE799" s="108"/>
      <c r="BG799" s="108"/>
      <c r="BI799" s="108"/>
      <c r="BK799" s="108"/>
      <c r="BL799" s="108"/>
      <c r="BM799" s="108"/>
      <c r="CB799" s="108"/>
      <c r="CC799" s="108"/>
      <c r="CD799" s="108"/>
      <c r="CE799" s="108"/>
    </row>
    <row r="800" spans="1:83">
      <c r="A800" s="108"/>
      <c r="B800" s="108"/>
      <c r="E800" s="108"/>
      <c r="F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  <c r="AH800" s="108"/>
      <c r="AI800" s="108"/>
      <c r="AJ800" s="108"/>
      <c r="AK800" s="108"/>
      <c r="AL800" s="108"/>
      <c r="AM800" s="108"/>
      <c r="AN800" s="108"/>
      <c r="AO800" s="108"/>
      <c r="AP800" s="108"/>
      <c r="AQ800" s="108"/>
      <c r="AR800" s="108"/>
      <c r="AS800" s="108"/>
      <c r="AT800" s="108"/>
      <c r="AU800" s="108"/>
      <c r="AV800" s="108"/>
      <c r="AW800" s="108"/>
      <c r="AX800" s="108"/>
      <c r="AY800" s="108"/>
      <c r="AZ800" s="108"/>
      <c r="BE800" s="108"/>
      <c r="BG800" s="108"/>
      <c r="BI800" s="108"/>
      <c r="BK800" s="108"/>
      <c r="BL800" s="108"/>
      <c r="BM800" s="108"/>
      <c r="CB800" s="108"/>
      <c r="CC800" s="108"/>
      <c r="CD800" s="108"/>
      <c r="CE800" s="108"/>
    </row>
    <row r="801" spans="1:83">
      <c r="A801" s="108"/>
      <c r="B801" s="108"/>
      <c r="E801" s="108"/>
      <c r="F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E801" s="108"/>
      <c r="BG801" s="108"/>
      <c r="BI801" s="108"/>
      <c r="BK801" s="108"/>
      <c r="BL801" s="108"/>
      <c r="BM801" s="108"/>
      <c r="CB801" s="108"/>
      <c r="CC801" s="108"/>
      <c r="CD801" s="108"/>
      <c r="CE801" s="108"/>
    </row>
    <row r="802" spans="1:83">
      <c r="A802" s="108"/>
      <c r="B802" s="108"/>
      <c r="E802" s="108"/>
      <c r="F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  <c r="AO802" s="108"/>
      <c r="AP802" s="108"/>
      <c r="AQ802" s="108"/>
      <c r="AR802" s="108"/>
      <c r="AS802" s="108"/>
      <c r="AT802" s="108"/>
      <c r="AU802" s="108"/>
      <c r="AV802" s="108"/>
      <c r="AW802" s="108"/>
      <c r="AX802" s="108"/>
      <c r="AY802" s="108"/>
      <c r="AZ802" s="108"/>
      <c r="BE802" s="108"/>
      <c r="BG802" s="108"/>
      <c r="BI802" s="108"/>
      <c r="BK802" s="108"/>
      <c r="BL802" s="108"/>
      <c r="BM802" s="108"/>
      <c r="CB802" s="108"/>
      <c r="CC802" s="108"/>
      <c r="CD802" s="108"/>
      <c r="CE802" s="108"/>
    </row>
    <row r="803" spans="1:83">
      <c r="A803" s="108"/>
      <c r="B803" s="108"/>
      <c r="E803" s="108"/>
      <c r="F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  <c r="AH803" s="108"/>
      <c r="AI803" s="108"/>
      <c r="AJ803" s="108"/>
      <c r="AK803" s="108"/>
      <c r="AL803" s="108"/>
      <c r="AM803" s="108"/>
      <c r="AN803" s="108"/>
      <c r="AO803" s="108"/>
      <c r="AP803" s="108"/>
      <c r="AQ803" s="108"/>
      <c r="AR803" s="108"/>
      <c r="AS803" s="108"/>
      <c r="AT803" s="108"/>
      <c r="AU803" s="108"/>
      <c r="AV803" s="108"/>
      <c r="AW803" s="108"/>
      <c r="AX803" s="108"/>
      <c r="AY803" s="108"/>
      <c r="AZ803" s="108"/>
      <c r="BE803" s="108"/>
      <c r="BG803" s="108"/>
      <c r="BI803" s="108"/>
      <c r="BK803" s="108"/>
      <c r="BL803" s="108"/>
      <c r="BM803" s="108"/>
      <c r="CB803" s="108"/>
      <c r="CC803" s="108"/>
      <c r="CD803" s="108"/>
      <c r="CE803" s="108"/>
    </row>
    <row r="804" spans="1:83">
      <c r="A804" s="108"/>
      <c r="B804" s="108"/>
      <c r="E804" s="108"/>
      <c r="F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E804" s="108"/>
      <c r="BG804" s="108"/>
      <c r="BI804" s="108"/>
      <c r="BK804" s="108"/>
      <c r="BL804" s="108"/>
      <c r="BM804" s="108"/>
      <c r="CB804" s="108"/>
      <c r="CC804" s="108"/>
      <c r="CD804" s="108"/>
      <c r="CE804" s="108"/>
    </row>
    <row r="805" spans="1:83">
      <c r="A805" s="108"/>
      <c r="B805" s="108"/>
      <c r="E805" s="108"/>
      <c r="F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  <c r="AH805" s="108"/>
      <c r="AI805" s="108"/>
      <c r="AJ805" s="108"/>
      <c r="AK805" s="108"/>
      <c r="AL805" s="108"/>
      <c r="AM805" s="108"/>
      <c r="AN805" s="108"/>
      <c r="AO805" s="108"/>
      <c r="AP805" s="108"/>
      <c r="AQ805" s="108"/>
      <c r="AR805" s="108"/>
      <c r="AS805" s="108"/>
      <c r="AT805" s="108"/>
      <c r="AU805" s="108"/>
      <c r="AV805" s="108"/>
      <c r="AW805" s="108"/>
      <c r="AX805" s="108"/>
      <c r="AY805" s="108"/>
      <c r="AZ805" s="108"/>
      <c r="BE805" s="108"/>
      <c r="BG805" s="108"/>
      <c r="BI805" s="108"/>
      <c r="BK805" s="108"/>
      <c r="BL805" s="108"/>
      <c r="BM805" s="108"/>
      <c r="CB805" s="108"/>
      <c r="CC805" s="108"/>
      <c r="CD805" s="108"/>
      <c r="CE805" s="108"/>
    </row>
    <row r="806" spans="1:83">
      <c r="A806" s="108"/>
      <c r="B806" s="108"/>
      <c r="E806" s="108"/>
      <c r="F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  <c r="AH806" s="108"/>
      <c r="AI806" s="108"/>
      <c r="AJ806" s="108"/>
      <c r="AK806" s="108"/>
      <c r="AL806" s="108"/>
      <c r="AM806" s="108"/>
      <c r="AN806" s="108"/>
      <c r="AO806" s="108"/>
      <c r="AP806" s="108"/>
      <c r="AQ806" s="108"/>
      <c r="AR806" s="108"/>
      <c r="AS806" s="108"/>
      <c r="AT806" s="108"/>
      <c r="AU806" s="108"/>
      <c r="AV806" s="108"/>
      <c r="AW806" s="108"/>
      <c r="AX806" s="108"/>
      <c r="AY806" s="108"/>
      <c r="AZ806" s="108"/>
      <c r="BE806" s="108"/>
      <c r="BG806" s="108"/>
      <c r="BI806" s="108"/>
      <c r="BK806" s="108"/>
      <c r="BL806" s="108"/>
      <c r="BM806" s="108"/>
      <c r="CB806" s="108"/>
      <c r="CC806" s="108"/>
      <c r="CD806" s="108"/>
      <c r="CE806" s="108"/>
    </row>
    <row r="807" spans="1:83">
      <c r="A807" s="108"/>
      <c r="B807" s="108"/>
      <c r="E807" s="108"/>
      <c r="F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E807" s="108"/>
      <c r="BG807" s="108"/>
      <c r="BI807" s="108"/>
      <c r="BK807" s="108"/>
      <c r="BL807" s="108"/>
      <c r="BM807" s="108"/>
      <c r="CB807" s="108"/>
      <c r="CC807" s="108"/>
      <c r="CD807" s="108"/>
      <c r="CE807" s="108"/>
    </row>
    <row r="808" spans="1:83">
      <c r="A808" s="108"/>
      <c r="B808" s="108"/>
      <c r="E808" s="108"/>
      <c r="F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  <c r="AH808" s="108"/>
      <c r="AI808" s="108"/>
      <c r="AJ808" s="108"/>
      <c r="AK808" s="108"/>
      <c r="AL808" s="108"/>
      <c r="AM808" s="108"/>
      <c r="AN808" s="108"/>
      <c r="AO808" s="108"/>
      <c r="AP808" s="108"/>
      <c r="AQ808" s="108"/>
      <c r="AR808" s="108"/>
      <c r="AS808" s="108"/>
      <c r="AT808" s="108"/>
      <c r="AU808" s="108"/>
      <c r="AV808" s="108"/>
      <c r="AW808" s="108"/>
      <c r="AX808" s="108"/>
      <c r="AY808" s="108"/>
      <c r="AZ808" s="108"/>
      <c r="BE808" s="108"/>
      <c r="BG808" s="108"/>
      <c r="BI808" s="108"/>
      <c r="BK808" s="108"/>
      <c r="BL808" s="108"/>
      <c r="BM808" s="108"/>
      <c r="CB808" s="108"/>
      <c r="CC808" s="108"/>
      <c r="CD808" s="108"/>
      <c r="CE808" s="108"/>
    </row>
    <row r="809" spans="1:83">
      <c r="A809" s="108"/>
      <c r="B809" s="108"/>
      <c r="E809" s="108"/>
      <c r="F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  <c r="AH809" s="108"/>
      <c r="AI809" s="108"/>
      <c r="AJ809" s="108"/>
      <c r="AK809" s="108"/>
      <c r="AL809" s="108"/>
      <c r="AM809" s="108"/>
      <c r="AN809" s="108"/>
      <c r="AO809" s="108"/>
      <c r="AP809" s="108"/>
      <c r="AQ809" s="108"/>
      <c r="AR809" s="108"/>
      <c r="AS809" s="108"/>
      <c r="AT809" s="108"/>
      <c r="AU809" s="108"/>
      <c r="AV809" s="108"/>
      <c r="AW809" s="108"/>
      <c r="AX809" s="108"/>
      <c r="AY809" s="108"/>
      <c r="AZ809" s="108"/>
      <c r="BE809" s="108"/>
      <c r="BG809" s="108"/>
      <c r="BI809" s="108"/>
      <c r="BK809" s="108"/>
      <c r="BL809" s="108"/>
      <c r="BM809" s="108"/>
      <c r="CB809" s="108"/>
      <c r="CC809" s="108"/>
      <c r="CD809" s="108"/>
      <c r="CE809" s="108"/>
    </row>
    <row r="810" spans="1:83">
      <c r="A810" s="108"/>
      <c r="B810" s="108"/>
      <c r="E810" s="108"/>
      <c r="F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E810" s="108"/>
      <c r="BG810" s="108"/>
      <c r="BI810" s="108"/>
      <c r="BK810" s="108"/>
      <c r="BL810" s="108"/>
      <c r="BM810" s="108"/>
      <c r="CB810" s="108"/>
      <c r="CC810" s="108"/>
      <c r="CD810" s="108"/>
      <c r="CE810" s="108"/>
    </row>
    <row r="811" spans="1:83">
      <c r="A811" s="108"/>
      <c r="B811" s="108"/>
      <c r="E811" s="108"/>
      <c r="F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  <c r="AH811" s="108"/>
      <c r="AI811" s="108"/>
      <c r="AJ811" s="108"/>
      <c r="AK811" s="108"/>
      <c r="AL811" s="108"/>
      <c r="AM811" s="108"/>
      <c r="AN811" s="108"/>
      <c r="AO811" s="108"/>
      <c r="AP811" s="108"/>
      <c r="AQ811" s="108"/>
      <c r="AR811" s="108"/>
      <c r="AS811" s="108"/>
      <c r="AT811" s="108"/>
      <c r="AU811" s="108"/>
      <c r="AV811" s="108"/>
      <c r="AW811" s="108"/>
      <c r="AX811" s="108"/>
      <c r="AY811" s="108"/>
      <c r="AZ811" s="108"/>
      <c r="BE811" s="108"/>
      <c r="BG811" s="108"/>
      <c r="BI811" s="108"/>
      <c r="BK811" s="108"/>
      <c r="BL811" s="108"/>
      <c r="BM811" s="108"/>
      <c r="CB811" s="108"/>
      <c r="CC811" s="108"/>
      <c r="CD811" s="108"/>
      <c r="CE811" s="108"/>
    </row>
    <row r="812" spans="1:83">
      <c r="A812" s="108"/>
      <c r="B812" s="108"/>
      <c r="E812" s="108"/>
      <c r="F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  <c r="AH812" s="108"/>
      <c r="AI812" s="108"/>
      <c r="AJ812" s="108"/>
      <c r="AK812" s="108"/>
      <c r="AL812" s="108"/>
      <c r="AM812" s="108"/>
      <c r="AN812" s="108"/>
      <c r="AO812" s="108"/>
      <c r="AP812" s="108"/>
      <c r="AQ812" s="108"/>
      <c r="AR812" s="108"/>
      <c r="AS812" s="108"/>
      <c r="AT812" s="108"/>
      <c r="AU812" s="108"/>
      <c r="AV812" s="108"/>
      <c r="AW812" s="108"/>
      <c r="AX812" s="108"/>
      <c r="AY812" s="108"/>
      <c r="AZ812" s="108"/>
      <c r="BE812" s="108"/>
      <c r="BG812" s="108"/>
      <c r="BI812" s="108"/>
      <c r="BK812" s="108"/>
      <c r="BL812" s="108"/>
      <c r="BM812" s="108"/>
      <c r="CB812" s="108"/>
      <c r="CC812" s="108"/>
      <c r="CD812" s="108"/>
      <c r="CE812" s="108"/>
    </row>
    <row r="813" spans="1:83">
      <c r="A813" s="108"/>
      <c r="B813" s="108"/>
      <c r="E813" s="108"/>
      <c r="F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E813" s="108"/>
      <c r="BG813" s="108"/>
      <c r="BI813" s="108"/>
      <c r="BK813" s="108"/>
      <c r="BL813" s="108"/>
      <c r="BM813" s="108"/>
      <c r="CB813" s="108"/>
      <c r="CC813" s="108"/>
      <c r="CD813" s="108"/>
      <c r="CE813" s="108"/>
    </row>
    <row r="814" spans="1:83">
      <c r="A814" s="108"/>
      <c r="B814" s="108"/>
      <c r="E814" s="108"/>
      <c r="F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  <c r="AH814" s="108"/>
      <c r="AI814" s="108"/>
      <c r="AJ814" s="108"/>
      <c r="AK814" s="108"/>
      <c r="AL814" s="108"/>
      <c r="AM814" s="108"/>
      <c r="AN814" s="108"/>
      <c r="AO814" s="108"/>
      <c r="AP814" s="108"/>
      <c r="AQ814" s="108"/>
      <c r="AR814" s="108"/>
      <c r="AS814" s="108"/>
      <c r="AT814" s="108"/>
      <c r="AU814" s="108"/>
      <c r="AV814" s="108"/>
      <c r="AW814" s="108"/>
      <c r="AX814" s="108"/>
      <c r="AY814" s="108"/>
      <c r="AZ814" s="108"/>
      <c r="BE814" s="108"/>
      <c r="BG814" s="108"/>
      <c r="BI814" s="108"/>
      <c r="BK814" s="108"/>
      <c r="BL814" s="108"/>
      <c r="BM814" s="108"/>
      <c r="CB814" s="108"/>
      <c r="CC814" s="108"/>
      <c r="CD814" s="108"/>
      <c r="CE814" s="108"/>
    </row>
    <row r="815" spans="1:83">
      <c r="A815" s="108"/>
      <c r="B815" s="108"/>
      <c r="E815" s="108"/>
      <c r="F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  <c r="AH815" s="108"/>
      <c r="AI815" s="108"/>
      <c r="AJ815" s="108"/>
      <c r="AK815" s="108"/>
      <c r="AL815" s="108"/>
      <c r="AM815" s="108"/>
      <c r="AN815" s="108"/>
      <c r="AO815" s="108"/>
      <c r="AP815" s="108"/>
      <c r="AQ815" s="108"/>
      <c r="AR815" s="108"/>
      <c r="AS815" s="108"/>
      <c r="AT815" s="108"/>
      <c r="AU815" s="108"/>
      <c r="AV815" s="108"/>
      <c r="AW815" s="108"/>
      <c r="AX815" s="108"/>
      <c r="AY815" s="108"/>
      <c r="AZ815" s="108"/>
      <c r="BE815" s="108"/>
      <c r="BG815" s="108"/>
      <c r="BI815" s="108"/>
      <c r="BK815" s="108"/>
      <c r="BL815" s="108"/>
      <c r="BM815" s="108"/>
      <c r="CB815" s="108"/>
      <c r="CC815" s="108"/>
      <c r="CD815" s="108"/>
      <c r="CE815" s="108"/>
    </row>
    <row r="816" spans="1:83">
      <c r="A816" s="108"/>
      <c r="B816" s="108"/>
      <c r="E816" s="108"/>
      <c r="F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E816" s="108"/>
      <c r="BG816" s="108"/>
      <c r="BI816" s="108"/>
      <c r="BK816" s="108"/>
      <c r="BL816" s="108"/>
      <c r="BM816" s="108"/>
      <c r="CB816" s="108"/>
      <c r="CC816" s="108"/>
      <c r="CD816" s="108"/>
      <c r="CE816" s="108"/>
    </row>
    <row r="817" spans="1:83">
      <c r="A817" s="108"/>
      <c r="B817" s="108"/>
      <c r="E817" s="108"/>
      <c r="F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  <c r="AH817" s="108"/>
      <c r="AI817" s="108"/>
      <c r="AJ817" s="108"/>
      <c r="AK817" s="108"/>
      <c r="AL817" s="108"/>
      <c r="AM817" s="108"/>
      <c r="AN817" s="108"/>
      <c r="AO817" s="108"/>
      <c r="AP817" s="108"/>
      <c r="AQ817" s="108"/>
      <c r="AR817" s="108"/>
      <c r="AS817" s="108"/>
      <c r="AT817" s="108"/>
      <c r="AU817" s="108"/>
      <c r="AV817" s="108"/>
      <c r="AW817" s="108"/>
      <c r="AX817" s="108"/>
      <c r="AY817" s="108"/>
      <c r="AZ817" s="108"/>
      <c r="BE817" s="108"/>
      <c r="BG817" s="108"/>
      <c r="BI817" s="108"/>
      <c r="BK817" s="108"/>
      <c r="BL817" s="108"/>
      <c r="BM817" s="108"/>
      <c r="CB817" s="108"/>
      <c r="CC817" s="108"/>
      <c r="CD817" s="108"/>
      <c r="CE817" s="108"/>
    </row>
    <row r="818" spans="1:83">
      <c r="A818" s="108"/>
      <c r="B818" s="108"/>
      <c r="E818" s="108"/>
      <c r="F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  <c r="AH818" s="108"/>
      <c r="AI818" s="108"/>
      <c r="AJ818" s="108"/>
      <c r="AK818" s="108"/>
      <c r="AL818" s="108"/>
      <c r="AM818" s="108"/>
      <c r="AN818" s="108"/>
      <c r="AO818" s="108"/>
      <c r="AP818" s="108"/>
      <c r="AQ818" s="108"/>
      <c r="AR818" s="108"/>
      <c r="AS818" s="108"/>
      <c r="AT818" s="108"/>
      <c r="AU818" s="108"/>
      <c r="AV818" s="108"/>
      <c r="AW818" s="108"/>
      <c r="AX818" s="108"/>
      <c r="AY818" s="108"/>
      <c r="AZ818" s="108"/>
      <c r="BE818" s="108"/>
      <c r="BG818" s="108"/>
      <c r="BI818" s="108"/>
      <c r="BK818" s="108"/>
      <c r="BL818" s="108"/>
      <c r="BM818" s="108"/>
      <c r="CB818" s="108"/>
      <c r="CC818" s="108"/>
      <c r="CD818" s="108"/>
      <c r="CE818" s="108"/>
    </row>
    <row r="819" spans="1:83">
      <c r="A819" s="108"/>
      <c r="B819" s="108"/>
      <c r="E819" s="108"/>
      <c r="F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  <c r="AH819" s="108"/>
      <c r="AI819" s="108"/>
      <c r="AJ819" s="108"/>
      <c r="AK819" s="108"/>
      <c r="AL819" s="108"/>
      <c r="AM819" s="108"/>
      <c r="AN819" s="108"/>
      <c r="AO819" s="108"/>
      <c r="AP819" s="108"/>
      <c r="AQ819" s="108"/>
      <c r="AR819" s="108"/>
      <c r="AS819" s="108"/>
      <c r="AT819" s="108"/>
      <c r="AU819" s="108"/>
      <c r="AV819" s="108"/>
      <c r="AW819" s="108"/>
      <c r="AX819" s="108"/>
      <c r="AY819" s="108"/>
      <c r="AZ819" s="108"/>
      <c r="BE819" s="108"/>
      <c r="BG819" s="108"/>
      <c r="BI819" s="108"/>
      <c r="BK819" s="108"/>
      <c r="BL819" s="108"/>
      <c r="BM819" s="108"/>
      <c r="CB819" s="108"/>
      <c r="CC819" s="108"/>
      <c r="CD819" s="108"/>
      <c r="CE819" s="108"/>
    </row>
    <row r="820" spans="1:83">
      <c r="A820" s="108"/>
      <c r="B820" s="108"/>
      <c r="E820" s="108"/>
      <c r="F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  <c r="AN820" s="108"/>
      <c r="AO820" s="108"/>
      <c r="AP820" s="108"/>
      <c r="AQ820" s="108"/>
      <c r="AR820" s="108"/>
      <c r="AS820" s="108"/>
      <c r="AT820" s="108"/>
      <c r="AU820" s="108"/>
      <c r="AV820" s="108"/>
      <c r="AW820" s="108"/>
      <c r="AX820" s="108"/>
      <c r="AY820" s="108"/>
      <c r="AZ820" s="108"/>
      <c r="BE820" s="108"/>
      <c r="BG820" s="108"/>
      <c r="BI820" s="108"/>
      <c r="BK820" s="108"/>
      <c r="BL820" s="108"/>
      <c r="BM820" s="108"/>
      <c r="CB820" s="108"/>
      <c r="CC820" s="108"/>
      <c r="CD820" s="108"/>
      <c r="CE820" s="108"/>
    </row>
    <row r="821" spans="1:83">
      <c r="A821" s="108"/>
      <c r="B821" s="108"/>
      <c r="E821" s="108"/>
      <c r="F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  <c r="AH821" s="108"/>
      <c r="AI821" s="108"/>
      <c r="AJ821" s="108"/>
      <c r="AK821" s="108"/>
      <c r="AL821" s="108"/>
      <c r="AM821" s="108"/>
      <c r="AN821" s="108"/>
      <c r="AO821" s="108"/>
      <c r="AP821" s="108"/>
      <c r="AQ821" s="108"/>
      <c r="AR821" s="108"/>
      <c r="AS821" s="108"/>
      <c r="AT821" s="108"/>
      <c r="AU821" s="108"/>
      <c r="AV821" s="108"/>
      <c r="AW821" s="108"/>
      <c r="AX821" s="108"/>
      <c r="AY821" s="108"/>
      <c r="AZ821" s="108"/>
      <c r="BE821" s="108"/>
      <c r="BG821" s="108"/>
      <c r="BI821" s="108"/>
      <c r="BK821" s="108"/>
      <c r="BL821" s="108"/>
      <c r="BM821" s="108"/>
      <c r="CB821" s="108"/>
      <c r="CC821" s="108"/>
      <c r="CD821" s="108"/>
      <c r="CE821" s="108"/>
    </row>
    <row r="822" spans="1:83">
      <c r="A822" s="108"/>
      <c r="B822" s="108"/>
      <c r="E822" s="108"/>
      <c r="F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  <c r="AO822" s="108"/>
      <c r="AP822" s="108"/>
      <c r="AQ822" s="108"/>
      <c r="AR822" s="108"/>
      <c r="AS822" s="108"/>
      <c r="AT822" s="108"/>
      <c r="AU822" s="108"/>
      <c r="AV822" s="108"/>
      <c r="AW822" s="108"/>
      <c r="AX822" s="108"/>
      <c r="AY822" s="108"/>
      <c r="AZ822" s="108"/>
      <c r="BE822" s="108"/>
      <c r="BG822" s="108"/>
      <c r="BI822" s="108"/>
      <c r="BK822" s="108"/>
      <c r="BL822" s="108"/>
      <c r="BM822" s="108"/>
      <c r="CB822" s="108"/>
      <c r="CC822" s="108"/>
      <c r="CD822" s="108"/>
      <c r="CE822" s="108"/>
    </row>
    <row r="823" spans="1:83">
      <c r="A823" s="108"/>
      <c r="B823" s="108"/>
      <c r="E823" s="108"/>
      <c r="F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  <c r="AH823" s="108"/>
      <c r="AI823" s="108"/>
      <c r="AJ823" s="108"/>
      <c r="AK823" s="108"/>
      <c r="AL823" s="108"/>
      <c r="AM823" s="108"/>
      <c r="AN823" s="108"/>
      <c r="AO823" s="108"/>
      <c r="AP823" s="108"/>
      <c r="AQ823" s="108"/>
      <c r="AR823" s="108"/>
      <c r="AS823" s="108"/>
      <c r="AT823" s="108"/>
      <c r="AU823" s="108"/>
      <c r="AV823" s="108"/>
      <c r="AW823" s="108"/>
      <c r="AX823" s="108"/>
      <c r="AY823" s="108"/>
      <c r="AZ823" s="108"/>
      <c r="BE823" s="108"/>
      <c r="BG823" s="108"/>
      <c r="BI823" s="108"/>
      <c r="BK823" s="108"/>
      <c r="BL823" s="108"/>
      <c r="BM823" s="108"/>
      <c r="CB823" s="108"/>
      <c r="CC823" s="108"/>
      <c r="CD823" s="108"/>
      <c r="CE823" s="108"/>
    </row>
    <row r="824" spans="1:83">
      <c r="A824" s="108"/>
      <c r="B824" s="108"/>
      <c r="E824" s="108"/>
      <c r="F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  <c r="AH824" s="108"/>
      <c r="AI824" s="108"/>
      <c r="AJ824" s="108"/>
      <c r="AK824" s="108"/>
      <c r="AL824" s="108"/>
      <c r="AM824" s="108"/>
      <c r="AN824" s="108"/>
      <c r="AO824" s="108"/>
      <c r="AP824" s="108"/>
      <c r="AQ824" s="108"/>
      <c r="AR824" s="108"/>
      <c r="AS824" s="108"/>
      <c r="AT824" s="108"/>
      <c r="AU824" s="108"/>
      <c r="AV824" s="108"/>
      <c r="AW824" s="108"/>
      <c r="AX824" s="108"/>
      <c r="AY824" s="108"/>
      <c r="AZ824" s="108"/>
      <c r="BE824" s="108"/>
      <c r="BG824" s="108"/>
      <c r="BI824" s="108"/>
      <c r="BK824" s="108"/>
      <c r="BL824" s="108"/>
      <c r="BM824" s="108"/>
      <c r="CB824" s="108"/>
      <c r="CC824" s="108"/>
      <c r="CD824" s="108"/>
      <c r="CE824" s="108"/>
    </row>
    <row r="825" spans="1:83">
      <c r="A825" s="108"/>
      <c r="B825" s="108"/>
      <c r="E825" s="108"/>
      <c r="F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O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Y825" s="108"/>
      <c r="AZ825" s="108"/>
      <c r="BE825" s="108"/>
      <c r="BG825" s="108"/>
      <c r="BI825" s="108"/>
      <c r="BK825" s="108"/>
      <c r="BL825" s="108"/>
      <c r="BM825" s="108"/>
      <c r="CB825" s="108"/>
      <c r="CC825" s="108"/>
      <c r="CD825" s="108"/>
      <c r="CE825" s="108"/>
    </row>
    <row r="826" spans="1:83">
      <c r="A826" s="108"/>
      <c r="B826" s="108"/>
      <c r="E826" s="108"/>
      <c r="F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O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Y826" s="108"/>
      <c r="AZ826" s="108"/>
      <c r="BE826" s="108"/>
      <c r="BG826" s="108"/>
      <c r="BI826" s="108"/>
      <c r="BK826" s="108"/>
      <c r="BL826" s="108"/>
      <c r="BM826" s="108"/>
      <c r="CB826" s="108"/>
      <c r="CC826" s="108"/>
      <c r="CD826" s="108"/>
      <c r="CE826" s="108"/>
    </row>
    <row r="827" spans="1:83">
      <c r="A827" s="108"/>
      <c r="B827" s="108"/>
      <c r="E827" s="108"/>
      <c r="F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  <c r="AW827" s="108"/>
      <c r="AX827" s="108"/>
      <c r="AY827" s="108"/>
      <c r="AZ827" s="108"/>
      <c r="BE827" s="108"/>
      <c r="BG827" s="108"/>
      <c r="BI827" s="108"/>
      <c r="BK827" s="108"/>
      <c r="BL827" s="108"/>
      <c r="BM827" s="108"/>
      <c r="CB827" s="108"/>
      <c r="CC827" s="108"/>
      <c r="CD827" s="108"/>
      <c r="CE827" s="108"/>
    </row>
    <row r="828" spans="1:83">
      <c r="A828" s="108"/>
      <c r="B828" s="108"/>
      <c r="E828" s="108"/>
      <c r="F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  <c r="AH828" s="108"/>
      <c r="AI828" s="108"/>
      <c r="AJ828" s="108"/>
      <c r="AK828" s="108"/>
      <c r="AL828" s="108"/>
      <c r="AM828" s="108"/>
      <c r="AN828" s="108"/>
      <c r="AO828" s="108"/>
      <c r="AP828" s="108"/>
      <c r="AQ828" s="108"/>
      <c r="AR828" s="108"/>
      <c r="AS828" s="108"/>
      <c r="AT828" s="108"/>
      <c r="AU828" s="108"/>
      <c r="AV828" s="108"/>
      <c r="AW828" s="108"/>
      <c r="AX828" s="108"/>
      <c r="AY828" s="108"/>
      <c r="AZ828" s="108"/>
      <c r="BE828" s="108"/>
      <c r="BG828" s="108"/>
      <c r="BI828" s="108"/>
      <c r="BK828" s="108"/>
      <c r="BL828" s="108"/>
      <c r="BM828" s="108"/>
      <c r="CB828" s="108"/>
      <c r="CC828" s="108"/>
      <c r="CD828" s="108"/>
      <c r="CE828" s="108"/>
    </row>
    <row r="829" spans="1:83">
      <c r="A829" s="108"/>
      <c r="B829" s="108"/>
      <c r="E829" s="108"/>
      <c r="F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  <c r="AH829" s="108"/>
      <c r="AI829" s="108"/>
      <c r="AJ829" s="108"/>
      <c r="AK829" s="108"/>
      <c r="AL829" s="108"/>
      <c r="AM829" s="108"/>
      <c r="AN829" s="108"/>
      <c r="AO829" s="108"/>
      <c r="AP829" s="108"/>
      <c r="AQ829" s="108"/>
      <c r="AR829" s="108"/>
      <c r="AS829" s="108"/>
      <c r="AT829" s="108"/>
      <c r="AU829" s="108"/>
      <c r="AV829" s="108"/>
      <c r="AW829" s="108"/>
      <c r="AX829" s="108"/>
      <c r="AY829" s="108"/>
      <c r="AZ829" s="108"/>
      <c r="BE829" s="108"/>
      <c r="BG829" s="108"/>
      <c r="BI829" s="108"/>
      <c r="BK829" s="108"/>
      <c r="BL829" s="108"/>
      <c r="BM829" s="108"/>
      <c r="CB829" s="108"/>
      <c r="CC829" s="108"/>
      <c r="CD829" s="108"/>
      <c r="CE829" s="108"/>
    </row>
    <row r="830" spans="1:83">
      <c r="A830" s="108"/>
      <c r="B830" s="108"/>
      <c r="E830" s="108"/>
      <c r="F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  <c r="AH830" s="108"/>
      <c r="AI830" s="108"/>
      <c r="AJ830" s="108"/>
      <c r="AK830" s="108"/>
      <c r="AL830" s="108"/>
      <c r="AM830" s="108"/>
      <c r="AN830" s="108"/>
      <c r="AO830" s="108"/>
      <c r="AP830" s="108"/>
      <c r="AQ830" s="108"/>
      <c r="AR830" s="108"/>
      <c r="AS830" s="108"/>
      <c r="AT830" s="108"/>
      <c r="AU830" s="108"/>
      <c r="AV830" s="108"/>
      <c r="AW830" s="108"/>
      <c r="AX830" s="108"/>
      <c r="AY830" s="108"/>
      <c r="AZ830" s="108"/>
      <c r="BE830" s="108"/>
      <c r="BG830" s="108"/>
      <c r="BI830" s="108"/>
      <c r="BK830" s="108"/>
      <c r="BL830" s="108"/>
      <c r="BM830" s="108"/>
      <c r="CB830" s="108"/>
      <c r="CC830" s="108"/>
      <c r="CD830" s="108"/>
      <c r="CE830" s="108"/>
    </row>
    <row r="831" spans="1:83">
      <c r="A831" s="108"/>
      <c r="B831" s="108"/>
      <c r="E831" s="108"/>
      <c r="F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  <c r="AN831" s="108"/>
      <c r="AO831" s="108"/>
      <c r="AP831" s="108"/>
      <c r="AQ831" s="108"/>
      <c r="AR831" s="108"/>
      <c r="AS831" s="108"/>
      <c r="AT831" s="108"/>
      <c r="AU831" s="108"/>
      <c r="AV831" s="108"/>
      <c r="AW831" s="108"/>
      <c r="AX831" s="108"/>
      <c r="AY831" s="108"/>
      <c r="AZ831" s="108"/>
      <c r="BE831" s="108"/>
      <c r="BG831" s="108"/>
      <c r="BI831" s="108"/>
      <c r="BK831" s="108"/>
      <c r="BL831" s="108"/>
      <c r="BM831" s="108"/>
      <c r="CB831" s="108"/>
      <c r="CC831" s="108"/>
      <c r="CD831" s="108"/>
      <c r="CE831" s="108"/>
    </row>
    <row r="832" spans="1:83">
      <c r="A832" s="108"/>
      <c r="B832" s="108"/>
      <c r="E832" s="108"/>
      <c r="F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  <c r="AH832" s="108"/>
      <c r="AI832" s="108"/>
      <c r="AJ832" s="108"/>
      <c r="AK832" s="108"/>
      <c r="AL832" s="108"/>
      <c r="AM832" s="108"/>
      <c r="AN832" s="108"/>
      <c r="AO832" s="108"/>
      <c r="AP832" s="108"/>
      <c r="AQ832" s="108"/>
      <c r="AR832" s="108"/>
      <c r="AS832" s="108"/>
      <c r="AT832" s="108"/>
      <c r="AU832" s="108"/>
      <c r="AV832" s="108"/>
      <c r="AW832" s="108"/>
      <c r="AX832" s="108"/>
      <c r="AY832" s="108"/>
      <c r="AZ832" s="108"/>
      <c r="BE832" s="108"/>
      <c r="BG832" s="108"/>
      <c r="BI832" s="108"/>
      <c r="BK832" s="108"/>
      <c r="BL832" s="108"/>
      <c r="BM832" s="108"/>
      <c r="CB832" s="108"/>
      <c r="CC832" s="108"/>
      <c r="CD832" s="108"/>
      <c r="CE832" s="108"/>
    </row>
    <row r="833" spans="1:83">
      <c r="A833" s="108"/>
      <c r="B833" s="108"/>
      <c r="E833" s="108"/>
      <c r="F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  <c r="AH833" s="108"/>
      <c r="AI833" s="108"/>
      <c r="AJ833" s="108"/>
      <c r="AK833" s="108"/>
      <c r="AL833" s="108"/>
      <c r="AM833" s="108"/>
      <c r="AN833" s="108"/>
      <c r="AO833" s="108"/>
      <c r="AP833" s="108"/>
      <c r="AQ833" s="108"/>
      <c r="AR833" s="108"/>
      <c r="AS833" s="108"/>
      <c r="AT833" s="108"/>
      <c r="AU833" s="108"/>
      <c r="AV833" s="108"/>
      <c r="AW833" s="108"/>
      <c r="AX833" s="108"/>
      <c r="AY833" s="108"/>
      <c r="AZ833" s="108"/>
      <c r="BE833" s="108"/>
      <c r="BG833" s="108"/>
      <c r="BI833" s="108"/>
      <c r="BK833" s="108"/>
      <c r="BL833" s="108"/>
      <c r="BM833" s="108"/>
      <c r="CB833" s="108"/>
      <c r="CC833" s="108"/>
      <c r="CD833" s="108"/>
      <c r="CE833" s="108"/>
    </row>
    <row r="834" spans="1:83">
      <c r="A834" s="108"/>
      <c r="B834" s="108"/>
      <c r="E834" s="108"/>
      <c r="F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  <c r="AH834" s="108"/>
      <c r="AI834" s="108"/>
      <c r="AJ834" s="108"/>
      <c r="AK834" s="108"/>
      <c r="AL834" s="108"/>
      <c r="AM834" s="108"/>
      <c r="AN834" s="108"/>
      <c r="AO834" s="108"/>
      <c r="AP834" s="108"/>
      <c r="AQ834" s="108"/>
      <c r="AR834" s="108"/>
      <c r="AS834" s="108"/>
      <c r="AT834" s="108"/>
      <c r="AU834" s="108"/>
      <c r="AV834" s="108"/>
      <c r="AW834" s="108"/>
      <c r="AX834" s="108"/>
      <c r="AY834" s="108"/>
      <c r="AZ834" s="108"/>
      <c r="BE834" s="108"/>
      <c r="BG834" s="108"/>
      <c r="BI834" s="108"/>
      <c r="BK834" s="108"/>
      <c r="BL834" s="108"/>
      <c r="BM834" s="108"/>
      <c r="CB834" s="108"/>
      <c r="CC834" s="108"/>
      <c r="CD834" s="108"/>
      <c r="CE834" s="108"/>
    </row>
    <row r="835" spans="1:83">
      <c r="A835" s="108"/>
      <c r="B835" s="108"/>
      <c r="E835" s="108"/>
      <c r="F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  <c r="AH835" s="108"/>
      <c r="AI835" s="108"/>
      <c r="AJ835" s="108"/>
      <c r="AK835" s="108"/>
      <c r="AL835" s="108"/>
      <c r="AM835" s="108"/>
      <c r="AN835" s="108"/>
      <c r="AO835" s="108"/>
      <c r="AP835" s="108"/>
      <c r="AQ835" s="108"/>
      <c r="AR835" s="108"/>
      <c r="AS835" s="108"/>
      <c r="AT835" s="108"/>
      <c r="AU835" s="108"/>
      <c r="AV835" s="108"/>
      <c r="AW835" s="108"/>
      <c r="AX835" s="108"/>
      <c r="AY835" s="108"/>
      <c r="AZ835" s="108"/>
      <c r="BE835" s="108"/>
      <c r="BG835" s="108"/>
      <c r="BI835" s="108"/>
      <c r="BK835" s="108"/>
      <c r="BL835" s="108"/>
      <c r="BM835" s="108"/>
      <c r="CB835" s="108"/>
      <c r="CC835" s="108"/>
      <c r="CD835" s="108"/>
      <c r="CE835" s="108"/>
    </row>
    <row r="836" spans="1:83">
      <c r="A836" s="108"/>
      <c r="B836" s="108"/>
      <c r="E836" s="108"/>
      <c r="F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  <c r="AH836" s="108"/>
      <c r="AI836" s="108"/>
      <c r="AJ836" s="108"/>
      <c r="AK836" s="108"/>
      <c r="AL836" s="108"/>
      <c r="AM836" s="108"/>
      <c r="AN836" s="108"/>
      <c r="AO836" s="108"/>
      <c r="AP836" s="108"/>
      <c r="AQ836" s="108"/>
      <c r="AR836" s="108"/>
      <c r="AS836" s="108"/>
      <c r="AT836" s="108"/>
      <c r="AU836" s="108"/>
      <c r="AV836" s="108"/>
      <c r="AW836" s="108"/>
      <c r="AX836" s="108"/>
      <c r="AY836" s="108"/>
      <c r="AZ836" s="108"/>
      <c r="BE836" s="108"/>
      <c r="BG836" s="108"/>
      <c r="BI836" s="108"/>
      <c r="BK836" s="108"/>
      <c r="BL836" s="108"/>
      <c r="BM836" s="108"/>
      <c r="CB836" s="108"/>
      <c r="CC836" s="108"/>
      <c r="CD836" s="108"/>
      <c r="CE836" s="108"/>
    </row>
    <row r="837" spans="1:83">
      <c r="A837" s="108"/>
      <c r="B837" s="108"/>
      <c r="E837" s="108"/>
      <c r="F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  <c r="AH837" s="108"/>
      <c r="AI837" s="108"/>
      <c r="AJ837" s="108"/>
      <c r="AK837" s="108"/>
      <c r="AL837" s="108"/>
      <c r="AM837" s="108"/>
      <c r="AN837" s="108"/>
      <c r="AO837" s="108"/>
      <c r="AP837" s="108"/>
      <c r="AQ837" s="108"/>
      <c r="AR837" s="108"/>
      <c r="AS837" s="108"/>
      <c r="AT837" s="108"/>
      <c r="AU837" s="108"/>
      <c r="AV837" s="108"/>
      <c r="AW837" s="108"/>
      <c r="AX837" s="108"/>
      <c r="AY837" s="108"/>
      <c r="AZ837" s="108"/>
      <c r="BE837" s="108"/>
      <c r="BG837" s="108"/>
      <c r="BI837" s="108"/>
      <c r="BK837" s="108"/>
      <c r="BL837" s="108"/>
      <c r="BM837" s="108"/>
      <c r="CB837" s="108"/>
      <c r="CC837" s="108"/>
      <c r="CD837" s="108"/>
      <c r="CE837" s="108"/>
    </row>
    <row r="838" spans="1:83">
      <c r="A838" s="108"/>
      <c r="B838" s="108"/>
      <c r="E838" s="108"/>
      <c r="F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  <c r="AN838" s="108"/>
      <c r="AO838" s="108"/>
      <c r="AP838" s="108"/>
      <c r="AQ838" s="108"/>
      <c r="AR838" s="108"/>
      <c r="AS838" s="108"/>
      <c r="AT838" s="108"/>
      <c r="AU838" s="108"/>
      <c r="AV838" s="108"/>
      <c r="AW838" s="108"/>
      <c r="AX838" s="108"/>
      <c r="AY838" s="108"/>
      <c r="AZ838" s="108"/>
      <c r="BE838" s="108"/>
      <c r="BG838" s="108"/>
      <c r="BI838" s="108"/>
      <c r="BK838" s="108"/>
      <c r="BL838" s="108"/>
      <c r="BM838" s="108"/>
      <c r="CB838" s="108"/>
      <c r="CC838" s="108"/>
      <c r="CD838" s="108"/>
      <c r="CE838" s="108"/>
    </row>
    <row r="839" spans="1:83">
      <c r="A839" s="108"/>
      <c r="B839" s="108"/>
      <c r="E839" s="108"/>
      <c r="F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  <c r="AN839" s="108"/>
      <c r="AO839" s="108"/>
      <c r="AP839" s="108"/>
      <c r="AQ839" s="108"/>
      <c r="AR839" s="108"/>
      <c r="AS839" s="108"/>
      <c r="AT839" s="108"/>
      <c r="AU839" s="108"/>
      <c r="AV839" s="108"/>
      <c r="AW839" s="108"/>
      <c r="AX839" s="108"/>
      <c r="AY839" s="108"/>
      <c r="AZ839" s="108"/>
      <c r="BE839" s="108"/>
      <c r="BG839" s="108"/>
      <c r="BI839" s="108"/>
      <c r="BK839" s="108"/>
      <c r="BL839" s="108"/>
      <c r="BM839" s="108"/>
      <c r="CB839" s="108"/>
      <c r="CC839" s="108"/>
      <c r="CD839" s="108"/>
      <c r="CE839" s="108"/>
    </row>
    <row r="840" spans="1:83">
      <c r="A840" s="108"/>
      <c r="B840" s="108"/>
      <c r="E840" s="108"/>
      <c r="F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  <c r="AN840" s="108"/>
      <c r="AO840" s="108"/>
      <c r="AP840" s="108"/>
      <c r="AQ840" s="108"/>
      <c r="AR840" s="108"/>
      <c r="AS840" s="108"/>
      <c r="AT840" s="108"/>
      <c r="AU840" s="108"/>
      <c r="AV840" s="108"/>
      <c r="AW840" s="108"/>
      <c r="AX840" s="108"/>
      <c r="AY840" s="108"/>
      <c r="AZ840" s="108"/>
      <c r="BE840" s="108"/>
      <c r="BG840" s="108"/>
      <c r="BI840" s="108"/>
      <c r="BK840" s="108"/>
      <c r="BL840" s="108"/>
      <c r="BM840" s="108"/>
      <c r="CB840" s="108"/>
      <c r="CC840" s="108"/>
      <c r="CD840" s="108"/>
      <c r="CE840" s="108"/>
    </row>
    <row r="841" spans="1:83">
      <c r="A841" s="108"/>
      <c r="B841" s="108"/>
      <c r="E841" s="108"/>
      <c r="F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  <c r="AN841" s="108"/>
      <c r="AO841" s="108"/>
      <c r="AP841" s="108"/>
      <c r="AQ841" s="108"/>
      <c r="AR841" s="108"/>
      <c r="AS841" s="108"/>
      <c r="AT841" s="108"/>
      <c r="AU841" s="108"/>
      <c r="AV841" s="108"/>
      <c r="AW841" s="108"/>
      <c r="AX841" s="108"/>
      <c r="AY841" s="108"/>
      <c r="AZ841" s="108"/>
      <c r="BE841" s="108"/>
      <c r="BG841" s="108"/>
      <c r="BI841" s="108"/>
      <c r="BK841" s="108"/>
      <c r="BL841" s="108"/>
      <c r="BM841" s="108"/>
      <c r="CB841" s="108"/>
      <c r="CC841" s="108"/>
      <c r="CD841" s="108"/>
      <c r="CE841" s="108"/>
    </row>
    <row r="842" spans="1:83">
      <c r="A842" s="108"/>
      <c r="B842" s="108"/>
      <c r="E842" s="108"/>
      <c r="F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  <c r="AH842" s="108"/>
      <c r="AI842" s="108"/>
      <c r="AJ842" s="108"/>
      <c r="AK842" s="108"/>
      <c r="AL842" s="108"/>
      <c r="AM842" s="108"/>
      <c r="AN842" s="108"/>
      <c r="AO842" s="108"/>
      <c r="AP842" s="108"/>
      <c r="AQ842" s="108"/>
      <c r="AR842" s="108"/>
      <c r="AS842" s="108"/>
      <c r="AT842" s="108"/>
      <c r="AU842" s="108"/>
      <c r="AV842" s="108"/>
      <c r="AW842" s="108"/>
      <c r="AX842" s="108"/>
      <c r="AY842" s="108"/>
      <c r="AZ842" s="108"/>
      <c r="BE842" s="108"/>
      <c r="BG842" s="108"/>
      <c r="BI842" s="108"/>
      <c r="BK842" s="108"/>
      <c r="BL842" s="108"/>
      <c r="BM842" s="108"/>
      <c r="CB842" s="108"/>
      <c r="CC842" s="108"/>
      <c r="CD842" s="108"/>
      <c r="CE842" s="108"/>
    </row>
    <row r="843" spans="1:83">
      <c r="A843" s="108"/>
      <c r="B843" s="108"/>
      <c r="E843" s="108"/>
      <c r="F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  <c r="AN843" s="108"/>
      <c r="AO843" s="108"/>
      <c r="AP843" s="108"/>
      <c r="AQ843" s="108"/>
      <c r="AR843" s="108"/>
      <c r="AS843" s="108"/>
      <c r="AT843" s="108"/>
      <c r="AU843" s="108"/>
      <c r="AV843" s="108"/>
      <c r="AW843" s="108"/>
      <c r="AX843" s="108"/>
      <c r="AY843" s="108"/>
      <c r="AZ843" s="108"/>
      <c r="BE843" s="108"/>
      <c r="BG843" s="108"/>
      <c r="BI843" s="108"/>
      <c r="BK843" s="108"/>
      <c r="BL843" s="108"/>
      <c r="BM843" s="108"/>
      <c r="CB843" s="108"/>
      <c r="CC843" s="108"/>
      <c r="CD843" s="108"/>
      <c r="CE843" s="108"/>
    </row>
    <row r="844" spans="1:83">
      <c r="A844" s="108"/>
      <c r="B844" s="108"/>
      <c r="E844" s="108"/>
      <c r="F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  <c r="AN844" s="108"/>
      <c r="AO844" s="108"/>
      <c r="AP844" s="108"/>
      <c r="AQ844" s="108"/>
      <c r="AR844" s="108"/>
      <c r="AS844" s="108"/>
      <c r="AT844" s="108"/>
      <c r="AU844" s="108"/>
      <c r="AV844" s="108"/>
      <c r="AW844" s="108"/>
      <c r="AX844" s="108"/>
      <c r="AY844" s="108"/>
      <c r="AZ844" s="108"/>
      <c r="BE844" s="108"/>
      <c r="BG844" s="108"/>
      <c r="BI844" s="108"/>
      <c r="BK844" s="108"/>
      <c r="BL844" s="108"/>
      <c r="BM844" s="108"/>
      <c r="CB844" s="108"/>
      <c r="CC844" s="108"/>
      <c r="CD844" s="108"/>
      <c r="CE844" s="108"/>
    </row>
    <row r="845" spans="1:83">
      <c r="A845" s="108"/>
      <c r="B845" s="108"/>
      <c r="E845" s="108"/>
      <c r="F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  <c r="AN845" s="108"/>
      <c r="AO845" s="108"/>
      <c r="AP845" s="108"/>
      <c r="AQ845" s="108"/>
      <c r="AR845" s="108"/>
      <c r="AS845" s="108"/>
      <c r="AT845" s="108"/>
      <c r="AU845" s="108"/>
      <c r="AV845" s="108"/>
      <c r="AW845" s="108"/>
      <c r="AX845" s="108"/>
      <c r="AY845" s="108"/>
      <c r="AZ845" s="108"/>
      <c r="BE845" s="108"/>
      <c r="BG845" s="108"/>
      <c r="BI845" s="108"/>
      <c r="BK845" s="108"/>
      <c r="BL845" s="108"/>
      <c r="BM845" s="108"/>
      <c r="CB845" s="108"/>
      <c r="CC845" s="108"/>
      <c r="CD845" s="108"/>
      <c r="CE845" s="108"/>
    </row>
    <row r="846" spans="1:83">
      <c r="A846" s="108"/>
      <c r="B846" s="108"/>
      <c r="E846" s="108"/>
      <c r="F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  <c r="AH846" s="108"/>
      <c r="AI846" s="108"/>
      <c r="AJ846" s="108"/>
      <c r="AK846" s="108"/>
      <c r="AL846" s="108"/>
      <c r="AM846" s="108"/>
      <c r="AN846" s="108"/>
      <c r="AO846" s="108"/>
      <c r="AP846" s="108"/>
      <c r="AQ846" s="108"/>
      <c r="AR846" s="108"/>
      <c r="AS846" s="108"/>
      <c r="AT846" s="108"/>
      <c r="AU846" s="108"/>
      <c r="AV846" s="108"/>
      <c r="AW846" s="108"/>
      <c r="AX846" s="108"/>
      <c r="AY846" s="108"/>
      <c r="AZ846" s="108"/>
      <c r="BE846" s="108"/>
      <c r="BG846" s="108"/>
      <c r="BI846" s="108"/>
      <c r="BK846" s="108"/>
      <c r="BL846" s="108"/>
      <c r="BM846" s="108"/>
      <c r="CB846" s="108"/>
      <c r="CC846" s="108"/>
      <c r="CD846" s="108"/>
      <c r="CE846" s="108"/>
    </row>
    <row r="847" spans="1:83">
      <c r="A847" s="108"/>
      <c r="B847" s="108"/>
      <c r="E847" s="108"/>
      <c r="F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  <c r="AH847" s="108"/>
      <c r="AI847" s="108"/>
      <c r="AJ847" s="108"/>
      <c r="AK847" s="108"/>
      <c r="AL847" s="108"/>
      <c r="AM847" s="108"/>
      <c r="AN847" s="108"/>
      <c r="AO847" s="108"/>
      <c r="AP847" s="108"/>
      <c r="AQ847" s="108"/>
      <c r="AR847" s="108"/>
      <c r="AS847" s="108"/>
      <c r="AT847" s="108"/>
      <c r="AU847" s="108"/>
      <c r="AV847" s="108"/>
      <c r="AW847" s="108"/>
      <c r="AX847" s="108"/>
      <c r="AY847" s="108"/>
      <c r="AZ847" s="108"/>
      <c r="BE847" s="108"/>
      <c r="BG847" s="108"/>
      <c r="BI847" s="108"/>
      <c r="BK847" s="108"/>
      <c r="BL847" s="108"/>
      <c r="BM847" s="108"/>
      <c r="CB847" s="108"/>
      <c r="CC847" s="108"/>
      <c r="CD847" s="108"/>
      <c r="CE847" s="108"/>
    </row>
    <row r="848" spans="1:83">
      <c r="A848" s="108"/>
      <c r="B848" s="108"/>
      <c r="E848" s="108"/>
      <c r="F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  <c r="AH848" s="108"/>
      <c r="AI848" s="108"/>
      <c r="AJ848" s="108"/>
      <c r="AK848" s="108"/>
      <c r="AL848" s="108"/>
      <c r="AM848" s="108"/>
      <c r="AN848" s="108"/>
      <c r="AO848" s="108"/>
      <c r="AP848" s="108"/>
      <c r="AQ848" s="108"/>
      <c r="AR848" s="108"/>
      <c r="AS848" s="108"/>
      <c r="AT848" s="108"/>
      <c r="AU848" s="108"/>
      <c r="AV848" s="108"/>
      <c r="AW848" s="108"/>
      <c r="AX848" s="108"/>
      <c r="AY848" s="108"/>
      <c r="AZ848" s="108"/>
      <c r="BE848" s="108"/>
      <c r="BG848" s="108"/>
      <c r="BI848" s="108"/>
      <c r="BK848" s="108"/>
      <c r="BL848" s="108"/>
      <c r="BM848" s="108"/>
      <c r="CB848" s="108"/>
      <c r="CC848" s="108"/>
      <c r="CD848" s="108"/>
      <c r="CE848" s="108"/>
    </row>
    <row r="849" spans="1:83">
      <c r="A849" s="108"/>
      <c r="B849" s="108"/>
      <c r="E849" s="108"/>
      <c r="F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  <c r="AN849" s="108"/>
      <c r="AO849" s="108"/>
      <c r="AP849" s="108"/>
      <c r="AQ849" s="108"/>
      <c r="AR849" s="108"/>
      <c r="AS849" s="108"/>
      <c r="AT849" s="108"/>
      <c r="AU849" s="108"/>
      <c r="AV849" s="108"/>
      <c r="AW849" s="108"/>
      <c r="AX849" s="108"/>
      <c r="AY849" s="108"/>
      <c r="AZ849" s="108"/>
      <c r="BE849" s="108"/>
      <c r="BG849" s="108"/>
      <c r="BI849" s="108"/>
      <c r="BK849" s="108"/>
      <c r="BL849" s="108"/>
      <c r="BM849" s="108"/>
      <c r="CB849" s="108"/>
      <c r="CC849" s="108"/>
      <c r="CD849" s="108"/>
      <c r="CE849" s="108"/>
    </row>
    <row r="850" spans="1:83">
      <c r="A850" s="108"/>
      <c r="B850" s="108"/>
      <c r="E850" s="108"/>
      <c r="F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  <c r="AN850" s="108"/>
      <c r="AO850" s="108"/>
      <c r="AP850" s="108"/>
      <c r="AQ850" s="108"/>
      <c r="AR850" s="108"/>
      <c r="AS850" s="108"/>
      <c r="AT850" s="108"/>
      <c r="AU850" s="108"/>
      <c r="AV850" s="108"/>
      <c r="AW850" s="108"/>
      <c r="AX850" s="108"/>
      <c r="AY850" s="108"/>
      <c r="AZ850" s="108"/>
      <c r="BE850" s="108"/>
      <c r="BG850" s="108"/>
      <c r="BI850" s="108"/>
      <c r="BK850" s="108"/>
      <c r="BL850" s="108"/>
      <c r="BM850" s="108"/>
      <c r="CB850" s="108"/>
      <c r="CC850" s="108"/>
      <c r="CD850" s="108"/>
      <c r="CE850" s="108"/>
    </row>
    <row r="851" spans="1:83">
      <c r="A851" s="108"/>
      <c r="B851" s="108"/>
      <c r="E851" s="108"/>
      <c r="F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  <c r="AN851" s="108"/>
      <c r="AO851" s="108"/>
      <c r="AP851" s="108"/>
      <c r="AQ851" s="108"/>
      <c r="AR851" s="108"/>
      <c r="AS851" s="108"/>
      <c r="AT851" s="108"/>
      <c r="AU851" s="108"/>
      <c r="AV851" s="108"/>
      <c r="AW851" s="108"/>
      <c r="AX851" s="108"/>
      <c r="AY851" s="108"/>
      <c r="AZ851" s="108"/>
      <c r="BE851" s="108"/>
      <c r="BG851" s="108"/>
      <c r="BI851" s="108"/>
      <c r="BK851" s="108"/>
      <c r="BL851" s="108"/>
      <c r="BM851" s="108"/>
      <c r="CB851" s="108"/>
      <c r="CC851" s="108"/>
      <c r="CD851" s="108"/>
      <c r="CE851" s="108"/>
    </row>
    <row r="852" spans="1:83">
      <c r="A852" s="108"/>
      <c r="B852" s="108"/>
      <c r="E852" s="108"/>
      <c r="F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  <c r="AN852" s="108"/>
      <c r="AO852" s="108"/>
      <c r="AP852" s="108"/>
      <c r="AQ852" s="108"/>
      <c r="AR852" s="108"/>
      <c r="AS852" s="108"/>
      <c r="AT852" s="108"/>
      <c r="AU852" s="108"/>
      <c r="AV852" s="108"/>
      <c r="AW852" s="108"/>
      <c r="AX852" s="108"/>
      <c r="AY852" s="108"/>
      <c r="AZ852" s="108"/>
      <c r="BE852" s="108"/>
      <c r="BG852" s="108"/>
      <c r="BI852" s="108"/>
      <c r="BK852" s="108"/>
      <c r="BL852" s="108"/>
      <c r="BM852" s="108"/>
      <c r="CB852" s="108"/>
      <c r="CC852" s="108"/>
      <c r="CD852" s="108"/>
      <c r="CE852" s="108"/>
    </row>
    <row r="853" spans="1:83">
      <c r="A853" s="108"/>
      <c r="B853" s="108"/>
      <c r="E853" s="108"/>
      <c r="F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  <c r="AH853" s="108"/>
      <c r="AI853" s="108"/>
      <c r="AJ853" s="108"/>
      <c r="AK853" s="108"/>
      <c r="AL853" s="108"/>
      <c r="AM853" s="108"/>
      <c r="AN853" s="108"/>
      <c r="AO853" s="108"/>
      <c r="AP853" s="108"/>
      <c r="AQ853" s="108"/>
      <c r="AR853" s="108"/>
      <c r="AS853" s="108"/>
      <c r="AT853" s="108"/>
      <c r="AU853" s="108"/>
      <c r="AV853" s="108"/>
      <c r="AW853" s="108"/>
      <c r="AX853" s="108"/>
      <c r="AY853" s="108"/>
      <c r="AZ853" s="108"/>
      <c r="BE853" s="108"/>
      <c r="BG853" s="108"/>
      <c r="BI853" s="108"/>
      <c r="BK853" s="108"/>
      <c r="BL853" s="108"/>
      <c r="BM853" s="108"/>
      <c r="CB853" s="108"/>
      <c r="CC853" s="108"/>
      <c r="CD853" s="108"/>
      <c r="CE853" s="108"/>
    </row>
    <row r="854" spans="1:83">
      <c r="A854" s="108"/>
      <c r="B854" s="108"/>
      <c r="E854" s="108"/>
      <c r="F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  <c r="AN854" s="108"/>
      <c r="AO854" s="108"/>
      <c r="AP854" s="108"/>
      <c r="AQ854" s="108"/>
      <c r="AR854" s="108"/>
      <c r="AS854" s="108"/>
      <c r="AT854" s="108"/>
      <c r="AU854" s="108"/>
      <c r="AV854" s="108"/>
      <c r="AW854" s="108"/>
      <c r="AX854" s="108"/>
      <c r="AY854" s="108"/>
      <c r="AZ854" s="108"/>
      <c r="BE854" s="108"/>
      <c r="BG854" s="108"/>
      <c r="BI854" s="108"/>
      <c r="BK854" s="108"/>
      <c r="BL854" s="108"/>
      <c r="BM854" s="108"/>
      <c r="CB854" s="108"/>
      <c r="CC854" s="108"/>
      <c r="CD854" s="108"/>
      <c r="CE854" s="108"/>
    </row>
    <row r="855" spans="1:83">
      <c r="A855" s="108"/>
      <c r="B855" s="108"/>
      <c r="E855" s="108"/>
      <c r="F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  <c r="AN855" s="108"/>
      <c r="AO855" s="108"/>
      <c r="AP855" s="108"/>
      <c r="AQ855" s="108"/>
      <c r="AR855" s="108"/>
      <c r="AS855" s="108"/>
      <c r="AT855" s="108"/>
      <c r="AU855" s="108"/>
      <c r="AV855" s="108"/>
      <c r="AW855" s="108"/>
      <c r="AX855" s="108"/>
      <c r="AY855" s="108"/>
      <c r="AZ855" s="108"/>
      <c r="BE855" s="108"/>
      <c r="BG855" s="108"/>
      <c r="BI855" s="108"/>
      <c r="BK855" s="108"/>
      <c r="BL855" s="108"/>
      <c r="BM855" s="108"/>
      <c r="CB855" s="108"/>
      <c r="CC855" s="108"/>
      <c r="CD855" s="108"/>
      <c r="CE855" s="108"/>
    </row>
    <row r="856" spans="1:83">
      <c r="A856" s="108"/>
      <c r="B856" s="108"/>
      <c r="E856" s="108"/>
      <c r="F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  <c r="AN856" s="108"/>
      <c r="AO856" s="108"/>
      <c r="AP856" s="108"/>
      <c r="AQ856" s="108"/>
      <c r="AR856" s="108"/>
      <c r="AS856" s="108"/>
      <c r="AT856" s="108"/>
      <c r="AU856" s="108"/>
      <c r="AV856" s="108"/>
      <c r="AW856" s="108"/>
      <c r="AX856" s="108"/>
      <c r="AY856" s="108"/>
      <c r="AZ856" s="108"/>
      <c r="BE856" s="108"/>
      <c r="BG856" s="108"/>
      <c r="BI856" s="108"/>
      <c r="BK856" s="108"/>
      <c r="BL856" s="108"/>
      <c r="BM856" s="108"/>
      <c r="CB856" s="108"/>
      <c r="CC856" s="108"/>
      <c r="CD856" s="108"/>
      <c r="CE856" s="108"/>
    </row>
    <row r="857" spans="1:83">
      <c r="A857" s="108"/>
      <c r="B857" s="108"/>
      <c r="E857" s="108"/>
      <c r="F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  <c r="AH857" s="108"/>
      <c r="AI857" s="108"/>
      <c r="AJ857" s="108"/>
      <c r="AK857" s="108"/>
      <c r="AL857" s="108"/>
      <c r="AM857" s="108"/>
      <c r="AN857" s="108"/>
      <c r="AO857" s="108"/>
      <c r="AP857" s="108"/>
      <c r="AQ857" s="108"/>
      <c r="AR857" s="108"/>
      <c r="AS857" s="108"/>
      <c r="AT857" s="108"/>
      <c r="AU857" s="108"/>
      <c r="AV857" s="108"/>
      <c r="AW857" s="108"/>
      <c r="AX857" s="108"/>
      <c r="AY857" s="108"/>
      <c r="AZ857" s="108"/>
      <c r="BE857" s="108"/>
      <c r="BG857" s="108"/>
      <c r="BI857" s="108"/>
      <c r="BK857" s="108"/>
      <c r="BL857" s="108"/>
      <c r="BM857" s="108"/>
      <c r="CB857" s="108"/>
      <c r="CC857" s="108"/>
      <c r="CD857" s="108"/>
      <c r="CE857" s="108"/>
    </row>
    <row r="858" spans="1:83">
      <c r="A858" s="108"/>
      <c r="B858" s="108"/>
      <c r="E858" s="108"/>
      <c r="F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  <c r="AH858" s="108"/>
      <c r="AI858" s="108"/>
      <c r="AJ858" s="108"/>
      <c r="AK858" s="108"/>
      <c r="AL858" s="108"/>
      <c r="AM858" s="108"/>
      <c r="AN858" s="108"/>
      <c r="AO858" s="108"/>
      <c r="AP858" s="108"/>
      <c r="AQ858" s="108"/>
      <c r="AR858" s="108"/>
      <c r="AS858" s="108"/>
      <c r="AT858" s="108"/>
      <c r="AU858" s="108"/>
      <c r="AV858" s="108"/>
      <c r="AW858" s="108"/>
      <c r="AX858" s="108"/>
      <c r="AY858" s="108"/>
      <c r="AZ858" s="108"/>
      <c r="BE858" s="108"/>
      <c r="BG858" s="108"/>
      <c r="BI858" s="108"/>
      <c r="BK858" s="108"/>
      <c r="BL858" s="108"/>
      <c r="BM858" s="108"/>
      <c r="CB858" s="108"/>
      <c r="CC858" s="108"/>
      <c r="CD858" s="108"/>
      <c r="CE858" s="108"/>
    </row>
    <row r="859" spans="1:83">
      <c r="A859" s="108"/>
      <c r="B859" s="108"/>
      <c r="E859" s="108"/>
      <c r="F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  <c r="AH859" s="108"/>
      <c r="AI859" s="108"/>
      <c r="AJ859" s="108"/>
      <c r="AK859" s="108"/>
      <c r="AL859" s="108"/>
      <c r="AM859" s="108"/>
      <c r="AN859" s="108"/>
      <c r="AO859" s="108"/>
      <c r="AP859" s="108"/>
      <c r="AQ859" s="108"/>
      <c r="AR859" s="108"/>
      <c r="AS859" s="108"/>
      <c r="AT859" s="108"/>
      <c r="AU859" s="108"/>
      <c r="AV859" s="108"/>
      <c r="AW859" s="108"/>
      <c r="AX859" s="108"/>
      <c r="AY859" s="108"/>
      <c r="AZ859" s="108"/>
      <c r="BE859" s="108"/>
      <c r="BG859" s="108"/>
      <c r="BI859" s="108"/>
      <c r="BK859" s="108"/>
      <c r="BL859" s="108"/>
      <c r="BM859" s="108"/>
      <c r="CB859" s="108"/>
      <c r="CC859" s="108"/>
      <c r="CD859" s="108"/>
      <c r="CE859" s="108"/>
    </row>
    <row r="860" spans="1:83">
      <c r="A860" s="108"/>
      <c r="B860" s="108"/>
      <c r="E860" s="108"/>
      <c r="F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  <c r="AN860" s="108"/>
      <c r="AO860" s="108"/>
      <c r="AP860" s="108"/>
      <c r="AQ860" s="108"/>
      <c r="AR860" s="108"/>
      <c r="AS860" s="108"/>
      <c r="AT860" s="108"/>
      <c r="AU860" s="108"/>
      <c r="AV860" s="108"/>
      <c r="AW860" s="108"/>
      <c r="AX860" s="108"/>
      <c r="AY860" s="108"/>
      <c r="AZ860" s="108"/>
      <c r="BE860" s="108"/>
      <c r="BG860" s="108"/>
      <c r="BI860" s="108"/>
      <c r="BK860" s="108"/>
      <c r="BL860" s="108"/>
      <c r="BM860" s="108"/>
      <c r="CB860" s="108"/>
      <c r="CC860" s="108"/>
      <c r="CD860" s="108"/>
      <c r="CE860" s="108"/>
    </row>
    <row r="861" spans="1:83">
      <c r="A861" s="108"/>
      <c r="B861" s="108"/>
      <c r="E861" s="108"/>
      <c r="F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  <c r="AN861" s="108"/>
      <c r="AO861" s="108"/>
      <c r="AP861" s="108"/>
      <c r="AQ861" s="108"/>
      <c r="AR861" s="108"/>
      <c r="AS861" s="108"/>
      <c r="AT861" s="108"/>
      <c r="AU861" s="108"/>
      <c r="AV861" s="108"/>
      <c r="AW861" s="108"/>
      <c r="AX861" s="108"/>
      <c r="AY861" s="108"/>
      <c r="AZ861" s="108"/>
      <c r="BE861" s="108"/>
      <c r="BG861" s="108"/>
      <c r="BI861" s="108"/>
      <c r="BK861" s="108"/>
      <c r="BL861" s="108"/>
      <c r="BM861" s="108"/>
      <c r="CB861" s="108"/>
      <c r="CC861" s="108"/>
      <c r="CD861" s="108"/>
      <c r="CE861" s="108"/>
    </row>
    <row r="862" spans="1:83">
      <c r="A862" s="108"/>
      <c r="B862" s="108"/>
      <c r="E862" s="108"/>
      <c r="F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  <c r="AN862" s="108"/>
      <c r="AO862" s="108"/>
      <c r="AP862" s="108"/>
      <c r="AQ862" s="108"/>
      <c r="AR862" s="108"/>
      <c r="AS862" s="108"/>
      <c r="AT862" s="108"/>
      <c r="AU862" s="108"/>
      <c r="AV862" s="108"/>
      <c r="AW862" s="108"/>
      <c r="AX862" s="108"/>
      <c r="AY862" s="108"/>
      <c r="AZ862" s="108"/>
      <c r="BE862" s="108"/>
      <c r="BG862" s="108"/>
      <c r="BI862" s="108"/>
      <c r="BK862" s="108"/>
      <c r="BL862" s="108"/>
      <c r="BM862" s="108"/>
      <c r="CB862" s="108"/>
      <c r="CC862" s="108"/>
      <c r="CD862" s="108"/>
      <c r="CE862" s="108"/>
    </row>
    <row r="863" spans="1:83">
      <c r="A863" s="108"/>
      <c r="B863" s="108"/>
      <c r="E863" s="108"/>
      <c r="F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  <c r="AN863" s="108"/>
      <c r="AO863" s="108"/>
      <c r="AP863" s="108"/>
      <c r="AQ863" s="108"/>
      <c r="AR863" s="108"/>
      <c r="AS863" s="108"/>
      <c r="AT863" s="108"/>
      <c r="AU863" s="108"/>
      <c r="AV863" s="108"/>
      <c r="AW863" s="108"/>
      <c r="AX863" s="108"/>
      <c r="AY863" s="108"/>
      <c r="AZ863" s="108"/>
      <c r="BE863" s="108"/>
      <c r="BG863" s="108"/>
      <c r="BI863" s="108"/>
      <c r="BK863" s="108"/>
      <c r="BL863" s="108"/>
      <c r="BM863" s="108"/>
      <c r="CB863" s="108"/>
      <c r="CC863" s="108"/>
      <c r="CD863" s="108"/>
      <c r="CE863" s="108"/>
    </row>
    <row r="864" spans="1:83">
      <c r="A864" s="108"/>
      <c r="B864" s="108"/>
      <c r="E864" s="108"/>
      <c r="F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  <c r="AH864" s="108"/>
      <c r="AI864" s="108"/>
      <c r="AJ864" s="108"/>
      <c r="AK864" s="108"/>
      <c r="AL864" s="108"/>
      <c r="AM864" s="108"/>
      <c r="AN864" s="108"/>
      <c r="AO864" s="108"/>
      <c r="AP864" s="108"/>
      <c r="AQ864" s="108"/>
      <c r="AR864" s="108"/>
      <c r="AS864" s="108"/>
      <c r="AT864" s="108"/>
      <c r="AU864" s="108"/>
      <c r="AV864" s="108"/>
      <c r="AW864" s="108"/>
      <c r="AX864" s="108"/>
      <c r="AY864" s="108"/>
      <c r="AZ864" s="108"/>
      <c r="BE864" s="108"/>
      <c r="BG864" s="108"/>
      <c r="BI864" s="108"/>
      <c r="BK864" s="108"/>
      <c r="BL864" s="108"/>
      <c r="BM864" s="108"/>
      <c r="CB864" s="108"/>
      <c r="CC864" s="108"/>
      <c r="CD864" s="108"/>
      <c r="CE864" s="108"/>
    </row>
    <row r="865" spans="1:83">
      <c r="A865" s="108"/>
      <c r="B865" s="108"/>
      <c r="E865" s="108"/>
      <c r="F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  <c r="AN865" s="108"/>
      <c r="AO865" s="108"/>
      <c r="AP865" s="108"/>
      <c r="AQ865" s="108"/>
      <c r="AR865" s="108"/>
      <c r="AS865" s="108"/>
      <c r="AT865" s="108"/>
      <c r="AU865" s="108"/>
      <c r="AV865" s="108"/>
      <c r="AW865" s="108"/>
      <c r="AX865" s="108"/>
      <c r="AY865" s="108"/>
      <c r="AZ865" s="108"/>
      <c r="BE865" s="108"/>
      <c r="BG865" s="108"/>
      <c r="BI865" s="108"/>
      <c r="BK865" s="108"/>
      <c r="BL865" s="108"/>
      <c r="BM865" s="108"/>
      <c r="CB865" s="108"/>
      <c r="CC865" s="108"/>
      <c r="CD865" s="108"/>
      <c r="CE865" s="108"/>
    </row>
    <row r="866" spans="1:83">
      <c r="A866" s="108"/>
      <c r="B866" s="108"/>
      <c r="E866" s="108"/>
      <c r="F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  <c r="AN866" s="108"/>
      <c r="AO866" s="108"/>
      <c r="AP866" s="108"/>
      <c r="AQ866" s="108"/>
      <c r="AR866" s="108"/>
      <c r="AS866" s="108"/>
      <c r="AT866" s="108"/>
      <c r="AU866" s="108"/>
      <c r="AV866" s="108"/>
      <c r="AW866" s="108"/>
      <c r="AX866" s="108"/>
      <c r="AY866" s="108"/>
      <c r="AZ866" s="108"/>
      <c r="BE866" s="108"/>
      <c r="BG866" s="108"/>
      <c r="BI866" s="108"/>
      <c r="BK866" s="108"/>
      <c r="BL866" s="108"/>
      <c r="BM866" s="108"/>
      <c r="CB866" s="108"/>
      <c r="CC866" s="108"/>
      <c r="CD866" s="108"/>
      <c r="CE866" s="108"/>
    </row>
    <row r="867" spans="1:83">
      <c r="A867" s="108"/>
      <c r="B867" s="108"/>
      <c r="E867" s="108"/>
      <c r="F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  <c r="AH867" s="108"/>
      <c r="AI867" s="108"/>
      <c r="AJ867" s="108"/>
      <c r="AK867" s="108"/>
      <c r="AL867" s="108"/>
      <c r="AM867" s="108"/>
      <c r="AN867" s="108"/>
      <c r="AO867" s="108"/>
      <c r="AP867" s="108"/>
      <c r="AQ867" s="108"/>
      <c r="AR867" s="108"/>
      <c r="AS867" s="108"/>
      <c r="AT867" s="108"/>
      <c r="AU867" s="108"/>
      <c r="AV867" s="108"/>
      <c r="AW867" s="108"/>
      <c r="AX867" s="108"/>
      <c r="AY867" s="108"/>
      <c r="AZ867" s="108"/>
      <c r="BE867" s="108"/>
      <c r="BG867" s="108"/>
      <c r="BI867" s="108"/>
      <c r="BK867" s="108"/>
      <c r="BL867" s="108"/>
      <c r="BM867" s="108"/>
      <c r="CB867" s="108"/>
      <c r="CC867" s="108"/>
      <c r="CD867" s="108"/>
      <c r="CE867" s="108"/>
    </row>
    <row r="868" spans="1:83">
      <c r="A868" s="108"/>
      <c r="B868" s="108"/>
      <c r="E868" s="108"/>
      <c r="F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  <c r="AH868" s="108"/>
      <c r="AI868" s="108"/>
      <c r="AJ868" s="108"/>
      <c r="AK868" s="108"/>
      <c r="AL868" s="108"/>
      <c r="AM868" s="108"/>
      <c r="AN868" s="108"/>
      <c r="AO868" s="108"/>
      <c r="AP868" s="108"/>
      <c r="AQ868" s="108"/>
      <c r="AR868" s="108"/>
      <c r="AS868" s="108"/>
      <c r="AT868" s="108"/>
      <c r="AU868" s="108"/>
      <c r="AV868" s="108"/>
      <c r="AW868" s="108"/>
      <c r="AX868" s="108"/>
      <c r="AY868" s="108"/>
      <c r="AZ868" s="108"/>
      <c r="BE868" s="108"/>
      <c r="BG868" s="108"/>
      <c r="BI868" s="108"/>
      <c r="BK868" s="108"/>
      <c r="BL868" s="108"/>
      <c r="BM868" s="108"/>
      <c r="CB868" s="108"/>
      <c r="CC868" s="108"/>
      <c r="CD868" s="108"/>
      <c r="CE868" s="108"/>
    </row>
    <row r="869" spans="1:83">
      <c r="A869" s="108"/>
      <c r="B869" s="108"/>
      <c r="E869" s="108"/>
      <c r="F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  <c r="AH869" s="108"/>
      <c r="AI869" s="108"/>
      <c r="AJ869" s="108"/>
      <c r="AK869" s="108"/>
      <c r="AL869" s="108"/>
      <c r="AM869" s="108"/>
      <c r="AN869" s="108"/>
      <c r="AO869" s="108"/>
      <c r="AP869" s="108"/>
      <c r="AQ869" s="108"/>
      <c r="AR869" s="108"/>
      <c r="AS869" s="108"/>
      <c r="AT869" s="108"/>
      <c r="AU869" s="108"/>
      <c r="AV869" s="108"/>
      <c r="AW869" s="108"/>
      <c r="AX869" s="108"/>
      <c r="AY869" s="108"/>
      <c r="AZ869" s="108"/>
      <c r="BE869" s="108"/>
      <c r="BG869" s="108"/>
      <c r="BI869" s="108"/>
      <c r="BK869" s="108"/>
      <c r="BL869" s="108"/>
      <c r="BM869" s="108"/>
      <c r="CB869" s="108"/>
      <c r="CC869" s="108"/>
      <c r="CD869" s="108"/>
      <c r="CE869" s="108"/>
    </row>
    <row r="870" spans="1:83">
      <c r="A870" s="108"/>
      <c r="B870" s="108"/>
      <c r="E870" s="108"/>
      <c r="F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  <c r="AH870" s="108"/>
      <c r="AI870" s="108"/>
      <c r="AJ870" s="108"/>
      <c r="AK870" s="108"/>
      <c r="AL870" s="108"/>
      <c r="AM870" s="108"/>
      <c r="AN870" s="108"/>
      <c r="AO870" s="108"/>
      <c r="AP870" s="108"/>
      <c r="AQ870" s="108"/>
      <c r="AR870" s="108"/>
      <c r="AS870" s="108"/>
      <c r="AT870" s="108"/>
      <c r="AU870" s="108"/>
      <c r="AV870" s="108"/>
      <c r="AW870" s="108"/>
      <c r="AX870" s="108"/>
      <c r="AY870" s="108"/>
      <c r="AZ870" s="108"/>
      <c r="BE870" s="108"/>
      <c r="BG870" s="108"/>
      <c r="BI870" s="108"/>
      <c r="BK870" s="108"/>
      <c r="BL870" s="108"/>
      <c r="BM870" s="108"/>
      <c r="CB870" s="108"/>
      <c r="CC870" s="108"/>
      <c r="CD870" s="108"/>
      <c r="CE870" s="108"/>
    </row>
    <row r="871" spans="1:83">
      <c r="A871" s="108"/>
      <c r="B871" s="108"/>
      <c r="E871" s="108"/>
      <c r="F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  <c r="AH871" s="108"/>
      <c r="AI871" s="108"/>
      <c r="AJ871" s="108"/>
      <c r="AK871" s="108"/>
      <c r="AL871" s="108"/>
      <c r="AM871" s="108"/>
      <c r="AN871" s="108"/>
      <c r="AO871" s="108"/>
      <c r="AP871" s="108"/>
      <c r="AQ871" s="108"/>
      <c r="AR871" s="108"/>
      <c r="AS871" s="108"/>
      <c r="AT871" s="108"/>
      <c r="AU871" s="108"/>
      <c r="AV871" s="108"/>
      <c r="AW871" s="108"/>
      <c r="AX871" s="108"/>
      <c r="AY871" s="108"/>
      <c r="AZ871" s="108"/>
      <c r="BE871" s="108"/>
      <c r="BG871" s="108"/>
      <c r="BI871" s="108"/>
      <c r="BK871" s="108"/>
      <c r="BL871" s="108"/>
      <c r="BM871" s="108"/>
      <c r="CB871" s="108"/>
      <c r="CC871" s="108"/>
      <c r="CD871" s="108"/>
      <c r="CE871" s="108"/>
    </row>
    <row r="872" spans="1:83">
      <c r="A872" s="108"/>
      <c r="B872" s="108"/>
      <c r="E872" s="108"/>
      <c r="F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  <c r="AH872" s="108"/>
      <c r="AI872" s="108"/>
      <c r="AJ872" s="108"/>
      <c r="AK872" s="108"/>
      <c r="AL872" s="108"/>
      <c r="AM872" s="108"/>
      <c r="AN872" s="108"/>
      <c r="AO872" s="108"/>
      <c r="AP872" s="108"/>
      <c r="AQ872" s="108"/>
      <c r="AR872" s="108"/>
      <c r="AS872" s="108"/>
      <c r="AT872" s="108"/>
      <c r="AU872" s="108"/>
      <c r="AV872" s="108"/>
      <c r="AW872" s="108"/>
      <c r="AX872" s="108"/>
      <c r="AY872" s="108"/>
      <c r="AZ872" s="108"/>
      <c r="BE872" s="108"/>
      <c r="BG872" s="108"/>
      <c r="BI872" s="108"/>
      <c r="BK872" s="108"/>
      <c r="BL872" s="108"/>
      <c r="BM872" s="108"/>
      <c r="CB872" s="108"/>
      <c r="CC872" s="108"/>
      <c r="CD872" s="108"/>
      <c r="CE872" s="108"/>
    </row>
    <row r="873" spans="1:83">
      <c r="A873" s="108"/>
      <c r="B873" s="108"/>
      <c r="E873" s="108"/>
      <c r="F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  <c r="AH873" s="108"/>
      <c r="AI873" s="108"/>
      <c r="AJ873" s="108"/>
      <c r="AK873" s="108"/>
      <c r="AL873" s="108"/>
      <c r="AM873" s="108"/>
      <c r="AN873" s="108"/>
      <c r="AO873" s="108"/>
      <c r="AP873" s="108"/>
      <c r="AQ873" s="108"/>
      <c r="AR873" s="108"/>
      <c r="AS873" s="108"/>
      <c r="AT873" s="108"/>
      <c r="AU873" s="108"/>
      <c r="AV873" s="108"/>
      <c r="AW873" s="108"/>
      <c r="AX873" s="108"/>
      <c r="AY873" s="108"/>
      <c r="AZ873" s="108"/>
      <c r="BE873" s="108"/>
      <c r="BG873" s="108"/>
      <c r="BI873" s="108"/>
      <c r="BK873" s="108"/>
      <c r="BL873" s="108"/>
      <c r="BM873" s="108"/>
      <c r="CB873" s="108"/>
      <c r="CC873" s="108"/>
      <c r="CD873" s="108"/>
      <c r="CE873" s="108"/>
    </row>
    <row r="874" spans="1:83">
      <c r="A874" s="108"/>
      <c r="B874" s="108"/>
      <c r="E874" s="108"/>
      <c r="F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  <c r="AH874" s="108"/>
      <c r="AI874" s="108"/>
      <c r="AJ874" s="108"/>
      <c r="AK874" s="108"/>
      <c r="AL874" s="108"/>
      <c r="AM874" s="108"/>
      <c r="AN874" s="108"/>
      <c r="AO874" s="108"/>
      <c r="AP874" s="108"/>
      <c r="AQ874" s="108"/>
      <c r="AR874" s="108"/>
      <c r="AS874" s="108"/>
      <c r="AT874" s="108"/>
      <c r="AU874" s="108"/>
      <c r="AV874" s="108"/>
      <c r="AW874" s="108"/>
      <c r="AX874" s="108"/>
      <c r="AY874" s="108"/>
      <c r="AZ874" s="108"/>
      <c r="BE874" s="108"/>
      <c r="BG874" s="108"/>
      <c r="BI874" s="108"/>
      <c r="BK874" s="108"/>
      <c r="BL874" s="108"/>
      <c r="BM874" s="108"/>
      <c r="CB874" s="108"/>
      <c r="CC874" s="108"/>
      <c r="CD874" s="108"/>
      <c r="CE874" s="108"/>
    </row>
    <row r="875" spans="1:83">
      <c r="A875" s="108"/>
      <c r="B875" s="108"/>
      <c r="E875" s="108"/>
      <c r="F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  <c r="AH875" s="108"/>
      <c r="AI875" s="108"/>
      <c r="AJ875" s="108"/>
      <c r="AK875" s="108"/>
      <c r="AL875" s="108"/>
      <c r="AM875" s="108"/>
      <c r="AN875" s="108"/>
      <c r="AO875" s="108"/>
      <c r="AP875" s="108"/>
      <c r="AQ875" s="108"/>
      <c r="AR875" s="108"/>
      <c r="AS875" s="108"/>
      <c r="AT875" s="108"/>
      <c r="AU875" s="108"/>
      <c r="AV875" s="108"/>
      <c r="AW875" s="108"/>
      <c r="AX875" s="108"/>
      <c r="AY875" s="108"/>
      <c r="AZ875" s="108"/>
      <c r="BE875" s="108"/>
      <c r="BG875" s="108"/>
      <c r="BI875" s="108"/>
      <c r="BK875" s="108"/>
      <c r="BL875" s="108"/>
      <c r="BM875" s="108"/>
      <c r="CB875" s="108"/>
      <c r="CC875" s="108"/>
      <c r="CD875" s="108"/>
      <c r="CE875" s="108"/>
    </row>
    <row r="876" spans="1:83">
      <c r="A876" s="108"/>
      <c r="B876" s="108"/>
      <c r="E876" s="108"/>
      <c r="F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  <c r="AH876" s="108"/>
      <c r="AI876" s="108"/>
      <c r="AJ876" s="108"/>
      <c r="AK876" s="108"/>
      <c r="AL876" s="108"/>
      <c r="AM876" s="108"/>
      <c r="AN876" s="108"/>
      <c r="AO876" s="108"/>
      <c r="AP876" s="108"/>
      <c r="AQ876" s="108"/>
      <c r="AR876" s="108"/>
      <c r="AS876" s="108"/>
      <c r="AT876" s="108"/>
      <c r="AU876" s="108"/>
      <c r="AV876" s="108"/>
      <c r="AW876" s="108"/>
      <c r="AX876" s="108"/>
      <c r="AY876" s="108"/>
      <c r="AZ876" s="108"/>
      <c r="BE876" s="108"/>
      <c r="BG876" s="108"/>
      <c r="BI876" s="108"/>
      <c r="BK876" s="108"/>
      <c r="BL876" s="108"/>
      <c r="BM876" s="108"/>
      <c r="CB876" s="108"/>
      <c r="CC876" s="108"/>
      <c r="CD876" s="108"/>
      <c r="CE876" s="108"/>
    </row>
    <row r="877" spans="1:83">
      <c r="A877" s="108"/>
      <c r="B877" s="108"/>
      <c r="E877" s="108"/>
      <c r="F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  <c r="AH877" s="108"/>
      <c r="AI877" s="108"/>
      <c r="AJ877" s="108"/>
      <c r="AK877" s="108"/>
      <c r="AL877" s="108"/>
      <c r="AM877" s="108"/>
      <c r="AN877" s="108"/>
      <c r="AO877" s="108"/>
      <c r="AP877" s="108"/>
      <c r="AQ877" s="108"/>
      <c r="AR877" s="108"/>
      <c r="AS877" s="108"/>
      <c r="AT877" s="108"/>
      <c r="AU877" s="108"/>
      <c r="AV877" s="108"/>
      <c r="AW877" s="108"/>
      <c r="AX877" s="108"/>
      <c r="AY877" s="108"/>
      <c r="AZ877" s="108"/>
      <c r="BE877" s="108"/>
      <c r="BG877" s="108"/>
      <c r="BI877" s="108"/>
      <c r="BK877" s="108"/>
      <c r="BL877" s="108"/>
      <c r="BM877" s="108"/>
      <c r="CB877" s="108"/>
      <c r="CC877" s="108"/>
      <c r="CD877" s="108"/>
      <c r="CE877" s="108"/>
    </row>
    <row r="878" spans="1:83">
      <c r="A878" s="108"/>
      <c r="B878" s="108"/>
      <c r="E878" s="108"/>
      <c r="F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  <c r="AH878" s="108"/>
      <c r="AI878" s="108"/>
      <c r="AJ878" s="108"/>
      <c r="AK878" s="108"/>
      <c r="AL878" s="108"/>
      <c r="AM878" s="108"/>
      <c r="AN878" s="108"/>
      <c r="AO878" s="108"/>
      <c r="AP878" s="108"/>
      <c r="AQ878" s="108"/>
      <c r="AR878" s="108"/>
      <c r="AS878" s="108"/>
      <c r="AT878" s="108"/>
      <c r="AU878" s="108"/>
      <c r="AV878" s="108"/>
      <c r="AW878" s="108"/>
      <c r="AX878" s="108"/>
      <c r="AY878" s="108"/>
      <c r="AZ878" s="108"/>
      <c r="BE878" s="108"/>
      <c r="BG878" s="108"/>
      <c r="BI878" s="108"/>
      <c r="BK878" s="108"/>
      <c r="BL878" s="108"/>
      <c r="BM878" s="108"/>
      <c r="CB878" s="108"/>
      <c r="CC878" s="108"/>
      <c r="CD878" s="108"/>
      <c r="CE878" s="108"/>
    </row>
    <row r="879" spans="1:83">
      <c r="A879" s="108"/>
      <c r="B879" s="108"/>
      <c r="E879" s="108"/>
      <c r="F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  <c r="AH879" s="108"/>
      <c r="AI879" s="108"/>
      <c r="AJ879" s="108"/>
      <c r="AK879" s="108"/>
      <c r="AL879" s="108"/>
      <c r="AM879" s="108"/>
      <c r="AN879" s="108"/>
      <c r="AO879" s="108"/>
      <c r="AP879" s="108"/>
      <c r="AQ879" s="108"/>
      <c r="AR879" s="108"/>
      <c r="AS879" s="108"/>
      <c r="AT879" s="108"/>
      <c r="AU879" s="108"/>
      <c r="AV879" s="108"/>
      <c r="AW879" s="108"/>
      <c r="AX879" s="108"/>
      <c r="AY879" s="108"/>
      <c r="AZ879" s="108"/>
      <c r="BE879" s="108"/>
      <c r="BG879" s="108"/>
      <c r="BI879" s="108"/>
      <c r="BK879" s="108"/>
      <c r="BL879" s="108"/>
      <c r="BM879" s="108"/>
      <c r="CB879" s="108"/>
      <c r="CC879" s="108"/>
      <c r="CD879" s="108"/>
      <c r="CE879" s="108"/>
    </row>
    <row r="880" spans="1:83">
      <c r="A880" s="108"/>
      <c r="B880" s="108"/>
      <c r="E880" s="108"/>
      <c r="F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  <c r="AH880" s="108"/>
      <c r="AI880" s="108"/>
      <c r="AJ880" s="108"/>
      <c r="AK880" s="108"/>
      <c r="AL880" s="108"/>
      <c r="AM880" s="108"/>
      <c r="AN880" s="108"/>
      <c r="AO880" s="108"/>
      <c r="AP880" s="108"/>
      <c r="AQ880" s="108"/>
      <c r="AR880" s="108"/>
      <c r="AS880" s="108"/>
      <c r="AT880" s="108"/>
      <c r="AU880" s="108"/>
      <c r="AV880" s="108"/>
      <c r="AW880" s="108"/>
      <c r="AX880" s="108"/>
      <c r="AY880" s="108"/>
      <c r="AZ880" s="108"/>
      <c r="BE880" s="108"/>
      <c r="BG880" s="108"/>
      <c r="BI880" s="108"/>
      <c r="BK880" s="108"/>
      <c r="BL880" s="108"/>
      <c r="BM880" s="108"/>
      <c r="CB880" s="108"/>
      <c r="CC880" s="108"/>
      <c r="CD880" s="108"/>
      <c r="CE880" s="108"/>
    </row>
    <row r="881" spans="1:83">
      <c r="A881" s="108"/>
      <c r="B881" s="108"/>
      <c r="E881" s="108"/>
      <c r="F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  <c r="AH881" s="108"/>
      <c r="AI881" s="108"/>
      <c r="AJ881" s="108"/>
      <c r="AK881" s="108"/>
      <c r="AL881" s="108"/>
      <c r="AM881" s="108"/>
      <c r="AN881" s="108"/>
      <c r="AO881" s="108"/>
      <c r="AP881" s="108"/>
      <c r="AQ881" s="108"/>
      <c r="AR881" s="108"/>
      <c r="AS881" s="108"/>
      <c r="AT881" s="108"/>
      <c r="AU881" s="108"/>
      <c r="AV881" s="108"/>
      <c r="AW881" s="108"/>
      <c r="AX881" s="108"/>
      <c r="AY881" s="108"/>
      <c r="AZ881" s="108"/>
      <c r="BE881" s="108"/>
      <c r="BG881" s="108"/>
      <c r="BI881" s="108"/>
      <c r="BK881" s="108"/>
      <c r="BL881" s="108"/>
      <c r="BM881" s="108"/>
      <c r="CB881" s="108"/>
      <c r="CC881" s="108"/>
      <c r="CD881" s="108"/>
      <c r="CE881" s="108"/>
    </row>
    <row r="882" spans="1:83">
      <c r="A882" s="108"/>
      <c r="B882" s="108"/>
      <c r="E882" s="108"/>
      <c r="F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  <c r="AH882" s="108"/>
      <c r="AI882" s="108"/>
      <c r="AJ882" s="108"/>
      <c r="AK882" s="108"/>
      <c r="AL882" s="108"/>
      <c r="AM882" s="108"/>
      <c r="AN882" s="108"/>
      <c r="AO882" s="108"/>
      <c r="AP882" s="108"/>
      <c r="AQ882" s="108"/>
      <c r="AR882" s="108"/>
      <c r="AS882" s="108"/>
      <c r="AT882" s="108"/>
      <c r="AU882" s="108"/>
      <c r="AV882" s="108"/>
      <c r="AW882" s="108"/>
      <c r="AX882" s="108"/>
      <c r="AY882" s="108"/>
      <c r="AZ882" s="108"/>
      <c r="BE882" s="108"/>
      <c r="BG882" s="108"/>
      <c r="BI882" s="108"/>
      <c r="BK882" s="108"/>
      <c r="BL882" s="108"/>
      <c r="BM882" s="108"/>
      <c r="CB882" s="108"/>
      <c r="CC882" s="108"/>
      <c r="CD882" s="108"/>
      <c r="CE882" s="108"/>
    </row>
    <row r="883" spans="1:83">
      <c r="A883" s="108"/>
      <c r="B883" s="108"/>
      <c r="E883" s="108"/>
      <c r="F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  <c r="AH883" s="108"/>
      <c r="AI883" s="108"/>
      <c r="AJ883" s="108"/>
      <c r="AK883" s="108"/>
      <c r="AL883" s="108"/>
      <c r="AM883" s="108"/>
      <c r="AN883" s="108"/>
      <c r="AO883" s="108"/>
      <c r="AP883" s="108"/>
      <c r="AQ883" s="108"/>
      <c r="AR883" s="108"/>
      <c r="AS883" s="108"/>
      <c r="AT883" s="108"/>
      <c r="AU883" s="108"/>
      <c r="AV883" s="108"/>
      <c r="AW883" s="108"/>
      <c r="AX883" s="108"/>
      <c r="AY883" s="108"/>
      <c r="AZ883" s="108"/>
      <c r="BE883" s="108"/>
      <c r="BG883" s="108"/>
      <c r="BI883" s="108"/>
      <c r="BK883" s="108"/>
      <c r="BL883" s="108"/>
      <c r="BM883" s="108"/>
      <c r="CB883" s="108"/>
      <c r="CC883" s="108"/>
      <c r="CD883" s="108"/>
      <c r="CE883" s="108"/>
    </row>
    <row r="884" spans="1:83">
      <c r="A884" s="108"/>
      <c r="B884" s="108"/>
      <c r="E884" s="108"/>
      <c r="F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  <c r="AH884" s="108"/>
      <c r="AI884" s="108"/>
      <c r="AJ884" s="108"/>
      <c r="AK884" s="108"/>
      <c r="AL884" s="108"/>
      <c r="AM884" s="108"/>
      <c r="AN884" s="108"/>
      <c r="AO884" s="108"/>
      <c r="AP884" s="108"/>
      <c r="AQ884" s="108"/>
      <c r="AR884" s="108"/>
      <c r="AS884" s="108"/>
      <c r="AT884" s="108"/>
      <c r="AU884" s="108"/>
      <c r="AV884" s="108"/>
      <c r="AW884" s="108"/>
      <c r="AX884" s="108"/>
      <c r="AY884" s="108"/>
      <c r="AZ884" s="108"/>
      <c r="BE884" s="108"/>
      <c r="BG884" s="108"/>
      <c r="BI884" s="108"/>
      <c r="BK884" s="108"/>
      <c r="BL884" s="108"/>
      <c r="BM884" s="108"/>
      <c r="CB884" s="108"/>
      <c r="CC884" s="108"/>
      <c r="CD884" s="108"/>
      <c r="CE884" s="108"/>
    </row>
    <row r="885" spans="1:83">
      <c r="A885" s="108"/>
      <c r="B885" s="108"/>
      <c r="E885" s="108"/>
      <c r="F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  <c r="AH885" s="108"/>
      <c r="AI885" s="108"/>
      <c r="AJ885" s="108"/>
      <c r="AK885" s="108"/>
      <c r="AL885" s="108"/>
      <c r="AM885" s="108"/>
      <c r="AN885" s="108"/>
      <c r="AO885" s="108"/>
      <c r="AP885" s="108"/>
      <c r="AQ885" s="108"/>
      <c r="AR885" s="108"/>
      <c r="AS885" s="108"/>
      <c r="AT885" s="108"/>
      <c r="AU885" s="108"/>
      <c r="AV885" s="108"/>
      <c r="AW885" s="108"/>
      <c r="AX885" s="108"/>
      <c r="AY885" s="108"/>
      <c r="AZ885" s="108"/>
      <c r="BE885" s="108"/>
      <c r="BG885" s="108"/>
      <c r="BI885" s="108"/>
      <c r="BK885" s="108"/>
      <c r="BL885" s="108"/>
      <c r="BM885" s="108"/>
      <c r="CB885" s="108"/>
      <c r="CC885" s="108"/>
      <c r="CD885" s="108"/>
      <c r="CE885" s="108"/>
    </row>
    <row r="886" spans="1:83">
      <c r="A886" s="108"/>
      <c r="B886" s="108"/>
      <c r="E886" s="108"/>
      <c r="F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  <c r="AH886" s="108"/>
      <c r="AI886" s="108"/>
      <c r="AJ886" s="108"/>
      <c r="AK886" s="108"/>
      <c r="AL886" s="108"/>
      <c r="AM886" s="108"/>
      <c r="AN886" s="108"/>
      <c r="AO886" s="108"/>
      <c r="AP886" s="108"/>
      <c r="AQ886" s="108"/>
      <c r="AR886" s="108"/>
      <c r="AS886" s="108"/>
      <c r="AT886" s="108"/>
      <c r="AU886" s="108"/>
      <c r="AV886" s="108"/>
      <c r="AW886" s="108"/>
      <c r="AX886" s="108"/>
      <c r="AY886" s="108"/>
      <c r="AZ886" s="108"/>
      <c r="BE886" s="108"/>
      <c r="BG886" s="108"/>
      <c r="BI886" s="108"/>
      <c r="BK886" s="108"/>
      <c r="BL886" s="108"/>
      <c r="BM886" s="108"/>
      <c r="CB886" s="108"/>
      <c r="CC886" s="108"/>
      <c r="CD886" s="108"/>
      <c r="CE886" s="108"/>
    </row>
    <row r="887" spans="1:83">
      <c r="A887" s="108"/>
      <c r="B887" s="108"/>
      <c r="E887" s="108"/>
      <c r="F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  <c r="AH887" s="108"/>
      <c r="AI887" s="108"/>
      <c r="AJ887" s="108"/>
      <c r="AK887" s="108"/>
      <c r="AL887" s="108"/>
      <c r="AM887" s="108"/>
      <c r="AN887" s="108"/>
      <c r="AO887" s="108"/>
      <c r="AP887" s="108"/>
      <c r="AQ887" s="108"/>
      <c r="AR887" s="108"/>
      <c r="AS887" s="108"/>
      <c r="AT887" s="108"/>
      <c r="AU887" s="108"/>
      <c r="AV887" s="108"/>
      <c r="AW887" s="108"/>
      <c r="AX887" s="108"/>
      <c r="AY887" s="108"/>
      <c r="AZ887" s="108"/>
      <c r="BE887" s="108"/>
      <c r="BG887" s="108"/>
      <c r="BI887" s="108"/>
      <c r="BK887" s="108"/>
      <c r="BL887" s="108"/>
      <c r="BM887" s="108"/>
      <c r="CB887" s="108"/>
      <c r="CC887" s="108"/>
      <c r="CD887" s="108"/>
      <c r="CE887" s="108"/>
    </row>
    <row r="888" spans="1:83">
      <c r="A888" s="108"/>
      <c r="B888" s="108"/>
      <c r="E888" s="108"/>
      <c r="F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  <c r="AH888" s="108"/>
      <c r="AI888" s="108"/>
      <c r="AJ888" s="108"/>
      <c r="AK888" s="108"/>
      <c r="AL888" s="108"/>
      <c r="AM888" s="108"/>
      <c r="AN888" s="108"/>
      <c r="AO888" s="108"/>
      <c r="AP888" s="108"/>
      <c r="AQ888" s="108"/>
      <c r="AR888" s="108"/>
      <c r="AS888" s="108"/>
      <c r="AT888" s="108"/>
      <c r="AU888" s="108"/>
      <c r="AV888" s="108"/>
      <c r="AW888" s="108"/>
      <c r="AX888" s="108"/>
      <c r="AY888" s="108"/>
      <c r="AZ888" s="108"/>
      <c r="BE888" s="108"/>
      <c r="BG888" s="108"/>
      <c r="BI888" s="108"/>
      <c r="BK888" s="108"/>
      <c r="BL888" s="108"/>
      <c r="BM888" s="108"/>
      <c r="CB888" s="108"/>
      <c r="CC888" s="108"/>
      <c r="CD888" s="108"/>
      <c r="CE888" s="108"/>
    </row>
    <row r="889" spans="1:83">
      <c r="A889" s="108"/>
      <c r="B889" s="108"/>
      <c r="E889" s="108"/>
      <c r="F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  <c r="AH889" s="108"/>
      <c r="AI889" s="108"/>
      <c r="AJ889" s="108"/>
      <c r="AK889" s="108"/>
      <c r="AL889" s="108"/>
      <c r="AM889" s="108"/>
      <c r="AN889" s="108"/>
      <c r="AO889" s="108"/>
      <c r="AP889" s="108"/>
      <c r="AQ889" s="108"/>
      <c r="AR889" s="108"/>
      <c r="AS889" s="108"/>
      <c r="AT889" s="108"/>
      <c r="AU889" s="108"/>
      <c r="AV889" s="108"/>
      <c r="AW889" s="108"/>
      <c r="AX889" s="108"/>
      <c r="AY889" s="108"/>
      <c r="AZ889" s="108"/>
      <c r="BE889" s="108"/>
      <c r="BG889" s="108"/>
      <c r="BI889" s="108"/>
      <c r="BK889" s="108"/>
      <c r="BL889" s="108"/>
      <c r="BM889" s="108"/>
      <c r="CB889" s="108"/>
      <c r="CC889" s="108"/>
      <c r="CD889" s="108"/>
      <c r="CE889" s="108"/>
    </row>
    <row r="890" spans="1:83">
      <c r="A890" s="108"/>
      <c r="B890" s="108"/>
      <c r="E890" s="108"/>
      <c r="F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  <c r="AH890" s="108"/>
      <c r="AI890" s="108"/>
      <c r="AJ890" s="108"/>
      <c r="AK890" s="108"/>
      <c r="AL890" s="108"/>
      <c r="AM890" s="108"/>
      <c r="AN890" s="108"/>
      <c r="AO890" s="108"/>
      <c r="AP890" s="108"/>
      <c r="AQ890" s="108"/>
      <c r="AR890" s="108"/>
      <c r="AS890" s="108"/>
      <c r="AT890" s="108"/>
      <c r="AU890" s="108"/>
      <c r="AV890" s="108"/>
      <c r="AW890" s="108"/>
      <c r="AX890" s="108"/>
      <c r="AY890" s="108"/>
      <c r="AZ890" s="108"/>
      <c r="BE890" s="108"/>
      <c r="BG890" s="108"/>
      <c r="BI890" s="108"/>
      <c r="BK890" s="108"/>
      <c r="BL890" s="108"/>
      <c r="BM890" s="108"/>
      <c r="CB890" s="108"/>
      <c r="CC890" s="108"/>
      <c r="CD890" s="108"/>
      <c r="CE890" s="108"/>
    </row>
    <row r="891" spans="1:83">
      <c r="A891" s="108"/>
      <c r="B891" s="108"/>
      <c r="E891" s="108"/>
      <c r="F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  <c r="AH891" s="108"/>
      <c r="AI891" s="108"/>
      <c r="AJ891" s="108"/>
      <c r="AK891" s="108"/>
      <c r="AL891" s="108"/>
      <c r="AM891" s="108"/>
      <c r="AN891" s="108"/>
      <c r="AO891" s="108"/>
      <c r="AP891" s="108"/>
      <c r="AQ891" s="108"/>
      <c r="AR891" s="108"/>
      <c r="AS891" s="108"/>
      <c r="AT891" s="108"/>
      <c r="AU891" s="108"/>
      <c r="AV891" s="108"/>
      <c r="AW891" s="108"/>
      <c r="AX891" s="108"/>
      <c r="AY891" s="108"/>
      <c r="AZ891" s="108"/>
      <c r="BE891" s="108"/>
      <c r="BG891" s="108"/>
      <c r="BI891" s="108"/>
      <c r="BK891" s="108"/>
      <c r="BL891" s="108"/>
      <c r="BM891" s="108"/>
      <c r="CB891" s="108"/>
      <c r="CC891" s="108"/>
      <c r="CD891" s="108"/>
      <c r="CE891" s="108"/>
    </row>
    <row r="892" spans="1:83">
      <c r="A892" s="108"/>
      <c r="B892" s="108"/>
      <c r="E892" s="108"/>
      <c r="F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  <c r="AH892" s="108"/>
      <c r="AI892" s="108"/>
      <c r="AJ892" s="108"/>
      <c r="AK892" s="108"/>
      <c r="AL892" s="108"/>
      <c r="AM892" s="108"/>
      <c r="AN892" s="108"/>
      <c r="AO892" s="108"/>
      <c r="AP892" s="108"/>
      <c r="AQ892" s="108"/>
      <c r="AR892" s="108"/>
      <c r="AS892" s="108"/>
      <c r="AT892" s="108"/>
      <c r="AU892" s="108"/>
      <c r="AV892" s="108"/>
      <c r="AW892" s="108"/>
      <c r="AX892" s="108"/>
      <c r="AY892" s="108"/>
      <c r="AZ892" s="108"/>
      <c r="BE892" s="108"/>
      <c r="BG892" s="108"/>
      <c r="BI892" s="108"/>
      <c r="BK892" s="108"/>
      <c r="BL892" s="108"/>
      <c r="BM892" s="108"/>
      <c r="CB892" s="108"/>
      <c r="CC892" s="108"/>
      <c r="CD892" s="108"/>
      <c r="CE892" s="108"/>
    </row>
    <row r="893" spans="1:83">
      <c r="A893" s="108"/>
      <c r="B893" s="108"/>
      <c r="E893" s="108"/>
      <c r="F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E893" s="108"/>
      <c r="BG893" s="108"/>
      <c r="BI893" s="108"/>
      <c r="BK893" s="108"/>
      <c r="BL893" s="108"/>
      <c r="BM893" s="108"/>
      <c r="CB893" s="108"/>
      <c r="CC893" s="108"/>
      <c r="CD893" s="108"/>
      <c r="CE893" s="108"/>
    </row>
    <row r="894" spans="1:83">
      <c r="A894" s="108"/>
      <c r="B894" s="108"/>
      <c r="E894" s="108"/>
      <c r="F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E894" s="108"/>
      <c r="BG894" s="108"/>
      <c r="BI894" s="108"/>
      <c r="BK894" s="108"/>
      <c r="BL894" s="108"/>
      <c r="BM894" s="108"/>
      <c r="CB894" s="108"/>
      <c r="CC894" s="108"/>
      <c r="CD894" s="108"/>
      <c r="CE894" s="108"/>
    </row>
    <row r="895" spans="1:83">
      <c r="A895" s="108"/>
      <c r="B895" s="108"/>
      <c r="E895" s="108"/>
      <c r="F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  <c r="AH895" s="108"/>
      <c r="AI895" s="108"/>
      <c r="AJ895" s="108"/>
      <c r="AK895" s="108"/>
      <c r="AL895" s="108"/>
      <c r="AM895" s="108"/>
      <c r="AN895" s="108"/>
      <c r="AO895" s="108"/>
      <c r="AP895" s="108"/>
      <c r="AQ895" s="108"/>
      <c r="AR895" s="108"/>
      <c r="AS895" s="108"/>
      <c r="AT895" s="108"/>
      <c r="AU895" s="108"/>
      <c r="AV895" s="108"/>
      <c r="AW895" s="108"/>
      <c r="AX895" s="108"/>
      <c r="AY895" s="108"/>
      <c r="AZ895" s="108"/>
      <c r="BE895" s="108"/>
      <c r="BG895" s="108"/>
      <c r="BI895" s="108"/>
      <c r="BK895" s="108"/>
      <c r="BL895" s="108"/>
      <c r="BM895" s="108"/>
      <c r="CB895" s="108"/>
      <c r="CC895" s="108"/>
      <c r="CD895" s="108"/>
      <c r="CE895" s="108"/>
    </row>
    <row r="896" spans="1:83">
      <c r="A896" s="108"/>
      <c r="B896" s="108"/>
      <c r="E896" s="108"/>
      <c r="F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  <c r="AH896" s="108"/>
      <c r="AI896" s="108"/>
      <c r="AJ896" s="108"/>
      <c r="AK896" s="108"/>
      <c r="AL896" s="108"/>
      <c r="AM896" s="108"/>
      <c r="AN896" s="108"/>
      <c r="AO896" s="108"/>
      <c r="AP896" s="108"/>
      <c r="AQ896" s="108"/>
      <c r="AR896" s="108"/>
      <c r="AS896" s="108"/>
      <c r="AT896" s="108"/>
      <c r="AU896" s="108"/>
      <c r="AV896" s="108"/>
      <c r="AW896" s="108"/>
      <c r="AX896" s="108"/>
      <c r="AY896" s="108"/>
      <c r="AZ896" s="108"/>
      <c r="BE896" s="108"/>
      <c r="BG896" s="108"/>
      <c r="BI896" s="108"/>
      <c r="BK896" s="108"/>
      <c r="BL896" s="108"/>
      <c r="BM896" s="108"/>
      <c r="CB896" s="108"/>
      <c r="CC896" s="108"/>
      <c r="CD896" s="108"/>
      <c r="CE896" s="108"/>
    </row>
    <row r="897" spans="1:83">
      <c r="A897" s="108"/>
      <c r="B897" s="108"/>
      <c r="E897" s="108"/>
      <c r="F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  <c r="AH897" s="108"/>
      <c r="AI897" s="108"/>
      <c r="AJ897" s="108"/>
      <c r="AK897" s="108"/>
      <c r="AL897" s="108"/>
      <c r="AM897" s="108"/>
      <c r="AN897" s="108"/>
      <c r="AO897" s="108"/>
      <c r="AP897" s="108"/>
      <c r="AQ897" s="108"/>
      <c r="AR897" s="108"/>
      <c r="AS897" s="108"/>
      <c r="AT897" s="108"/>
      <c r="AU897" s="108"/>
      <c r="AV897" s="108"/>
      <c r="AW897" s="108"/>
      <c r="AX897" s="108"/>
      <c r="AY897" s="108"/>
      <c r="AZ897" s="108"/>
      <c r="BE897" s="108"/>
      <c r="BG897" s="108"/>
      <c r="BI897" s="108"/>
      <c r="BK897" s="108"/>
      <c r="BL897" s="108"/>
      <c r="BM897" s="108"/>
      <c r="CB897" s="108"/>
      <c r="CC897" s="108"/>
      <c r="CD897" s="108"/>
      <c r="CE897" s="108"/>
    </row>
    <row r="898" spans="1:83">
      <c r="A898" s="108"/>
      <c r="B898" s="108"/>
      <c r="E898" s="108"/>
      <c r="F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  <c r="AH898" s="108"/>
      <c r="AI898" s="108"/>
      <c r="AJ898" s="108"/>
      <c r="AK898" s="108"/>
      <c r="AL898" s="108"/>
      <c r="AM898" s="108"/>
      <c r="AN898" s="108"/>
      <c r="AO898" s="108"/>
      <c r="AP898" s="108"/>
      <c r="AQ898" s="108"/>
      <c r="AR898" s="108"/>
      <c r="AS898" s="108"/>
      <c r="AT898" s="108"/>
      <c r="AU898" s="108"/>
      <c r="AV898" s="108"/>
      <c r="AW898" s="108"/>
      <c r="AX898" s="108"/>
      <c r="AY898" s="108"/>
      <c r="AZ898" s="108"/>
      <c r="BE898" s="108"/>
      <c r="BG898" s="108"/>
      <c r="BI898" s="108"/>
      <c r="BK898" s="108"/>
      <c r="BL898" s="108"/>
      <c r="BM898" s="108"/>
      <c r="CB898" s="108"/>
      <c r="CC898" s="108"/>
      <c r="CD898" s="108"/>
      <c r="CE898" s="108"/>
    </row>
    <row r="899" spans="1:83">
      <c r="A899" s="108"/>
      <c r="B899" s="108"/>
      <c r="E899" s="108"/>
      <c r="F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  <c r="AH899" s="108"/>
      <c r="AI899" s="108"/>
      <c r="AJ899" s="108"/>
      <c r="AK899" s="108"/>
      <c r="AL899" s="108"/>
      <c r="AM899" s="108"/>
      <c r="AN899" s="108"/>
      <c r="AO899" s="108"/>
      <c r="AP899" s="108"/>
      <c r="AQ899" s="108"/>
      <c r="AR899" s="108"/>
      <c r="AS899" s="108"/>
      <c r="AT899" s="108"/>
      <c r="AU899" s="108"/>
      <c r="AV899" s="108"/>
      <c r="AW899" s="108"/>
      <c r="AX899" s="108"/>
      <c r="AY899" s="108"/>
      <c r="AZ899" s="108"/>
      <c r="BE899" s="108"/>
      <c r="BG899" s="108"/>
      <c r="BI899" s="108"/>
      <c r="BK899" s="108"/>
      <c r="BL899" s="108"/>
      <c r="BM899" s="108"/>
      <c r="CB899" s="108"/>
      <c r="CC899" s="108"/>
      <c r="CD899" s="108"/>
      <c r="CE899" s="108"/>
    </row>
    <row r="900" spans="1:83">
      <c r="A900" s="108"/>
      <c r="B900" s="108"/>
      <c r="E900" s="108"/>
      <c r="F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  <c r="AH900" s="108"/>
      <c r="AI900" s="108"/>
      <c r="AJ900" s="108"/>
      <c r="AK900" s="108"/>
      <c r="AL900" s="108"/>
      <c r="AM900" s="108"/>
      <c r="AN900" s="108"/>
      <c r="AO900" s="108"/>
      <c r="AP900" s="108"/>
      <c r="AQ900" s="108"/>
      <c r="AR900" s="108"/>
      <c r="AS900" s="108"/>
      <c r="AT900" s="108"/>
      <c r="AU900" s="108"/>
      <c r="AV900" s="108"/>
      <c r="AW900" s="108"/>
      <c r="AX900" s="108"/>
      <c r="AY900" s="108"/>
      <c r="AZ900" s="108"/>
      <c r="BE900" s="108"/>
      <c r="BG900" s="108"/>
      <c r="BI900" s="108"/>
      <c r="BK900" s="108"/>
      <c r="BL900" s="108"/>
      <c r="BM900" s="108"/>
      <c r="CB900" s="108"/>
      <c r="CC900" s="108"/>
      <c r="CD900" s="108"/>
      <c r="CE900" s="108"/>
    </row>
    <row r="901" spans="1:83">
      <c r="A901" s="108"/>
      <c r="B901" s="108"/>
      <c r="E901" s="108"/>
      <c r="F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  <c r="AH901" s="108"/>
      <c r="AI901" s="108"/>
      <c r="AJ901" s="108"/>
      <c r="AK901" s="108"/>
      <c r="AL901" s="108"/>
      <c r="AM901" s="108"/>
      <c r="AN901" s="108"/>
      <c r="AO901" s="108"/>
      <c r="AP901" s="108"/>
      <c r="AQ901" s="108"/>
      <c r="AR901" s="108"/>
      <c r="AS901" s="108"/>
      <c r="AT901" s="108"/>
      <c r="AU901" s="108"/>
      <c r="AV901" s="108"/>
      <c r="AW901" s="108"/>
      <c r="AX901" s="108"/>
      <c r="AY901" s="108"/>
      <c r="AZ901" s="108"/>
      <c r="BE901" s="108"/>
      <c r="BG901" s="108"/>
      <c r="BI901" s="108"/>
      <c r="BK901" s="108"/>
      <c r="BL901" s="108"/>
      <c r="BM901" s="108"/>
      <c r="CB901" s="108"/>
      <c r="CC901" s="108"/>
      <c r="CD901" s="108"/>
      <c r="CE901" s="108"/>
    </row>
    <row r="902" spans="1:83">
      <c r="A902" s="108"/>
      <c r="B902" s="108"/>
      <c r="E902" s="108"/>
      <c r="F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  <c r="AH902" s="108"/>
      <c r="AI902" s="108"/>
      <c r="AJ902" s="108"/>
      <c r="AK902" s="108"/>
      <c r="AL902" s="108"/>
      <c r="AM902" s="108"/>
      <c r="AN902" s="108"/>
      <c r="AO902" s="108"/>
      <c r="AP902" s="108"/>
      <c r="AQ902" s="108"/>
      <c r="AR902" s="108"/>
      <c r="AS902" s="108"/>
      <c r="AT902" s="108"/>
      <c r="AU902" s="108"/>
      <c r="AV902" s="108"/>
      <c r="AW902" s="108"/>
      <c r="AX902" s="108"/>
      <c r="AY902" s="108"/>
      <c r="AZ902" s="108"/>
      <c r="BE902" s="108"/>
      <c r="BG902" s="108"/>
      <c r="BI902" s="108"/>
      <c r="BK902" s="108"/>
      <c r="BL902" s="108"/>
      <c r="BM902" s="108"/>
      <c r="CB902" s="108"/>
      <c r="CC902" s="108"/>
      <c r="CD902" s="108"/>
      <c r="CE902" s="108"/>
    </row>
    <row r="903" spans="1:83">
      <c r="A903" s="108"/>
      <c r="B903" s="108"/>
      <c r="E903" s="108"/>
      <c r="F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  <c r="AH903" s="108"/>
      <c r="AI903" s="108"/>
      <c r="AJ903" s="108"/>
      <c r="AK903" s="108"/>
      <c r="AL903" s="108"/>
      <c r="AM903" s="108"/>
      <c r="AN903" s="108"/>
      <c r="AO903" s="108"/>
      <c r="AP903" s="108"/>
      <c r="AQ903" s="108"/>
      <c r="AR903" s="108"/>
      <c r="AS903" s="108"/>
      <c r="AT903" s="108"/>
      <c r="AU903" s="108"/>
      <c r="AV903" s="108"/>
      <c r="AW903" s="108"/>
      <c r="AX903" s="108"/>
      <c r="AY903" s="108"/>
      <c r="AZ903" s="108"/>
      <c r="BE903" s="108"/>
      <c r="BG903" s="108"/>
      <c r="BI903" s="108"/>
      <c r="BK903" s="108"/>
      <c r="BL903" s="108"/>
      <c r="BM903" s="108"/>
      <c r="CB903" s="108"/>
      <c r="CC903" s="108"/>
      <c r="CD903" s="108"/>
      <c r="CE903" s="108"/>
    </row>
    <row r="904" spans="1:83">
      <c r="A904" s="108"/>
      <c r="B904" s="108"/>
      <c r="E904" s="108"/>
      <c r="F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  <c r="AK904" s="108"/>
      <c r="AL904" s="108"/>
      <c r="AM904" s="108"/>
      <c r="AN904" s="108"/>
      <c r="AO904" s="108"/>
      <c r="AP904" s="108"/>
      <c r="AQ904" s="108"/>
      <c r="AR904" s="108"/>
      <c r="AS904" s="108"/>
      <c r="AT904" s="108"/>
      <c r="AU904" s="108"/>
      <c r="AV904" s="108"/>
      <c r="AW904" s="108"/>
      <c r="AX904" s="108"/>
      <c r="AY904" s="108"/>
      <c r="AZ904" s="108"/>
      <c r="BE904" s="108"/>
      <c r="BG904" s="108"/>
      <c r="BI904" s="108"/>
      <c r="BK904" s="108"/>
      <c r="BL904" s="108"/>
      <c r="BM904" s="108"/>
      <c r="CB904" s="108"/>
      <c r="CC904" s="108"/>
      <c r="CD904" s="108"/>
      <c r="CE904" s="108"/>
    </row>
    <row r="905" spans="1:83">
      <c r="A905" s="108"/>
      <c r="B905" s="108"/>
      <c r="E905" s="108"/>
      <c r="F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  <c r="AH905" s="108"/>
      <c r="AI905" s="108"/>
      <c r="AJ905" s="108"/>
      <c r="AK905" s="108"/>
      <c r="AL905" s="108"/>
      <c r="AM905" s="108"/>
      <c r="AN905" s="108"/>
      <c r="AO905" s="108"/>
      <c r="AP905" s="108"/>
      <c r="AQ905" s="108"/>
      <c r="AR905" s="108"/>
      <c r="AS905" s="108"/>
      <c r="AT905" s="108"/>
      <c r="AU905" s="108"/>
      <c r="AV905" s="108"/>
      <c r="AW905" s="108"/>
      <c r="AX905" s="108"/>
      <c r="AY905" s="108"/>
      <c r="AZ905" s="108"/>
      <c r="BE905" s="108"/>
      <c r="BG905" s="108"/>
      <c r="BI905" s="108"/>
      <c r="BK905" s="108"/>
      <c r="BL905" s="108"/>
      <c r="BM905" s="108"/>
      <c r="CB905" s="108"/>
      <c r="CC905" s="108"/>
      <c r="CD905" s="108"/>
      <c r="CE905" s="108"/>
    </row>
    <row r="906" spans="1:83">
      <c r="A906" s="108"/>
      <c r="B906" s="108"/>
      <c r="E906" s="108"/>
      <c r="F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  <c r="AH906" s="108"/>
      <c r="AI906" s="108"/>
      <c r="AJ906" s="108"/>
      <c r="AK906" s="108"/>
      <c r="AL906" s="108"/>
      <c r="AM906" s="108"/>
      <c r="AN906" s="108"/>
      <c r="AO906" s="108"/>
      <c r="AP906" s="108"/>
      <c r="AQ906" s="108"/>
      <c r="AR906" s="108"/>
      <c r="AS906" s="108"/>
      <c r="AT906" s="108"/>
      <c r="AU906" s="108"/>
      <c r="AV906" s="108"/>
      <c r="AW906" s="108"/>
      <c r="AX906" s="108"/>
      <c r="AY906" s="108"/>
      <c r="AZ906" s="108"/>
      <c r="BE906" s="108"/>
      <c r="BG906" s="108"/>
      <c r="BI906" s="108"/>
      <c r="BK906" s="108"/>
      <c r="BL906" s="108"/>
      <c r="BM906" s="108"/>
      <c r="CB906" s="108"/>
      <c r="CC906" s="108"/>
      <c r="CD906" s="108"/>
      <c r="CE906" s="108"/>
    </row>
    <row r="907" spans="1:83">
      <c r="A907" s="108"/>
      <c r="B907" s="108"/>
      <c r="E907" s="108"/>
      <c r="F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  <c r="AH907" s="108"/>
      <c r="AI907" s="108"/>
      <c r="AJ907" s="108"/>
      <c r="AK907" s="108"/>
      <c r="AL907" s="108"/>
      <c r="AM907" s="108"/>
      <c r="AN907" s="108"/>
      <c r="AO907" s="108"/>
      <c r="AP907" s="108"/>
      <c r="AQ907" s="108"/>
      <c r="AR907" s="108"/>
      <c r="AS907" s="108"/>
      <c r="AT907" s="108"/>
      <c r="AU907" s="108"/>
      <c r="AV907" s="108"/>
      <c r="AW907" s="108"/>
      <c r="AX907" s="108"/>
      <c r="AY907" s="108"/>
      <c r="AZ907" s="108"/>
      <c r="BE907" s="108"/>
      <c r="BG907" s="108"/>
      <c r="BI907" s="108"/>
      <c r="BK907" s="108"/>
      <c r="BL907" s="108"/>
      <c r="BM907" s="108"/>
      <c r="CB907" s="108"/>
      <c r="CC907" s="108"/>
      <c r="CD907" s="108"/>
      <c r="CE907" s="108"/>
    </row>
    <row r="908" spans="1:83">
      <c r="A908" s="108"/>
      <c r="B908" s="108"/>
      <c r="E908" s="108"/>
      <c r="F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  <c r="AH908" s="108"/>
      <c r="AI908" s="108"/>
      <c r="AJ908" s="108"/>
      <c r="AK908" s="108"/>
      <c r="AL908" s="108"/>
      <c r="AM908" s="108"/>
      <c r="AN908" s="108"/>
      <c r="AO908" s="108"/>
      <c r="AP908" s="108"/>
      <c r="AQ908" s="108"/>
      <c r="AR908" s="108"/>
      <c r="AS908" s="108"/>
      <c r="AT908" s="108"/>
      <c r="AU908" s="108"/>
      <c r="AV908" s="108"/>
      <c r="AW908" s="108"/>
      <c r="AX908" s="108"/>
      <c r="AY908" s="108"/>
      <c r="AZ908" s="108"/>
      <c r="BE908" s="108"/>
      <c r="BG908" s="108"/>
      <c r="BI908" s="108"/>
      <c r="BK908" s="108"/>
      <c r="BL908" s="108"/>
      <c r="BM908" s="108"/>
      <c r="CB908" s="108"/>
      <c r="CC908" s="108"/>
      <c r="CD908" s="108"/>
      <c r="CE908" s="108"/>
    </row>
    <row r="909" spans="1:83">
      <c r="A909" s="108"/>
      <c r="B909" s="108"/>
      <c r="E909" s="108"/>
      <c r="F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  <c r="AH909" s="108"/>
      <c r="AI909" s="108"/>
      <c r="AJ909" s="108"/>
      <c r="AK909" s="108"/>
      <c r="AL909" s="108"/>
      <c r="AM909" s="108"/>
      <c r="AN909" s="108"/>
      <c r="AO909" s="108"/>
      <c r="AP909" s="108"/>
      <c r="AQ909" s="108"/>
      <c r="AR909" s="108"/>
      <c r="AS909" s="108"/>
      <c r="AT909" s="108"/>
      <c r="AU909" s="108"/>
      <c r="AV909" s="108"/>
      <c r="AW909" s="108"/>
      <c r="AX909" s="108"/>
      <c r="AY909" s="108"/>
      <c r="AZ909" s="108"/>
      <c r="BE909" s="108"/>
      <c r="BG909" s="108"/>
      <c r="BI909" s="108"/>
      <c r="BK909" s="108"/>
      <c r="BL909" s="108"/>
      <c r="BM909" s="108"/>
      <c r="CB909" s="108"/>
      <c r="CC909" s="108"/>
      <c r="CD909" s="108"/>
      <c r="CE909" s="108"/>
    </row>
    <row r="910" spans="1:83">
      <c r="A910" s="108"/>
      <c r="B910" s="108"/>
      <c r="E910" s="108"/>
      <c r="F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  <c r="AH910" s="108"/>
      <c r="AI910" s="108"/>
      <c r="AJ910" s="108"/>
      <c r="AK910" s="108"/>
      <c r="AL910" s="108"/>
      <c r="AM910" s="108"/>
      <c r="AN910" s="108"/>
      <c r="AO910" s="108"/>
      <c r="AP910" s="108"/>
      <c r="AQ910" s="108"/>
      <c r="AR910" s="108"/>
      <c r="AS910" s="108"/>
      <c r="AT910" s="108"/>
      <c r="AU910" s="108"/>
      <c r="AV910" s="108"/>
      <c r="AW910" s="108"/>
      <c r="AX910" s="108"/>
      <c r="AY910" s="108"/>
      <c r="AZ910" s="108"/>
      <c r="BE910" s="108"/>
      <c r="BG910" s="108"/>
      <c r="BI910" s="108"/>
      <c r="BK910" s="108"/>
      <c r="BL910" s="108"/>
      <c r="BM910" s="108"/>
      <c r="CB910" s="108"/>
      <c r="CC910" s="108"/>
      <c r="CD910" s="108"/>
      <c r="CE910" s="108"/>
    </row>
    <row r="911" spans="1:83">
      <c r="A911" s="108"/>
      <c r="B911" s="108"/>
      <c r="E911" s="108"/>
      <c r="F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  <c r="AK911" s="108"/>
      <c r="AL911" s="108"/>
      <c r="AM911" s="108"/>
      <c r="AN911" s="108"/>
      <c r="AO911" s="108"/>
      <c r="AP911" s="108"/>
      <c r="AQ911" s="108"/>
      <c r="AR911" s="108"/>
      <c r="AS911" s="108"/>
      <c r="AT911" s="108"/>
      <c r="AU911" s="108"/>
      <c r="AV911" s="108"/>
      <c r="AW911" s="108"/>
      <c r="AX911" s="108"/>
      <c r="AY911" s="108"/>
      <c r="AZ911" s="108"/>
      <c r="BE911" s="108"/>
      <c r="BG911" s="108"/>
      <c r="BI911" s="108"/>
      <c r="BK911" s="108"/>
      <c r="BL911" s="108"/>
      <c r="BM911" s="108"/>
      <c r="CB911" s="108"/>
      <c r="CC911" s="108"/>
      <c r="CD911" s="108"/>
      <c r="CE911" s="108"/>
    </row>
    <row r="912" spans="1:83">
      <c r="A912" s="108"/>
      <c r="B912" s="108"/>
      <c r="E912" s="108"/>
      <c r="F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  <c r="AH912" s="108"/>
      <c r="AI912" s="108"/>
      <c r="AJ912" s="108"/>
      <c r="AK912" s="108"/>
      <c r="AL912" s="108"/>
      <c r="AM912" s="108"/>
      <c r="AN912" s="108"/>
      <c r="AO912" s="108"/>
      <c r="AP912" s="108"/>
      <c r="AQ912" s="108"/>
      <c r="AR912" s="108"/>
      <c r="AS912" s="108"/>
      <c r="AT912" s="108"/>
      <c r="AU912" s="108"/>
      <c r="AV912" s="108"/>
      <c r="AW912" s="108"/>
      <c r="AX912" s="108"/>
      <c r="AY912" s="108"/>
      <c r="AZ912" s="108"/>
      <c r="BE912" s="108"/>
      <c r="BG912" s="108"/>
      <c r="BI912" s="108"/>
      <c r="BK912" s="108"/>
      <c r="BL912" s="108"/>
      <c r="BM912" s="108"/>
      <c r="CB912" s="108"/>
      <c r="CC912" s="108"/>
      <c r="CD912" s="108"/>
      <c r="CE912" s="108"/>
    </row>
    <row r="913" spans="1:83">
      <c r="A913" s="108"/>
      <c r="B913" s="108"/>
      <c r="E913" s="108"/>
      <c r="F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  <c r="AH913" s="108"/>
      <c r="AI913" s="108"/>
      <c r="AJ913" s="108"/>
      <c r="AK913" s="108"/>
      <c r="AL913" s="108"/>
      <c r="AM913" s="108"/>
      <c r="AN913" s="108"/>
      <c r="AO913" s="108"/>
      <c r="AP913" s="108"/>
      <c r="AQ913" s="108"/>
      <c r="AR913" s="108"/>
      <c r="AS913" s="108"/>
      <c r="AT913" s="108"/>
      <c r="AU913" s="108"/>
      <c r="AV913" s="108"/>
      <c r="AW913" s="108"/>
      <c r="AX913" s="108"/>
      <c r="AY913" s="108"/>
      <c r="AZ913" s="108"/>
      <c r="BE913" s="108"/>
      <c r="BG913" s="108"/>
      <c r="BI913" s="108"/>
      <c r="BK913" s="108"/>
      <c r="BL913" s="108"/>
      <c r="BM913" s="108"/>
      <c r="CB913" s="108"/>
      <c r="CC913" s="108"/>
      <c r="CD913" s="108"/>
      <c r="CE913" s="108"/>
    </row>
    <row r="914" spans="1:83">
      <c r="A914" s="108"/>
      <c r="B914" s="108"/>
      <c r="E914" s="108"/>
      <c r="F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  <c r="AH914" s="108"/>
      <c r="AI914" s="108"/>
      <c r="AJ914" s="108"/>
      <c r="AK914" s="108"/>
      <c r="AL914" s="108"/>
      <c r="AM914" s="108"/>
      <c r="AN914" s="108"/>
      <c r="AO914" s="108"/>
      <c r="AP914" s="108"/>
      <c r="AQ914" s="108"/>
      <c r="AR914" s="108"/>
      <c r="AS914" s="108"/>
      <c r="AT914" s="108"/>
      <c r="AU914" s="108"/>
      <c r="AV914" s="108"/>
      <c r="AW914" s="108"/>
      <c r="AX914" s="108"/>
      <c r="AY914" s="108"/>
      <c r="AZ914" s="108"/>
      <c r="BE914" s="108"/>
      <c r="BG914" s="108"/>
      <c r="BI914" s="108"/>
      <c r="BK914" s="108"/>
      <c r="BL914" s="108"/>
      <c r="BM914" s="108"/>
      <c r="CB914" s="108"/>
      <c r="CC914" s="108"/>
      <c r="CD914" s="108"/>
      <c r="CE914" s="108"/>
    </row>
    <row r="915" spans="1:83">
      <c r="A915" s="108"/>
      <c r="B915" s="108"/>
      <c r="E915" s="108"/>
      <c r="F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  <c r="AH915" s="108"/>
      <c r="AI915" s="108"/>
      <c r="AJ915" s="108"/>
      <c r="AK915" s="108"/>
      <c r="AL915" s="108"/>
      <c r="AM915" s="108"/>
      <c r="AN915" s="108"/>
      <c r="AO915" s="108"/>
      <c r="AP915" s="108"/>
      <c r="AQ915" s="108"/>
      <c r="AR915" s="108"/>
      <c r="AS915" s="108"/>
      <c r="AT915" s="108"/>
      <c r="AU915" s="108"/>
      <c r="AV915" s="108"/>
      <c r="AW915" s="108"/>
      <c r="AX915" s="108"/>
      <c r="AY915" s="108"/>
      <c r="AZ915" s="108"/>
      <c r="BE915" s="108"/>
      <c r="BG915" s="108"/>
      <c r="BI915" s="108"/>
      <c r="BK915" s="108"/>
      <c r="BL915" s="108"/>
      <c r="BM915" s="108"/>
      <c r="CB915" s="108"/>
      <c r="CC915" s="108"/>
      <c r="CD915" s="108"/>
      <c r="CE915" s="108"/>
    </row>
    <row r="916" spans="1:83">
      <c r="A916" s="108"/>
      <c r="B916" s="108"/>
      <c r="E916" s="108"/>
      <c r="F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  <c r="AH916" s="108"/>
      <c r="AI916" s="108"/>
      <c r="AJ916" s="108"/>
      <c r="AK916" s="108"/>
      <c r="AL916" s="108"/>
      <c r="AM916" s="108"/>
      <c r="AN916" s="108"/>
      <c r="AO916" s="108"/>
      <c r="AP916" s="108"/>
      <c r="AQ916" s="108"/>
      <c r="AR916" s="108"/>
      <c r="AS916" s="108"/>
      <c r="AT916" s="108"/>
      <c r="AU916" s="108"/>
      <c r="AV916" s="108"/>
      <c r="AW916" s="108"/>
      <c r="AX916" s="108"/>
      <c r="AY916" s="108"/>
      <c r="AZ916" s="108"/>
      <c r="BE916" s="108"/>
      <c r="BG916" s="108"/>
      <c r="BI916" s="108"/>
      <c r="BK916" s="108"/>
      <c r="BL916" s="108"/>
      <c r="BM916" s="108"/>
      <c r="CB916" s="108"/>
      <c r="CC916" s="108"/>
      <c r="CD916" s="108"/>
      <c r="CE916" s="108"/>
    </row>
    <row r="917" spans="1:83">
      <c r="A917" s="108"/>
      <c r="B917" s="108"/>
      <c r="E917" s="108"/>
      <c r="F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  <c r="AH917" s="108"/>
      <c r="AI917" s="108"/>
      <c r="AJ917" s="108"/>
      <c r="AK917" s="108"/>
      <c r="AL917" s="108"/>
      <c r="AM917" s="108"/>
      <c r="AN917" s="108"/>
      <c r="AO917" s="108"/>
      <c r="AP917" s="108"/>
      <c r="AQ917" s="108"/>
      <c r="AR917" s="108"/>
      <c r="AS917" s="108"/>
      <c r="AT917" s="108"/>
      <c r="AU917" s="108"/>
      <c r="AV917" s="108"/>
      <c r="AW917" s="108"/>
      <c r="AX917" s="108"/>
      <c r="AY917" s="108"/>
      <c r="AZ917" s="108"/>
      <c r="BE917" s="108"/>
      <c r="BG917" s="108"/>
      <c r="BI917" s="108"/>
      <c r="BK917" s="108"/>
      <c r="BL917" s="108"/>
      <c r="BM917" s="108"/>
      <c r="CB917" s="108"/>
      <c r="CC917" s="108"/>
      <c r="CD917" s="108"/>
      <c r="CE917" s="108"/>
    </row>
    <row r="918" spans="1:83">
      <c r="A918" s="108"/>
      <c r="B918" s="108"/>
      <c r="E918" s="108"/>
      <c r="F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  <c r="AH918" s="108"/>
      <c r="AI918" s="108"/>
      <c r="AJ918" s="108"/>
      <c r="AK918" s="108"/>
      <c r="AL918" s="108"/>
      <c r="AM918" s="108"/>
      <c r="AN918" s="108"/>
      <c r="AO918" s="108"/>
      <c r="AP918" s="108"/>
      <c r="AQ918" s="108"/>
      <c r="AR918" s="108"/>
      <c r="AS918" s="108"/>
      <c r="AT918" s="108"/>
      <c r="AU918" s="108"/>
      <c r="AV918" s="108"/>
      <c r="AW918" s="108"/>
      <c r="AX918" s="108"/>
      <c r="AY918" s="108"/>
      <c r="AZ918" s="108"/>
      <c r="BE918" s="108"/>
      <c r="BG918" s="108"/>
      <c r="BI918" s="108"/>
      <c r="BK918" s="108"/>
      <c r="BL918" s="108"/>
      <c r="BM918" s="108"/>
      <c r="CB918" s="108"/>
      <c r="CC918" s="108"/>
      <c r="CD918" s="108"/>
      <c r="CE918" s="108"/>
    </row>
    <row r="919" spans="1:83">
      <c r="A919" s="108"/>
      <c r="B919" s="108"/>
      <c r="E919" s="108"/>
      <c r="F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  <c r="AH919" s="108"/>
      <c r="AI919" s="108"/>
      <c r="AJ919" s="108"/>
      <c r="AK919" s="108"/>
      <c r="AL919" s="108"/>
      <c r="AM919" s="108"/>
      <c r="AN919" s="108"/>
      <c r="AO919" s="108"/>
      <c r="AP919" s="108"/>
      <c r="AQ919" s="108"/>
      <c r="AR919" s="108"/>
      <c r="AS919" s="108"/>
      <c r="AT919" s="108"/>
      <c r="AU919" s="108"/>
      <c r="AV919" s="108"/>
      <c r="AW919" s="108"/>
      <c r="AX919" s="108"/>
      <c r="AY919" s="108"/>
      <c r="AZ919" s="108"/>
      <c r="BE919" s="108"/>
      <c r="BG919" s="108"/>
      <c r="BI919" s="108"/>
      <c r="BK919" s="108"/>
      <c r="BL919" s="108"/>
      <c r="BM919" s="108"/>
      <c r="CB919" s="108"/>
      <c r="CC919" s="108"/>
      <c r="CD919" s="108"/>
      <c r="CE919" s="108"/>
    </row>
    <row r="920" spans="1:83">
      <c r="A920" s="108"/>
      <c r="B920" s="108"/>
      <c r="E920" s="108"/>
      <c r="F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  <c r="AH920" s="108"/>
      <c r="AI920" s="108"/>
      <c r="AJ920" s="108"/>
      <c r="AK920" s="108"/>
      <c r="AL920" s="108"/>
      <c r="AM920" s="108"/>
      <c r="AN920" s="108"/>
      <c r="AO920" s="108"/>
      <c r="AP920" s="108"/>
      <c r="AQ920" s="108"/>
      <c r="AR920" s="108"/>
      <c r="AS920" s="108"/>
      <c r="AT920" s="108"/>
      <c r="AU920" s="108"/>
      <c r="AV920" s="108"/>
      <c r="AW920" s="108"/>
      <c r="AX920" s="108"/>
      <c r="AY920" s="108"/>
      <c r="AZ920" s="108"/>
      <c r="BE920" s="108"/>
      <c r="BG920" s="108"/>
      <c r="BI920" s="108"/>
      <c r="BK920" s="108"/>
      <c r="BL920" s="108"/>
      <c r="BM920" s="108"/>
      <c r="CB920" s="108"/>
      <c r="CC920" s="108"/>
      <c r="CD920" s="108"/>
      <c r="CE920" s="108"/>
    </row>
    <row r="921" spans="1:83">
      <c r="A921" s="108"/>
      <c r="B921" s="108"/>
      <c r="E921" s="108"/>
      <c r="F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  <c r="AH921" s="108"/>
      <c r="AI921" s="108"/>
      <c r="AJ921" s="108"/>
      <c r="AK921" s="108"/>
      <c r="AL921" s="108"/>
      <c r="AM921" s="108"/>
      <c r="AN921" s="108"/>
      <c r="AO921" s="108"/>
      <c r="AP921" s="108"/>
      <c r="AQ921" s="108"/>
      <c r="AR921" s="108"/>
      <c r="AS921" s="108"/>
      <c r="AT921" s="108"/>
      <c r="AU921" s="108"/>
      <c r="AV921" s="108"/>
      <c r="AW921" s="108"/>
      <c r="AX921" s="108"/>
      <c r="AY921" s="108"/>
      <c r="AZ921" s="108"/>
      <c r="BE921" s="108"/>
      <c r="BG921" s="108"/>
      <c r="BI921" s="108"/>
      <c r="BK921" s="108"/>
      <c r="BL921" s="108"/>
      <c r="BM921" s="108"/>
      <c r="CB921" s="108"/>
      <c r="CC921" s="108"/>
      <c r="CD921" s="108"/>
      <c r="CE921" s="108"/>
    </row>
    <row r="922" spans="1:83">
      <c r="A922" s="108"/>
      <c r="B922" s="108"/>
      <c r="E922" s="108"/>
      <c r="F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  <c r="AH922" s="108"/>
      <c r="AI922" s="108"/>
      <c r="AJ922" s="108"/>
      <c r="AK922" s="108"/>
      <c r="AL922" s="108"/>
      <c r="AM922" s="108"/>
      <c r="AN922" s="108"/>
      <c r="AO922" s="108"/>
      <c r="AP922" s="108"/>
      <c r="AQ922" s="108"/>
      <c r="AR922" s="108"/>
      <c r="AS922" s="108"/>
      <c r="AT922" s="108"/>
      <c r="AU922" s="108"/>
      <c r="AV922" s="108"/>
      <c r="AW922" s="108"/>
      <c r="AX922" s="108"/>
      <c r="AY922" s="108"/>
      <c r="AZ922" s="108"/>
      <c r="BE922" s="108"/>
      <c r="BG922" s="108"/>
      <c r="BI922" s="108"/>
      <c r="BK922" s="108"/>
      <c r="BL922" s="108"/>
      <c r="BM922" s="108"/>
      <c r="CB922" s="108"/>
      <c r="CC922" s="108"/>
      <c r="CD922" s="108"/>
      <c r="CE922" s="108"/>
    </row>
    <row r="923" spans="1:83">
      <c r="A923" s="108"/>
      <c r="B923" s="108"/>
      <c r="E923" s="108"/>
      <c r="F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  <c r="AH923" s="108"/>
      <c r="AI923" s="108"/>
      <c r="AJ923" s="108"/>
      <c r="AK923" s="108"/>
      <c r="AL923" s="108"/>
      <c r="AM923" s="108"/>
      <c r="AN923" s="108"/>
      <c r="AO923" s="108"/>
      <c r="AP923" s="108"/>
      <c r="AQ923" s="108"/>
      <c r="AR923" s="108"/>
      <c r="AS923" s="108"/>
      <c r="AT923" s="108"/>
      <c r="AU923" s="108"/>
      <c r="AV923" s="108"/>
      <c r="AW923" s="108"/>
      <c r="AX923" s="108"/>
      <c r="AY923" s="108"/>
      <c r="AZ923" s="108"/>
      <c r="BE923" s="108"/>
      <c r="BG923" s="108"/>
      <c r="BI923" s="108"/>
      <c r="BK923" s="108"/>
      <c r="BL923" s="108"/>
      <c r="BM923" s="108"/>
      <c r="CB923" s="108"/>
      <c r="CC923" s="108"/>
      <c r="CD923" s="108"/>
      <c r="CE923" s="108"/>
    </row>
    <row r="924" spans="1:83">
      <c r="A924" s="108"/>
      <c r="B924" s="108"/>
      <c r="E924" s="108"/>
      <c r="F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  <c r="AH924" s="108"/>
      <c r="AI924" s="108"/>
      <c r="AJ924" s="108"/>
      <c r="AK924" s="108"/>
      <c r="AL924" s="108"/>
      <c r="AM924" s="108"/>
      <c r="AN924" s="108"/>
      <c r="AO924" s="108"/>
      <c r="AP924" s="108"/>
      <c r="AQ924" s="108"/>
      <c r="AR924" s="108"/>
      <c r="AS924" s="108"/>
      <c r="AT924" s="108"/>
      <c r="AU924" s="108"/>
      <c r="AV924" s="108"/>
      <c r="AW924" s="108"/>
      <c r="AX924" s="108"/>
      <c r="AY924" s="108"/>
      <c r="AZ924" s="108"/>
      <c r="BE924" s="108"/>
      <c r="BG924" s="108"/>
      <c r="BI924" s="108"/>
      <c r="BK924" s="108"/>
      <c r="BL924" s="108"/>
      <c r="BM924" s="108"/>
      <c r="CB924" s="108"/>
      <c r="CC924" s="108"/>
      <c r="CD924" s="108"/>
      <c r="CE924" s="108"/>
    </row>
    <row r="925" spans="1:83">
      <c r="A925" s="108"/>
      <c r="B925" s="108"/>
      <c r="E925" s="108"/>
      <c r="F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  <c r="AH925" s="108"/>
      <c r="AI925" s="108"/>
      <c r="AJ925" s="108"/>
      <c r="AK925" s="108"/>
      <c r="AL925" s="108"/>
      <c r="AM925" s="108"/>
      <c r="AN925" s="108"/>
      <c r="AO925" s="108"/>
      <c r="AP925" s="108"/>
      <c r="AQ925" s="108"/>
      <c r="AR925" s="108"/>
      <c r="AS925" s="108"/>
      <c r="AT925" s="108"/>
      <c r="AU925" s="108"/>
      <c r="AV925" s="108"/>
      <c r="AW925" s="108"/>
      <c r="AX925" s="108"/>
      <c r="AY925" s="108"/>
      <c r="AZ925" s="108"/>
      <c r="BE925" s="108"/>
      <c r="BG925" s="108"/>
      <c r="BI925" s="108"/>
      <c r="BK925" s="108"/>
      <c r="BL925" s="108"/>
      <c r="BM925" s="108"/>
      <c r="CB925" s="108"/>
      <c r="CC925" s="108"/>
      <c r="CD925" s="108"/>
      <c r="CE925" s="108"/>
    </row>
    <row r="926" spans="1:83">
      <c r="A926" s="108"/>
      <c r="B926" s="108"/>
      <c r="E926" s="108"/>
      <c r="F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  <c r="AH926" s="108"/>
      <c r="AI926" s="108"/>
      <c r="AJ926" s="108"/>
      <c r="AK926" s="108"/>
      <c r="AL926" s="108"/>
      <c r="AM926" s="108"/>
      <c r="AN926" s="108"/>
      <c r="AO926" s="108"/>
      <c r="AP926" s="108"/>
      <c r="AQ926" s="108"/>
      <c r="AR926" s="108"/>
      <c r="AS926" s="108"/>
      <c r="AT926" s="108"/>
      <c r="AU926" s="108"/>
      <c r="AV926" s="108"/>
      <c r="AW926" s="108"/>
      <c r="AX926" s="108"/>
      <c r="AY926" s="108"/>
      <c r="AZ926" s="108"/>
      <c r="BE926" s="108"/>
      <c r="BG926" s="108"/>
      <c r="BI926" s="108"/>
      <c r="BK926" s="108"/>
      <c r="BL926" s="108"/>
      <c r="BM926" s="108"/>
      <c r="CB926" s="108"/>
      <c r="CC926" s="108"/>
      <c r="CD926" s="108"/>
      <c r="CE926" s="108"/>
    </row>
    <row r="927" spans="1:83">
      <c r="A927" s="108"/>
      <c r="B927" s="108"/>
      <c r="E927" s="108"/>
      <c r="F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  <c r="AH927" s="108"/>
      <c r="AI927" s="108"/>
      <c r="AJ927" s="108"/>
      <c r="AK927" s="108"/>
      <c r="AL927" s="108"/>
      <c r="AM927" s="108"/>
      <c r="AN927" s="108"/>
      <c r="AO927" s="108"/>
      <c r="AP927" s="108"/>
      <c r="AQ927" s="108"/>
      <c r="AR927" s="108"/>
      <c r="AS927" s="108"/>
      <c r="AT927" s="108"/>
      <c r="AU927" s="108"/>
      <c r="AV927" s="108"/>
      <c r="AW927" s="108"/>
      <c r="AX927" s="108"/>
      <c r="AY927" s="108"/>
      <c r="AZ927" s="108"/>
      <c r="BE927" s="108"/>
      <c r="BG927" s="108"/>
      <c r="BI927" s="108"/>
      <c r="BK927" s="108"/>
      <c r="BL927" s="108"/>
      <c r="BM927" s="108"/>
      <c r="CB927" s="108"/>
      <c r="CC927" s="108"/>
      <c r="CD927" s="108"/>
      <c r="CE927" s="108"/>
    </row>
    <row r="928" spans="1:83">
      <c r="A928" s="108"/>
      <c r="B928" s="108"/>
      <c r="E928" s="108"/>
      <c r="F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  <c r="AH928" s="108"/>
      <c r="AI928" s="108"/>
      <c r="AJ928" s="108"/>
      <c r="AK928" s="108"/>
      <c r="AL928" s="108"/>
      <c r="AM928" s="108"/>
      <c r="AN928" s="108"/>
      <c r="AO928" s="108"/>
      <c r="AP928" s="108"/>
      <c r="AQ928" s="108"/>
      <c r="AR928" s="108"/>
      <c r="AS928" s="108"/>
      <c r="AT928" s="108"/>
      <c r="AU928" s="108"/>
      <c r="AV928" s="108"/>
      <c r="AW928" s="108"/>
      <c r="AX928" s="108"/>
      <c r="AY928" s="108"/>
      <c r="AZ928" s="108"/>
      <c r="BE928" s="108"/>
      <c r="BG928" s="108"/>
      <c r="BI928" s="108"/>
      <c r="BK928" s="108"/>
      <c r="BL928" s="108"/>
      <c r="BM928" s="108"/>
      <c r="CB928" s="108"/>
      <c r="CC928" s="108"/>
      <c r="CD928" s="108"/>
      <c r="CE928" s="108"/>
    </row>
    <row r="929" spans="1:83">
      <c r="A929" s="108"/>
      <c r="B929" s="108"/>
      <c r="E929" s="108"/>
      <c r="F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O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Y929" s="108"/>
      <c r="AZ929" s="108"/>
      <c r="BE929" s="108"/>
      <c r="BG929" s="108"/>
      <c r="BI929" s="108"/>
      <c r="BK929" s="108"/>
      <c r="BL929" s="108"/>
      <c r="BM929" s="108"/>
      <c r="CB929" s="108"/>
      <c r="CC929" s="108"/>
      <c r="CD929" s="108"/>
      <c r="CE929" s="108"/>
    </row>
    <row r="930" spans="1:83">
      <c r="A930" s="108"/>
      <c r="B930" s="108"/>
      <c r="E930" s="108"/>
      <c r="F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  <c r="AH930" s="108"/>
      <c r="AI930" s="108"/>
      <c r="AJ930" s="108"/>
      <c r="AK930" s="108"/>
      <c r="AL930" s="108"/>
      <c r="AM930" s="108"/>
      <c r="AN930" s="108"/>
      <c r="AO930" s="108"/>
      <c r="AP930" s="108"/>
      <c r="AQ930" s="108"/>
      <c r="AR930" s="108"/>
      <c r="AS930" s="108"/>
      <c r="AT930" s="108"/>
      <c r="AU930" s="108"/>
      <c r="AV930" s="108"/>
      <c r="AW930" s="108"/>
      <c r="AX930" s="108"/>
      <c r="AY930" s="108"/>
      <c r="AZ930" s="108"/>
      <c r="BE930" s="108"/>
      <c r="BG930" s="108"/>
      <c r="BI930" s="108"/>
      <c r="BK930" s="108"/>
      <c r="BL930" s="108"/>
      <c r="BM930" s="108"/>
      <c r="CB930" s="108"/>
      <c r="CC930" s="108"/>
      <c r="CD930" s="108"/>
      <c r="CE930" s="108"/>
    </row>
    <row r="931" spans="1:83">
      <c r="A931" s="108"/>
      <c r="B931" s="108"/>
      <c r="E931" s="108"/>
      <c r="F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  <c r="AH931" s="108"/>
      <c r="AI931" s="108"/>
      <c r="AJ931" s="108"/>
      <c r="AK931" s="108"/>
      <c r="AL931" s="108"/>
      <c r="AM931" s="108"/>
      <c r="AN931" s="108"/>
      <c r="AO931" s="108"/>
      <c r="AP931" s="108"/>
      <c r="AQ931" s="108"/>
      <c r="AR931" s="108"/>
      <c r="AS931" s="108"/>
      <c r="AT931" s="108"/>
      <c r="AU931" s="108"/>
      <c r="AV931" s="108"/>
      <c r="AW931" s="108"/>
      <c r="AX931" s="108"/>
      <c r="AY931" s="108"/>
      <c r="AZ931" s="108"/>
      <c r="BE931" s="108"/>
      <c r="BG931" s="108"/>
      <c r="BI931" s="108"/>
      <c r="BK931" s="108"/>
      <c r="BL931" s="108"/>
      <c r="BM931" s="108"/>
      <c r="CB931" s="108"/>
      <c r="CC931" s="108"/>
      <c r="CD931" s="108"/>
      <c r="CE931" s="108"/>
    </row>
    <row r="932" spans="1:83">
      <c r="A932" s="108"/>
      <c r="B932" s="108"/>
      <c r="E932" s="108"/>
      <c r="F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  <c r="AH932" s="108"/>
      <c r="AI932" s="108"/>
      <c r="AJ932" s="108"/>
      <c r="AK932" s="108"/>
      <c r="AL932" s="108"/>
      <c r="AM932" s="108"/>
      <c r="AN932" s="108"/>
      <c r="AO932" s="108"/>
      <c r="AP932" s="108"/>
      <c r="AQ932" s="108"/>
      <c r="AR932" s="108"/>
      <c r="AS932" s="108"/>
      <c r="AT932" s="108"/>
      <c r="AU932" s="108"/>
      <c r="AV932" s="108"/>
      <c r="AW932" s="108"/>
      <c r="AX932" s="108"/>
      <c r="AY932" s="108"/>
      <c r="AZ932" s="108"/>
      <c r="BE932" s="108"/>
      <c r="BG932" s="108"/>
      <c r="BI932" s="108"/>
      <c r="BK932" s="108"/>
      <c r="BL932" s="108"/>
      <c r="BM932" s="108"/>
      <c r="CB932" s="108"/>
      <c r="CC932" s="108"/>
      <c r="CD932" s="108"/>
      <c r="CE932" s="108"/>
    </row>
    <row r="933" spans="1:83">
      <c r="A933" s="108"/>
      <c r="B933" s="108"/>
      <c r="E933" s="108"/>
      <c r="F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  <c r="AH933" s="108"/>
      <c r="AI933" s="108"/>
      <c r="AJ933" s="108"/>
      <c r="AK933" s="108"/>
      <c r="AL933" s="108"/>
      <c r="AM933" s="108"/>
      <c r="AN933" s="108"/>
      <c r="AO933" s="108"/>
      <c r="AP933" s="108"/>
      <c r="AQ933" s="108"/>
      <c r="AR933" s="108"/>
      <c r="AS933" s="108"/>
      <c r="AT933" s="108"/>
      <c r="AU933" s="108"/>
      <c r="AV933" s="108"/>
      <c r="AW933" s="108"/>
      <c r="AX933" s="108"/>
      <c r="AY933" s="108"/>
      <c r="AZ933" s="108"/>
      <c r="BE933" s="108"/>
      <c r="BG933" s="108"/>
      <c r="BI933" s="108"/>
      <c r="BK933" s="108"/>
      <c r="BL933" s="108"/>
      <c r="BM933" s="108"/>
      <c r="CB933" s="108"/>
      <c r="CC933" s="108"/>
      <c r="CD933" s="108"/>
      <c r="CE933" s="108"/>
    </row>
    <row r="934" spans="1:83">
      <c r="A934" s="108"/>
      <c r="B934" s="108"/>
      <c r="E934" s="108"/>
      <c r="F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  <c r="AH934" s="108"/>
      <c r="AI934" s="108"/>
      <c r="AJ934" s="108"/>
      <c r="AK934" s="108"/>
      <c r="AL934" s="108"/>
      <c r="AM934" s="108"/>
      <c r="AN934" s="108"/>
      <c r="AO934" s="108"/>
      <c r="AP934" s="108"/>
      <c r="AQ934" s="108"/>
      <c r="AR934" s="108"/>
      <c r="AS934" s="108"/>
      <c r="AT934" s="108"/>
      <c r="AU934" s="108"/>
      <c r="AV934" s="108"/>
      <c r="AW934" s="108"/>
      <c r="AX934" s="108"/>
      <c r="AY934" s="108"/>
      <c r="AZ934" s="108"/>
      <c r="BE934" s="108"/>
      <c r="BG934" s="108"/>
      <c r="BI934" s="108"/>
      <c r="BK934" s="108"/>
      <c r="BL934" s="108"/>
      <c r="BM934" s="108"/>
      <c r="CB934" s="108"/>
      <c r="CC934" s="108"/>
      <c r="CD934" s="108"/>
      <c r="CE934" s="108"/>
    </row>
    <row r="935" spans="1:83">
      <c r="A935" s="108"/>
      <c r="B935" s="108"/>
      <c r="E935" s="108"/>
      <c r="F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  <c r="AH935" s="108"/>
      <c r="AI935" s="108"/>
      <c r="AJ935" s="108"/>
      <c r="AK935" s="108"/>
      <c r="AL935" s="108"/>
      <c r="AM935" s="108"/>
      <c r="AN935" s="108"/>
      <c r="AO935" s="108"/>
      <c r="AP935" s="108"/>
      <c r="AQ935" s="108"/>
      <c r="AR935" s="108"/>
      <c r="AS935" s="108"/>
      <c r="AT935" s="108"/>
      <c r="AU935" s="108"/>
      <c r="AV935" s="108"/>
      <c r="AW935" s="108"/>
      <c r="AX935" s="108"/>
      <c r="AY935" s="108"/>
      <c r="AZ935" s="108"/>
      <c r="BE935" s="108"/>
      <c r="BG935" s="108"/>
      <c r="BI935" s="108"/>
      <c r="BK935" s="108"/>
      <c r="BL935" s="108"/>
      <c r="BM935" s="108"/>
      <c r="CB935" s="108"/>
      <c r="CC935" s="108"/>
      <c r="CD935" s="108"/>
      <c r="CE935" s="108"/>
    </row>
    <row r="936" spans="1:83">
      <c r="A936" s="108"/>
      <c r="B936" s="108"/>
      <c r="E936" s="108"/>
      <c r="F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  <c r="AH936" s="108"/>
      <c r="AI936" s="108"/>
      <c r="AJ936" s="108"/>
      <c r="AK936" s="108"/>
      <c r="AL936" s="108"/>
      <c r="AM936" s="108"/>
      <c r="AN936" s="108"/>
      <c r="AO936" s="108"/>
      <c r="AP936" s="108"/>
      <c r="AQ936" s="108"/>
      <c r="AR936" s="108"/>
      <c r="AS936" s="108"/>
      <c r="AT936" s="108"/>
      <c r="AU936" s="108"/>
      <c r="AV936" s="108"/>
      <c r="AW936" s="108"/>
      <c r="AX936" s="108"/>
      <c r="AY936" s="108"/>
      <c r="AZ936" s="108"/>
      <c r="BE936" s="108"/>
      <c r="BG936" s="108"/>
      <c r="BI936" s="108"/>
      <c r="BK936" s="108"/>
      <c r="BL936" s="108"/>
      <c r="BM936" s="108"/>
      <c r="CB936" s="108"/>
      <c r="CC936" s="108"/>
      <c r="CD936" s="108"/>
      <c r="CE936" s="108"/>
    </row>
    <row r="937" spans="1:83">
      <c r="A937" s="108"/>
      <c r="B937" s="108"/>
      <c r="E937" s="108"/>
      <c r="F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  <c r="AH937" s="108"/>
      <c r="AI937" s="108"/>
      <c r="AJ937" s="108"/>
      <c r="AK937" s="108"/>
      <c r="AL937" s="108"/>
      <c r="AM937" s="108"/>
      <c r="AN937" s="108"/>
      <c r="AO937" s="108"/>
      <c r="AP937" s="108"/>
      <c r="AQ937" s="108"/>
      <c r="AR937" s="108"/>
      <c r="AS937" s="108"/>
      <c r="AT937" s="108"/>
      <c r="AU937" s="108"/>
      <c r="AV937" s="108"/>
      <c r="AW937" s="108"/>
      <c r="AX937" s="108"/>
      <c r="AY937" s="108"/>
      <c r="AZ937" s="108"/>
      <c r="BE937" s="108"/>
      <c r="BG937" s="108"/>
      <c r="BI937" s="108"/>
      <c r="BK937" s="108"/>
      <c r="BL937" s="108"/>
      <c r="BM937" s="108"/>
      <c r="CB937" s="108"/>
      <c r="CC937" s="108"/>
      <c r="CD937" s="108"/>
      <c r="CE937" s="108"/>
    </row>
    <row r="938" spans="1:83">
      <c r="A938" s="108"/>
      <c r="B938" s="108"/>
      <c r="E938" s="108"/>
      <c r="F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  <c r="AH938" s="108"/>
      <c r="AI938" s="108"/>
      <c r="AJ938" s="108"/>
      <c r="AK938" s="108"/>
      <c r="AL938" s="108"/>
      <c r="AM938" s="108"/>
      <c r="AN938" s="108"/>
      <c r="AO938" s="108"/>
      <c r="AP938" s="108"/>
      <c r="AQ938" s="108"/>
      <c r="AR938" s="108"/>
      <c r="AS938" s="108"/>
      <c r="AT938" s="108"/>
      <c r="AU938" s="108"/>
      <c r="AV938" s="108"/>
      <c r="AW938" s="108"/>
      <c r="AX938" s="108"/>
      <c r="AY938" s="108"/>
      <c r="AZ938" s="108"/>
      <c r="BE938" s="108"/>
      <c r="BG938" s="108"/>
      <c r="BI938" s="108"/>
      <c r="BK938" s="108"/>
      <c r="BL938" s="108"/>
      <c r="BM938" s="108"/>
      <c r="CB938" s="108"/>
      <c r="CC938" s="108"/>
      <c r="CD938" s="108"/>
      <c r="CE938" s="108"/>
    </row>
    <row r="939" spans="1:83">
      <c r="A939" s="108"/>
      <c r="B939" s="108"/>
      <c r="E939" s="108"/>
      <c r="F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  <c r="AH939" s="108"/>
      <c r="AI939" s="108"/>
      <c r="AJ939" s="108"/>
      <c r="AK939" s="108"/>
      <c r="AL939" s="108"/>
      <c r="AM939" s="108"/>
      <c r="AN939" s="108"/>
      <c r="AO939" s="108"/>
      <c r="AP939" s="108"/>
      <c r="AQ939" s="108"/>
      <c r="AR939" s="108"/>
      <c r="AS939" s="108"/>
      <c r="AT939" s="108"/>
      <c r="AU939" s="108"/>
      <c r="AV939" s="108"/>
      <c r="AW939" s="108"/>
      <c r="AX939" s="108"/>
      <c r="AY939" s="108"/>
      <c r="AZ939" s="108"/>
      <c r="BE939" s="108"/>
      <c r="BG939" s="108"/>
      <c r="BI939" s="108"/>
      <c r="BK939" s="108"/>
      <c r="BL939" s="108"/>
      <c r="BM939" s="108"/>
      <c r="CB939" s="108"/>
      <c r="CC939" s="108"/>
      <c r="CD939" s="108"/>
      <c r="CE939" s="108"/>
    </row>
    <row r="940" spans="1:83">
      <c r="A940" s="108"/>
      <c r="B940" s="108"/>
      <c r="E940" s="108"/>
      <c r="F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  <c r="AH940" s="108"/>
      <c r="AI940" s="108"/>
      <c r="AJ940" s="108"/>
      <c r="AK940" s="108"/>
      <c r="AL940" s="108"/>
      <c r="AM940" s="108"/>
      <c r="AN940" s="108"/>
      <c r="AO940" s="108"/>
      <c r="AP940" s="108"/>
      <c r="AQ940" s="108"/>
      <c r="AR940" s="108"/>
      <c r="AS940" s="108"/>
      <c r="AT940" s="108"/>
      <c r="AU940" s="108"/>
      <c r="AV940" s="108"/>
      <c r="AW940" s="108"/>
      <c r="AX940" s="108"/>
      <c r="AY940" s="108"/>
      <c r="AZ940" s="108"/>
      <c r="BE940" s="108"/>
      <c r="BG940" s="108"/>
      <c r="BI940" s="108"/>
      <c r="BK940" s="108"/>
      <c r="BL940" s="108"/>
      <c r="BM940" s="108"/>
      <c r="CB940" s="108"/>
      <c r="CC940" s="108"/>
      <c r="CD940" s="108"/>
      <c r="CE940" s="108"/>
    </row>
    <row r="941" spans="1:83">
      <c r="A941" s="108"/>
      <c r="B941" s="108"/>
      <c r="E941" s="108"/>
      <c r="F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E941" s="108"/>
      <c r="BG941" s="108"/>
      <c r="BI941" s="108"/>
      <c r="BK941" s="108"/>
      <c r="BL941" s="108"/>
      <c r="BM941" s="108"/>
      <c r="CB941" s="108"/>
      <c r="CC941" s="108"/>
      <c r="CD941" s="108"/>
      <c r="CE941" s="108"/>
    </row>
    <row r="942" spans="1:83">
      <c r="A942" s="108"/>
      <c r="B942" s="108"/>
      <c r="E942" s="108"/>
      <c r="F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E942" s="108"/>
      <c r="BG942" s="108"/>
      <c r="BI942" s="108"/>
      <c r="BK942" s="108"/>
      <c r="BL942" s="108"/>
      <c r="BM942" s="108"/>
      <c r="CB942" s="108"/>
      <c r="CC942" s="108"/>
      <c r="CD942" s="108"/>
      <c r="CE942" s="108"/>
    </row>
    <row r="943" spans="1:83">
      <c r="A943" s="108"/>
      <c r="B943" s="108"/>
      <c r="E943" s="108"/>
      <c r="F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E943" s="108"/>
      <c r="BG943" s="108"/>
      <c r="BI943" s="108"/>
      <c r="BK943" s="108"/>
      <c r="BL943" s="108"/>
      <c r="BM943" s="108"/>
      <c r="CB943" s="108"/>
      <c r="CC943" s="108"/>
      <c r="CD943" s="108"/>
      <c r="CE943" s="108"/>
    </row>
    <row r="944" spans="1:83">
      <c r="A944" s="108"/>
      <c r="B944" s="108"/>
      <c r="E944" s="108"/>
      <c r="F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E944" s="108"/>
      <c r="BG944" s="108"/>
      <c r="BI944" s="108"/>
      <c r="BK944" s="108"/>
      <c r="BL944" s="108"/>
      <c r="BM944" s="108"/>
      <c r="CB944" s="108"/>
      <c r="CC944" s="108"/>
      <c r="CD944" s="108"/>
      <c r="CE944" s="108"/>
    </row>
    <row r="945" spans="1:83">
      <c r="A945" s="108"/>
      <c r="B945" s="108"/>
      <c r="E945" s="108"/>
      <c r="F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E945" s="108"/>
      <c r="BG945" s="108"/>
      <c r="BI945" s="108"/>
      <c r="BK945" s="108"/>
      <c r="BL945" s="108"/>
      <c r="BM945" s="108"/>
      <c r="CB945" s="108"/>
      <c r="CC945" s="108"/>
      <c r="CD945" s="108"/>
      <c r="CE945" s="108"/>
    </row>
    <row r="946" spans="1:83">
      <c r="A946" s="108"/>
      <c r="B946" s="108"/>
      <c r="E946" s="108"/>
      <c r="F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E946" s="108"/>
      <c r="BG946" s="108"/>
      <c r="BI946" s="108"/>
      <c r="BK946" s="108"/>
      <c r="BL946" s="108"/>
      <c r="BM946" s="108"/>
      <c r="CB946" s="108"/>
      <c r="CC946" s="108"/>
      <c r="CD946" s="108"/>
      <c r="CE946" s="108"/>
    </row>
    <row r="947" spans="1:83">
      <c r="A947" s="108"/>
      <c r="B947" s="108"/>
      <c r="E947" s="108"/>
      <c r="F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E947" s="108"/>
      <c r="BG947" s="108"/>
      <c r="BI947" s="108"/>
      <c r="BK947" s="108"/>
      <c r="BL947" s="108"/>
      <c r="BM947" s="108"/>
      <c r="CB947" s="108"/>
      <c r="CC947" s="108"/>
      <c r="CD947" s="108"/>
      <c r="CE947" s="108"/>
    </row>
    <row r="948" spans="1:83">
      <c r="A948" s="108"/>
      <c r="B948" s="108"/>
      <c r="E948" s="108"/>
      <c r="F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E948" s="108"/>
      <c r="BG948" s="108"/>
      <c r="BI948" s="108"/>
      <c r="BK948" s="108"/>
      <c r="BL948" s="108"/>
      <c r="BM948" s="108"/>
      <c r="CB948" s="108"/>
      <c r="CC948" s="108"/>
      <c r="CD948" s="108"/>
      <c r="CE948" s="108"/>
    </row>
    <row r="949" spans="1:83">
      <c r="A949" s="108"/>
      <c r="B949" s="108"/>
      <c r="E949" s="108"/>
      <c r="F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E949" s="108"/>
      <c r="BG949" s="108"/>
      <c r="BI949" s="108"/>
      <c r="BK949" s="108"/>
      <c r="BL949" s="108"/>
      <c r="BM949" s="108"/>
      <c r="CB949" s="108"/>
      <c r="CC949" s="108"/>
      <c r="CD949" s="108"/>
      <c r="CE949" s="108"/>
    </row>
    <row r="950" spans="1:83">
      <c r="A950" s="108"/>
      <c r="B950" s="108"/>
      <c r="E950" s="108"/>
      <c r="F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E950" s="108"/>
      <c r="BG950" s="108"/>
      <c r="BI950" s="108"/>
      <c r="BK950" s="108"/>
      <c r="BL950" s="108"/>
      <c r="BM950" s="108"/>
      <c r="CB950" s="108"/>
      <c r="CC950" s="108"/>
      <c r="CD950" s="108"/>
      <c r="CE950" s="108"/>
    </row>
    <row r="951" spans="1:83">
      <c r="A951" s="108"/>
      <c r="B951" s="108"/>
      <c r="E951" s="108"/>
      <c r="F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E951" s="108"/>
      <c r="BG951" s="108"/>
      <c r="BI951" s="108"/>
      <c r="BK951" s="108"/>
      <c r="BL951" s="108"/>
      <c r="BM951" s="108"/>
      <c r="CB951" s="108"/>
      <c r="CC951" s="108"/>
      <c r="CD951" s="108"/>
      <c r="CE951" s="108"/>
    </row>
    <row r="952" spans="1:83">
      <c r="A952" s="108"/>
      <c r="B952" s="108"/>
      <c r="E952" s="108"/>
      <c r="F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E952" s="108"/>
      <c r="BG952" s="108"/>
      <c r="BI952" s="108"/>
      <c r="BK952" s="108"/>
      <c r="BL952" s="108"/>
      <c r="BM952" s="108"/>
      <c r="CB952" s="108"/>
      <c r="CC952" s="108"/>
      <c r="CD952" s="108"/>
      <c r="CE952" s="108"/>
    </row>
    <row r="953" spans="1:83">
      <c r="A953" s="108"/>
      <c r="B953" s="108"/>
      <c r="E953" s="108"/>
      <c r="F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E953" s="108"/>
      <c r="BG953" s="108"/>
      <c r="BI953" s="108"/>
      <c r="BK953" s="108"/>
      <c r="BL953" s="108"/>
      <c r="BM953" s="108"/>
      <c r="CB953" s="108"/>
      <c r="CC953" s="108"/>
      <c r="CD953" s="108"/>
      <c r="CE953" s="108"/>
    </row>
    <row r="954" spans="1:83">
      <c r="A954" s="108"/>
      <c r="B954" s="108"/>
      <c r="E954" s="108"/>
      <c r="F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E954" s="108"/>
      <c r="BG954" s="108"/>
      <c r="BI954" s="108"/>
      <c r="BK954" s="108"/>
      <c r="BL954" s="108"/>
      <c r="BM954" s="108"/>
      <c r="CB954" s="108"/>
      <c r="CC954" s="108"/>
      <c r="CD954" s="108"/>
      <c r="CE954" s="108"/>
    </row>
    <row r="955" spans="1:83">
      <c r="A955" s="108"/>
      <c r="B955" s="108"/>
      <c r="E955" s="108"/>
      <c r="F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E955" s="108"/>
      <c r="BG955" s="108"/>
      <c r="BI955" s="108"/>
      <c r="BK955" s="108"/>
      <c r="BL955" s="108"/>
      <c r="BM955" s="108"/>
      <c r="CB955" s="108"/>
      <c r="CC955" s="108"/>
      <c r="CD955" s="108"/>
      <c r="CE955" s="108"/>
    </row>
    <row r="956" spans="1:83">
      <c r="A956" s="108"/>
      <c r="B956" s="108"/>
      <c r="E956" s="108"/>
      <c r="F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E956" s="108"/>
      <c r="BG956" s="108"/>
      <c r="BI956" s="108"/>
      <c r="BK956" s="108"/>
      <c r="BL956" s="108"/>
      <c r="BM956" s="108"/>
      <c r="CB956" s="108"/>
      <c r="CC956" s="108"/>
      <c r="CD956" s="108"/>
      <c r="CE956" s="108"/>
    </row>
    <row r="957" spans="1:83">
      <c r="A957" s="108"/>
      <c r="B957" s="108"/>
      <c r="E957" s="108"/>
      <c r="F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E957" s="108"/>
      <c r="BG957" s="108"/>
      <c r="BI957" s="108"/>
      <c r="BK957" s="108"/>
      <c r="BL957" s="108"/>
      <c r="BM957" s="108"/>
      <c r="CB957" s="108"/>
      <c r="CC957" s="108"/>
      <c r="CD957" s="108"/>
      <c r="CE957" s="108"/>
    </row>
    <row r="958" spans="1:83">
      <c r="A958" s="108"/>
      <c r="B958" s="108"/>
      <c r="E958" s="108"/>
      <c r="F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E958" s="108"/>
      <c r="BG958" s="108"/>
      <c r="BI958" s="108"/>
      <c r="BK958" s="108"/>
      <c r="BL958" s="108"/>
      <c r="BM958" s="108"/>
      <c r="CB958" s="108"/>
      <c r="CC958" s="108"/>
      <c r="CD958" s="108"/>
      <c r="CE958" s="108"/>
    </row>
    <row r="959" spans="1:83">
      <c r="A959" s="108"/>
      <c r="B959" s="108"/>
      <c r="E959" s="108"/>
      <c r="F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E959" s="108"/>
      <c r="BG959" s="108"/>
      <c r="BI959" s="108"/>
      <c r="BK959" s="108"/>
      <c r="BL959" s="108"/>
      <c r="BM959" s="108"/>
      <c r="CB959" s="108"/>
      <c r="CC959" s="108"/>
      <c r="CD959" s="108"/>
      <c r="CE959" s="108"/>
    </row>
    <row r="960" spans="1:83">
      <c r="A960" s="108"/>
      <c r="B960" s="108"/>
      <c r="E960" s="108"/>
      <c r="F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E960" s="108"/>
      <c r="BG960" s="108"/>
      <c r="BI960" s="108"/>
      <c r="BK960" s="108"/>
      <c r="BL960" s="108"/>
      <c r="BM960" s="108"/>
      <c r="CB960" s="108"/>
      <c r="CC960" s="108"/>
      <c r="CD960" s="108"/>
      <c r="CE960" s="108"/>
    </row>
    <row r="961" spans="1:83">
      <c r="A961" s="108"/>
      <c r="B961" s="108"/>
      <c r="E961" s="108"/>
      <c r="F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  <c r="AH961" s="108"/>
      <c r="AI961" s="108"/>
      <c r="AJ961" s="108"/>
      <c r="AK961" s="108"/>
      <c r="AL961" s="108"/>
      <c r="AM961" s="108"/>
      <c r="AN961" s="108"/>
      <c r="AO961" s="108"/>
      <c r="AP961" s="108"/>
      <c r="AQ961" s="108"/>
      <c r="AR961" s="108"/>
      <c r="AS961" s="108"/>
      <c r="AT961" s="108"/>
      <c r="AU961" s="108"/>
      <c r="AV961" s="108"/>
      <c r="AW961" s="108"/>
      <c r="AX961" s="108"/>
      <c r="AY961" s="108"/>
      <c r="AZ961" s="108"/>
      <c r="BE961" s="108"/>
      <c r="BG961" s="108"/>
      <c r="BI961" s="108"/>
      <c r="BK961" s="108"/>
      <c r="BL961" s="108"/>
      <c r="BM961" s="108"/>
      <c r="CB961" s="108"/>
      <c r="CC961" s="108"/>
      <c r="CD961" s="108"/>
      <c r="CE961" s="108"/>
    </row>
    <row r="962" spans="1:83">
      <c r="A962" s="108"/>
      <c r="B962" s="108"/>
      <c r="E962" s="108"/>
      <c r="F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  <c r="AH962" s="108"/>
      <c r="AI962" s="108"/>
      <c r="AJ962" s="108"/>
      <c r="AK962" s="108"/>
      <c r="AL962" s="108"/>
      <c r="AM962" s="108"/>
      <c r="AN962" s="108"/>
      <c r="AO962" s="108"/>
      <c r="AP962" s="108"/>
      <c r="AQ962" s="108"/>
      <c r="AR962" s="108"/>
      <c r="AS962" s="108"/>
      <c r="AT962" s="108"/>
      <c r="AU962" s="108"/>
      <c r="AV962" s="108"/>
      <c r="AW962" s="108"/>
      <c r="AX962" s="108"/>
      <c r="AY962" s="108"/>
      <c r="AZ962" s="108"/>
      <c r="BE962" s="108"/>
      <c r="BG962" s="108"/>
      <c r="BI962" s="108"/>
      <c r="BK962" s="108"/>
      <c r="BL962" s="108"/>
      <c r="BM962" s="108"/>
      <c r="CB962" s="108"/>
      <c r="CC962" s="108"/>
      <c r="CD962" s="108"/>
      <c r="CE962" s="108"/>
    </row>
    <row r="963" spans="1:83">
      <c r="A963" s="108"/>
      <c r="B963" s="108"/>
      <c r="E963" s="108"/>
      <c r="F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  <c r="AH963" s="108"/>
      <c r="AI963" s="108"/>
      <c r="AJ963" s="108"/>
      <c r="AK963" s="108"/>
      <c r="AL963" s="108"/>
      <c r="AM963" s="108"/>
      <c r="AN963" s="108"/>
      <c r="AO963" s="108"/>
      <c r="AP963" s="108"/>
      <c r="AQ963" s="108"/>
      <c r="AR963" s="108"/>
      <c r="AS963" s="108"/>
      <c r="AT963" s="108"/>
      <c r="AU963" s="108"/>
      <c r="AV963" s="108"/>
      <c r="AW963" s="108"/>
      <c r="AX963" s="108"/>
      <c r="AY963" s="108"/>
      <c r="AZ963" s="108"/>
      <c r="BE963" s="108"/>
      <c r="BG963" s="108"/>
      <c r="BI963" s="108"/>
      <c r="BK963" s="108"/>
      <c r="BL963" s="108"/>
      <c r="BM963" s="108"/>
      <c r="CB963" s="108"/>
      <c r="CC963" s="108"/>
      <c r="CD963" s="108"/>
      <c r="CE963" s="108"/>
    </row>
    <row r="964" spans="1:83">
      <c r="A964" s="108"/>
      <c r="B964" s="108"/>
      <c r="E964" s="108"/>
      <c r="F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  <c r="AH964" s="108"/>
      <c r="AI964" s="108"/>
      <c r="AJ964" s="108"/>
      <c r="AK964" s="108"/>
      <c r="AL964" s="108"/>
      <c r="AM964" s="108"/>
      <c r="AN964" s="108"/>
      <c r="AO964" s="108"/>
      <c r="AP964" s="108"/>
      <c r="AQ964" s="108"/>
      <c r="AR964" s="108"/>
      <c r="AS964" s="108"/>
      <c r="AT964" s="108"/>
      <c r="AU964" s="108"/>
      <c r="AV964" s="108"/>
      <c r="AW964" s="108"/>
      <c r="AX964" s="108"/>
      <c r="AY964" s="108"/>
      <c r="AZ964" s="108"/>
      <c r="BE964" s="108"/>
      <c r="BG964" s="108"/>
      <c r="BI964" s="108"/>
      <c r="BK964" s="108"/>
      <c r="BL964" s="108"/>
      <c r="BM964" s="108"/>
      <c r="CB964" s="108"/>
      <c r="CC964" s="108"/>
      <c r="CD964" s="108"/>
      <c r="CE964" s="108"/>
    </row>
    <row r="965" spans="1:83">
      <c r="A965" s="108"/>
      <c r="B965" s="108"/>
      <c r="E965" s="108"/>
      <c r="F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  <c r="AH965" s="108"/>
      <c r="AI965" s="108"/>
      <c r="AJ965" s="108"/>
      <c r="AK965" s="108"/>
      <c r="AL965" s="108"/>
      <c r="AM965" s="108"/>
      <c r="AN965" s="108"/>
      <c r="AO965" s="108"/>
      <c r="AP965" s="108"/>
      <c r="AQ965" s="108"/>
      <c r="AR965" s="108"/>
      <c r="AS965" s="108"/>
      <c r="AT965" s="108"/>
      <c r="AU965" s="108"/>
      <c r="AV965" s="108"/>
      <c r="AW965" s="108"/>
      <c r="AX965" s="108"/>
      <c r="AY965" s="108"/>
      <c r="AZ965" s="108"/>
      <c r="BE965" s="108"/>
      <c r="BG965" s="108"/>
      <c r="BI965" s="108"/>
      <c r="BK965" s="108"/>
      <c r="BL965" s="108"/>
      <c r="BM965" s="108"/>
      <c r="CB965" s="108"/>
      <c r="CC965" s="108"/>
      <c r="CD965" s="108"/>
      <c r="CE965" s="108"/>
    </row>
    <row r="966" spans="1:83">
      <c r="A966" s="108"/>
      <c r="B966" s="108"/>
      <c r="E966" s="108"/>
      <c r="F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  <c r="AH966" s="108"/>
      <c r="AI966" s="108"/>
      <c r="AJ966" s="108"/>
      <c r="AK966" s="108"/>
      <c r="AL966" s="108"/>
      <c r="AM966" s="108"/>
      <c r="AN966" s="108"/>
      <c r="AO966" s="108"/>
      <c r="AP966" s="108"/>
      <c r="AQ966" s="108"/>
      <c r="AR966" s="108"/>
      <c r="AS966" s="108"/>
      <c r="AT966" s="108"/>
      <c r="AU966" s="108"/>
      <c r="AV966" s="108"/>
      <c r="AW966" s="108"/>
      <c r="AX966" s="108"/>
      <c r="AY966" s="108"/>
      <c r="AZ966" s="108"/>
      <c r="BE966" s="108"/>
      <c r="BG966" s="108"/>
      <c r="BI966" s="108"/>
      <c r="BK966" s="108"/>
      <c r="BL966" s="108"/>
      <c r="BM966" s="108"/>
      <c r="CB966" s="108"/>
      <c r="CC966" s="108"/>
      <c r="CD966" s="108"/>
      <c r="CE966" s="108"/>
    </row>
    <row r="967" spans="1:83">
      <c r="A967" s="108"/>
      <c r="B967" s="108"/>
      <c r="E967" s="108"/>
      <c r="F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  <c r="AH967" s="108"/>
      <c r="AI967" s="108"/>
      <c r="AJ967" s="108"/>
      <c r="AK967" s="108"/>
      <c r="AL967" s="108"/>
      <c r="AM967" s="108"/>
      <c r="AN967" s="108"/>
      <c r="AO967" s="108"/>
      <c r="AP967" s="108"/>
      <c r="AQ967" s="108"/>
      <c r="AR967" s="108"/>
      <c r="AS967" s="108"/>
      <c r="AT967" s="108"/>
      <c r="AU967" s="108"/>
      <c r="AV967" s="108"/>
      <c r="AW967" s="108"/>
      <c r="AX967" s="108"/>
      <c r="AY967" s="108"/>
      <c r="AZ967" s="108"/>
      <c r="BE967" s="108"/>
      <c r="BG967" s="108"/>
      <c r="BI967" s="108"/>
      <c r="BK967" s="108"/>
      <c r="BL967" s="108"/>
      <c r="BM967" s="108"/>
      <c r="CB967" s="108"/>
      <c r="CC967" s="108"/>
      <c r="CD967" s="108"/>
      <c r="CE967" s="108"/>
    </row>
    <row r="968" spans="1:83">
      <c r="A968" s="108"/>
      <c r="B968" s="108"/>
      <c r="E968" s="108"/>
      <c r="F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  <c r="AH968" s="108"/>
      <c r="AI968" s="108"/>
      <c r="AJ968" s="108"/>
      <c r="AK968" s="108"/>
      <c r="AL968" s="108"/>
      <c r="AM968" s="108"/>
      <c r="AN968" s="108"/>
      <c r="AO968" s="108"/>
      <c r="AP968" s="108"/>
      <c r="AQ968" s="108"/>
      <c r="AR968" s="108"/>
      <c r="AS968" s="108"/>
      <c r="AT968" s="108"/>
      <c r="AU968" s="108"/>
      <c r="AV968" s="108"/>
      <c r="AW968" s="108"/>
      <c r="AX968" s="108"/>
      <c r="AY968" s="108"/>
      <c r="AZ968" s="108"/>
      <c r="BE968" s="108"/>
      <c r="BG968" s="108"/>
      <c r="BI968" s="108"/>
      <c r="BK968" s="108"/>
      <c r="BL968" s="108"/>
      <c r="BM968" s="108"/>
      <c r="CB968" s="108"/>
      <c r="CC968" s="108"/>
      <c r="CD968" s="108"/>
      <c r="CE968" s="108"/>
    </row>
    <row r="969" spans="1:83">
      <c r="A969" s="108"/>
      <c r="B969" s="108"/>
      <c r="E969" s="108"/>
      <c r="F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  <c r="AH969" s="108"/>
      <c r="AI969" s="108"/>
      <c r="AJ969" s="108"/>
      <c r="AK969" s="108"/>
      <c r="AL969" s="108"/>
      <c r="AM969" s="108"/>
      <c r="AN969" s="108"/>
      <c r="AO969" s="108"/>
      <c r="AP969" s="108"/>
      <c r="AQ969" s="108"/>
      <c r="AR969" s="108"/>
      <c r="AS969" s="108"/>
      <c r="AT969" s="108"/>
      <c r="AU969" s="108"/>
      <c r="AV969" s="108"/>
      <c r="AW969" s="108"/>
      <c r="AX969" s="108"/>
      <c r="AY969" s="108"/>
      <c r="AZ969" s="108"/>
      <c r="BE969" s="108"/>
      <c r="BG969" s="108"/>
      <c r="BI969" s="108"/>
      <c r="BK969" s="108"/>
      <c r="BL969" s="108"/>
      <c r="BM969" s="108"/>
      <c r="CB969" s="108"/>
      <c r="CC969" s="108"/>
      <c r="CD969" s="108"/>
      <c r="CE969" s="108"/>
    </row>
    <row r="970" spans="1:83">
      <c r="A970" s="108"/>
      <c r="B970" s="108"/>
      <c r="E970" s="108"/>
      <c r="F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  <c r="AH970" s="108"/>
      <c r="AI970" s="108"/>
      <c r="AJ970" s="108"/>
      <c r="AK970" s="108"/>
      <c r="AL970" s="108"/>
      <c r="AM970" s="108"/>
      <c r="AN970" s="108"/>
      <c r="AO970" s="108"/>
      <c r="AP970" s="108"/>
      <c r="AQ970" s="108"/>
      <c r="AR970" s="108"/>
      <c r="AS970" s="108"/>
      <c r="AT970" s="108"/>
      <c r="AU970" s="108"/>
      <c r="AV970" s="108"/>
      <c r="AW970" s="108"/>
      <c r="AX970" s="108"/>
      <c r="AY970" s="108"/>
      <c r="AZ970" s="108"/>
      <c r="BE970" s="108"/>
      <c r="BG970" s="108"/>
      <c r="BI970" s="108"/>
      <c r="BK970" s="108"/>
      <c r="BL970" s="108"/>
      <c r="BM970" s="108"/>
      <c r="CB970" s="108"/>
      <c r="CC970" s="108"/>
      <c r="CD970" s="108"/>
      <c r="CE970" s="108"/>
    </row>
    <row r="971" spans="1:83">
      <c r="A971" s="108"/>
      <c r="B971" s="108"/>
      <c r="E971" s="108"/>
      <c r="F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  <c r="AH971" s="108"/>
      <c r="AI971" s="108"/>
      <c r="AJ971" s="108"/>
      <c r="AK971" s="108"/>
      <c r="AL971" s="108"/>
      <c r="AM971" s="108"/>
      <c r="AN971" s="108"/>
      <c r="AO971" s="108"/>
      <c r="AP971" s="108"/>
      <c r="AQ971" s="108"/>
      <c r="AR971" s="108"/>
      <c r="AS971" s="108"/>
      <c r="AT971" s="108"/>
      <c r="AU971" s="108"/>
      <c r="AV971" s="108"/>
      <c r="AW971" s="108"/>
      <c r="AX971" s="108"/>
      <c r="AY971" s="108"/>
      <c r="AZ971" s="108"/>
      <c r="BE971" s="108"/>
      <c r="BG971" s="108"/>
      <c r="BI971" s="108"/>
      <c r="BK971" s="108"/>
      <c r="BL971" s="108"/>
      <c r="BM971" s="108"/>
      <c r="CB971" s="108"/>
      <c r="CC971" s="108"/>
      <c r="CD971" s="108"/>
      <c r="CE971" s="108"/>
    </row>
    <row r="972" spans="1:83">
      <c r="A972" s="108"/>
      <c r="B972" s="108"/>
      <c r="E972" s="108"/>
      <c r="F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  <c r="AH972" s="108"/>
      <c r="AI972" s="108"/>
      <c r="AJ972" s="108"/>
      <c r="AK972" s="108"/>
      <c r="AL972" s="108"/>
      <c r="AM972" s="108"/>
      <c r="AN972" s="108"/>
      <c r="AO972" s="108"/>
      <c r="AP972" s="108"/>
      <c r="AQ972" s="108"/>
      <c r="AR972" s="108"/>
      <c r="AS972" s="108"/>
      <c r="AT972" s="108"/>
      <c r="AU972" s="108"/>
      <c r="AV972" s="108"/>
      <c r="AW972" s="108"/>
      <c r="AX972" s="108"/>
      <c r="AY972" s="108"/>
      <c r="AZ972" s="108"/>
      <c r="BE972" s="108"/>
      <c r="BG972" s="108"/>
      <c r="BI972" s="108"/>
      <c r="BK972" s="108"/>
      <c r="BL972" s="108"/>
      <c r="BM972" s="108"/>
      <c r="CB972" s="108"/>
      <c r="CC972" s="108"/>
      <c r="CD972" s="108"/>
      <c r="CE972" s="108"/>
    </row>
    <row r="973" spans="1:83">
      <c r="A973" s="108"/>
      <c r="B973" s="108"/>
      <c r="E973" s="108"/>
      <c r="F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  <c r="AH973" s="108"/>
      <c r="AI973" s="108"/>
      <c r="AJ973" s="108"/>
      <c r="AK973" s="108"/>
      <c r="AL973" s="108"/>
      <c r="AM973" s="108"/>
      <c r="AN973" s="108"/>
      <c r="AO973" s="108"/>
      <c r="AP973" s="108"/>
      <c r="AQ973" s="108"/>
      <c r="AR973" s="108"/>
      <c r="AS973" s="108"/>
      <c r="AT973" s="108"/>
      <c r="AU973" s="108"/>
      <c r="AV973" s="108"/>
      <c r="AW973" s="108"/>
      <c r="AX973" s="108"/>
      <c r="AY973" s="108"/>
      <c r="AZ973" s="108"/>
      <c r="BE973" s="108"/>
      <c r="BG973" s="108"/>
      <c r="BI973" s="108"/>
      <c r="BK973" s="108"/>
      <c r="BL973" s="108"/>
      <c r="BM973" s="108"/>
      <c r="CB973" s="108"/>
      <c r="CC973" s="108"/>
      <c r="CD973" s="108"/>
      <c r="CE973" s="108"/>
    </row>
    <row r="974" spans="1:83">
      <c r="A974" s="108"/>
      <c r="B974" s="108"/>
      <c r="E974" s="108"/>
      <c r="F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  <c r="AH974" s="108"/>
      <c r="AI974" s="108"/>
      <c r="AJ974" s="108"/>
      <c r="AK974" s="108"/>
      <c r="AL974" s="108"/>
      <c r="AM974" s="108"/>
      <c r="AN974" s="108"/>
      <c r="AO974" s="108"/>
      <c r="AP974" s="108"/>
      <c r="AQ974" s="108"/>
      <c r="AR974" s="108"/>
      <c r="AS974" s="108"/>
      <c r="AT974" s="108"/>
      <c r="AU974" s="108"/>
      <c r="AV974" s="108"/>
      <c r="AW974" s="108"/>
      <c r="AX974" s="108"/>
      <c r="AY974" s="108"/>
      <c r="AZ974" s="108"/>
      <c r="BE974" s="108"/>
      <c r="BG974" s="108"/>
      <c r="BI974" s="108"/>
      <c r="BK974" s="108"/>
      <c r="BL974" s="108"/>
      <c r="BM974" s="108"/>
      <c r="CB974" s="108"/>
      <c r="CC974" s="108"/>
      <c r="CD974" s="108"/>
      <c r="CE974" s="108"/>
    </row>
    <row r="975" spans="1:83">
      <c r="A975" s="108"/>
      <c r="B975" s="108"/>
      <c r="E975" s="108"/>
      <c r="F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  <c r="AH975" s="108"/>
      <c r="AI975" s="108"/>
      <c r="AJ975" s="108"/>
      <c r="AK975" s="108"/>
      <c r="AL975" s="108"/>
      <c r="AM975" s="108"/>
      <c r="AN975" s="108"/>
      <c r="AO975" s="108"/>
      <c r="AP975" s="108"/>
      <c r="AQ975" s="108"/>
      <c r="AR975" s="108"/>
      <c r="AS975" s="108"/>
      <c r="AT975" s="108"/>
      <c r="AU975" s="108"/>
      <c r="AV975" s="108"/>
      <c r="AW975" s="108"/>
      <c r="AX975" s="108"/>
      <c r="AY975" s="108"/>
      <c r="AZ975" s="108"/>
      <c r="BE975" s="108"/>
      <c r="BG975" s="108"/>
      <c r="BI975" s="108"/>
      <c r="BK975" s="108"/>
      <c r="BL975" s="108"/>
      <c r="BM975" s="108"/>
      <c r="CB975" s="108"/>
      <c r="CC975" s="108"/>
      <c r="CD975" s="108"/>
      <c r="CE975" s="108"/>
    </row>
    <row r="976" spans="1:83">
      <c r="A976" s="108"/>
      <c r="B976" s="108"/>
      <c r="E976" s="108"/>
      <c r="F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  <c r="AH976" s="108"/>
      <c r="AI976" s="108"/>
      <c r="AJ976" s="108"/>
      <c r="AK976" s="108"/>
      <c r="AL976" s="108"/>
      <c r="AM976" s="108"/>
      <c r="AN976" s="108"/>
      <c r="AO976" s="108"/>
      <c r="AP976" s="108"/>
      <c r="AQ976" s="108"/>
      <c r="AR976" s="108"/>
      <c r="AS976" s="108"/>
      <c r="AT976" s="108"/>
      <c r="AU976" s="108"/>
      <c r="AV976" s="108"/>
      <c r="AW976" s="108"/>
      <c r="AX976" s="108"/>
      <c r="AY976" s="108"/>
      <c r="AZ976" s="108"/>
      <c r="BE976" s="108"/>
      <c r="BG976" s="108"/>
      <c r="BI976" s="108"/>
      <c r="BK976" s="108"/>
      <c r="BL976" s="108"/>
      <c r="BM976" s="108"/>
      <c r="CB976" s="108"/>
      <c r="CC976" s="108"/>
      <c r="CD976" s="108"/>
      <c r="CE976" s="108"/>
    </row>
    <row r="977" spans="1:83">
      <c r="A977" s="108"/>
      <c r="B977" s="108"/>
      <c r="E977" s="108"/>
      <c r="F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  <c r="AH977" s="108"/>
      <c r="AI977" s="108"/>
      <c r="AJ977" s="108"/>
      <c r="AK977" s="108"/>
      <c r="AL977" s="108"/>
      <c r="AM977" s="108"/>
      <c r="AN977" s="108"/>
      <c r="AO977" s="108"/>
      <c r="AP977" s="108"/>
      <c r="AQ977" s="108"/>
      <c r="AR977" s="108"/>
      <c r="AS977" s="108"/>
      <c r="AT977" s="108"/>
      <c r="AU977" s="108"/>
      <c r="AV977" s="108"/>
      <c r="AW977" s="108"/>
      <c r="AX977" s="108"/>
      <c r="AY977" s="108"/>
      <c r="AZ977" s="108"/>
      <c r="BE977" s="108"/>
      <c r="BG977" s="108"/>
      <c r="BI977" s="108"/>
      <c r="BK977" s="108"/>
      <c r="BL977" s="108"/>
      <c r="BM977" s="108"/>
      <c r="CB977" s="108"/>
      <c r="CC977" s="108"/>
      <c r="CD977" s="108"/>
      <c r="CE977" s="108"/>
    </row>
    <row r="978" spans="1:83">
      <c r="A978" s="108"/>
      <c r="B978" s="108"/>
      <c r="E978" s="108"/>
      <c r="F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  <c r="AH978" s="108"/>
      <c r="AI978" s="108"/>
      <c r="AJ978" s="108"/>
      <c r="AK978" s="108"/>
      <c r="AL978" s="108"/>
      <c r="AM978" s="108"/>
      <c r="AN978" s="108"/>
      <c r="AO978" s="108"/>
      <c r="AP978" s="108"/>
      <c r="AQ978" s="108"/>
      <c r="AR978" s="108"/>
      <c r="AS978" s="108"/>
      <c r="AT978" s="108"/>
      <c r="AU978" s="108"/>
      <c r="AV978" s="108"/>
      <c r="AW978" s="108"/>
      <c r="AX978" s="108"/>
      <c r="AY978" s="108"/>
      <c r="AZ978" s="108"/>
      <c r="BE978" s="108"/>
      <c r="BG978" s="108"/>
      <c r="BI978" s="108"/>
      <c r="BK978" s="108"/>
      <c r="BL978" s="108"/>
      <c r="BM978" s="108"/>
      <c r="CB978" s="108"/>
      <c r="CC978" s="108"/>
      <c r="CD978" s="108"/>
      <c r="CE978" s="108"/>
    </row>
    <row r="979" spans="1:83">
      <c r="A979" s="108"/>
      <c r="B979" s="108"/>
      <c r="E979" s="108"/>
      <c r="F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  <c r="AH979" s="108"/>
      <c r="AI979" s="108"/>
      <c r="AJ979" s="108"/>
      <c r="AK979" s="108"/>
      <c r="AL979" s="108"/>
      <c r="AM979" s="108"/>
      <c r="AN979" s="108"/>
      <c r="AO979" s="108"/>
      <c r="AP979" s="108"/>
      <c r="AQ979" s="108"/>
      <c r="AR979" s="108"/>
      <c r="AS979" s="108"/>
      <c r="AT979" s="108"/>
      <c r="AU979" s="108"/>
      <c r="AV979" s="108"/>
      <c r="AW979" s="108"/>
      <c r="AX979" s="108"/>
      <c r="AY979" s="108"/>
      <c r="AZ979" s="108"/>
      <c r="BE979" s="108"/>
      <c r="BG979" s="108"/>
      <c r="BI979" s="108"/>
      <c r="BK979" s="108"/>
      <c r="BL979" s="108"/>
      <c r="BM979" s="108"/>
      <c r="CB979" s="108"/>
      <c r="CC979" s="108"/>
      <c r="CD979" s="108"/>
      <c r="CE979" s="108"/>
    </row>
    <row r="980" spans="1:83">
      <c r="A980" s="108"/>
      <c r="B980" s="108"/>
      <c r="E980" s="108"/>
      <c r="F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  <c r="AE980" s="108"/>
      <c r="AF980" s="108"/>
      <c r="AG980" s="108"/>
      <c r="AH980" s="108"/>
      <c r="AI980" s="108"/>
      <c r="AJ980" s="108"/>
      <c r="AK980" s="108"/>
      <c r="AL980" s="108"/>
      <c r="AM980" s="108"/>
      <c r="AN980" s="108"/>
      <c r="AO980" s="108"/>
      <c r="AP980" s="108"/>
      <c r="AQ980" s="108"/>
      <c r="AR980" s="108"/>
      <c r="AS980" s="108"/>
      <c r="AT980" s="108"/>
      <c r="AU980" s="108"/>
      <c r="AV980" s="108"/>
      <c r="AW980" s="108"/>
      <c r="AX980" s="108"/>
      <c r="AY980" s="108"/>
      <c r="AZ980" s="108"/>
      <c r="BE980" s="108"/>
      <c r="BG980" s="108"/>
      <c r="BI980" s="108"/>
      <c r="BK980" s="108"/>
      <c r="BL980" s="108"/>
      <c r="BM980" s="108"/>
      <c r="CB980" s="108"/>
      <c r="CC980" s="108"/>
      <c r="CD980" s="108"/>
      <c r="CE980" s="108"/>
    </row>
    <row r="981" spans="1:83">
      <c r="A981" s="108"/>
      <c r="B981" s="108"/>
      <c r="E981" s="108"/>
      <c r="F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  <c r="AE981" s="108"/>
      <c r="AF981" s="108"/>
      <c r="AG981" s="108"/>
      <c r="AH981" s="108"/>
      <c r="AI981" s="108"/>
      <c r="AJ981" s="108"/>
      <c r="AK981" s="108"/>
      <c r="AL981" s="108"/>
      <c r="AM981" s="108"/>
      <c r="AN981" s="108"/>
      <c r="AO981" s="108"/>
      <c r="AP981" s="108"/>
      <c r="AQ981" s="108"/>
      <c r="AR981" s="108"/>
      <c r="AS981" s="108"/>
      <c r="AT981" s="108"/>
      <c r="AU981" s="108"/>
      <c r="AV981" s="108"/>
      <c r="AW981" s="108"/>
      <c r="AX981" s="108"/>
      <c r="AY981" s="108"/>
      <c r="AZ981" s="108"/>
      <c r="BE981" s="108"/>
      <c r="BG981" s="108"/>
      <c r="BI981" s="108"/>
      <c r="BK981" s="108"/>
      <c r="BL981" s="108"/>
      <c r="BM981" s="108"/>
      <c r="CB981" s="108"/>
      <c r="CC981" s="108"/>
      <c r="CD981" s="108"/>
      <c r="CE981" s="108"/>
    </row>
    <row r="982" spans="1:83">
      <c r="A982" s="108"/>
      <c r="B982" s="108"/>
      <c r="E982" s="108"/>
      <c r="F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  <c r="AE982" s="108"/>
      <c r="AF982" s="108"/>
      <c r="AG982" s="108"/>
      <c r="AH982" s="108"/>
      <c r="AI982" s="108"/>
      <c r="AJ982" s="108"/>
      <c r="AK982" s="108"/>
      <c r="AL982" s="108"/>
      <c r="AM982" s="108"/>
      <c r="AN982" s="108"/>
      <c r="AO982" s="108"/>
      <c r="AP982" s="108"/>
      <c r="AQ982" s="108"/>
      <c r="AR982" s="108"/>
      <c r="AS982" s="108"/>
      <c r="AT982" s="108"/>
      <c r="AU982" s="108"/>
      <c r="AV982" s="108"/>
      <c r="AW982" s="108"/>
      <c r="AX982" s="108"/>
      <c r="AY982" s="108"/>
      <c r="AZ982" s="108"/>
      <c r="BE982" s="108"/>
      <c r="BG982" s="108"/>
      <c r="BI982" s="108"/>
      <c r="BK982" s="108"/>
      <c r="BL982" s="108"/>
      <c r="BM982" s="108"/>
      <c r="CB982" s="108"/>
      <c r="CC982" s="108"/>
      <c r="CD982" s="108"/>
      <c r="CE982" s="108"/>
    </row>
    <row r="983" spans="1:83">
      <c r="A983" s="108"/>
      <c r="B983" s="108"/>
      <c r="E983" s="108"/>
      <c r="F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  <c r="AE983" s="108"/>
      <c r="AF983" s="108"/>
      <c r="AG983" s="108"/>
      <c r="AH983" s="108"/>
      <c r="AI983" s="108"/>
      <c r="AJ983" s="108"/>
      <c r="AK983" s="108"/>
      <c r="AL983" s="108"/>
      <c r="AM983" s="108"/>
      <c r="AN983" s="108"/>
      <c r="AO983" s="108"/>
      <c r="AP983" s="108"/>
      <c r="AQ983" s="108"/>
      <c r="AR983" s="108"/>
      <c r="AS983" s="108"/>
      <c r="AT983" s="108"/>
      <c r="AU983" s="108"/>
      <c r="AV983" s="108"/>
      <c r="AW983" s="108"/>
      <c r="AX983" s="108"/>
      <c r="AY983" s="108"/>
      <c r="AZ983" s="108"/>
      <c r="BE983" s="108"/>
      <c r="BG983" s="108"/>
      <c r="BI983" s="108"/>
      <c r="BK983" s="108"/>
      <c r="BL983" s="108"/>
      <c r="BM983" s="108"/>
      <c r="CB983" s="108"/>
      <c r="CC983" s="108"/>
      <c r="CD983" s="108"/>
      <c r="CE983" s="108"/>
    </row>
    <row r="984" spans="1:83">
      <c r="A984" s="108"/>
      <c r="B984" s="108"/>
      <c r="E984" s="108"/>
      <c r="F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  <c r="AF984" s="108"/>
      <c r="AG984" s="108"/>
      <c r="AH984" s="108"/>
      <c r="AI984" s="108"/>
      <c r="AJ984" s="108"/>
      <c r="AK984" s="108"/>
      <c r="AL984" s="108"/>
      <c r="AM984" s="108"/>
      <c r="AN984" s="108"/>
      <c r="AO984" s="108"/>
      <c r="AP984" s="108"/>
      <c r="AQ984" s="108"/>
      <c r="AR984" s="108"/>
      <c r="AS984" s="108"/>
      <c r="AT984" s="108"/>
      <c r="AU984" s="108"/>
      <c r="AV984" s="108"/>
      <c r="AW984" s="108"/>
      <c r="AX984" s="108"/>
      <c r="AY984" s="108"/>
      <c r="AZ984" s="108"/>
      <c r="BE984" s="108"/>
      <c r="BG984" s="108"/>
      <c r="BI984" s="108"/>
      <c r="BK984" s="108"/>
      <c r="BL984" s="108"/>
      <c r="BM984" s="108"/>
      <c r="CB984" s="108"/>
      <c r="CC984" s="108"/>
      <c r="CD984" s="108"/>
      <c r="CE984" s="108"/>
    </row>
    <row r="985" spans="1:83">
      <c r="A985" s="108"/>
      <c r="B985" s="108"/>
      <c r="E985" s="108"/>
      <c r="F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  <c r="AF985" s="108"/>
      <c r="AG985" s="108"/>
      <c r="AH985" s="108"/>
      <c r="AI985" s="108"/>
      <c r="AJ985" s="108"/>
      <c r="AK985" s="108"/>
      <c r="AL985" s="108"/>
      <c r="AM985" s="108"/>
      <c r="AN985" s="108"/>
      <c r="AO985" s="108"/>
      <c r="AP985" s="108"/>
      <c r="AQ985" s="108"/>
      <c r="AR985" s="108"/>
      <c r="AS985" s="108"/>
      <c r="AT985" s="108"/>
      <c r="AU985" s="108"/>
      <c r="AV985" s="108"/>
      <c r="AW985" s="108"/>
      <c r="AX985" s="108"/>
      <c r="AY985" s="108"/>
      <c r="AZ985" s="108"/>
      <c r="BE985" s="108"/>
      <c r="BG985" s="108"/>
      <c r="BI985" s="108"/>
      <c r="BK985" s="108"/>
      <c r="BL985" s="108"/>
      <c r="BM985" s="108"/>
      <c r="CB985" s="108"/>
      <c r="CC985" s="108"/>
      <c r="CD985" s="108"/>
      <c r="CE985" s="108"/>
    </row>
    <row r="986" spans="1:83">
      <c r="A986" s="108"/>
      <c r="B986" s="108"/>
      <c r="E986" s="108"/>
      <c r="F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  <c r="AF986" s="108"/>
      <c r="AG986" s="108"/>
      <c r="AH986" s="108"/>
      <c r="AI986" s="108"/>
      <c r="AJ986" s="108"/>
      <c r="AK986" s="108"/>
      <c r="AL986" s="108"/>
      <c r="AM986" s="108"/>
      <c r="AN986" s="108"/>
      <c r="AO986" s="108"/>
      <c r="AP986" s="108"/>
      <c r="AQ986" s="108"/>
      <c r="AR986" s="108"/>
      <c r="AS986" s="108"/>
      <c r="AT986" s="108"/>
      <c r="AU986" s="108"/>
      <c r="AV986" s="108"/>
      <c r="AW986" s="108"/>
      <c r="AX986" s="108"/>
      <c r="AY986" s="108"/>
      <c r="AZ986" s="108"/>
      <c r="BE986" s="108"/>
      <c r="BG986" s="108"/>
      <c r="BI986" s="108"/>
      <c r="BK986" s="108"/>
      <c r="BL986" s="108"/>
      <c r="BM986" s="108"/>
      <c r="CB986" s="108"/>
      <c r="CC986" s="108"/>
      <c r="CD986" s="108"/>
      <c r="CE986" s="108"/>
    </row>
    <row r="987" spans="1:83">
      <c r="A987" s="108"/>
      <c r="B987" s="108"/>
      <c r="E987" s="108"/>
      <c r="F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  <c r="AF987" s="108"/>
      <c r="AG987" s="108"/>
      <c r="AH987" s="108"/>
      <c r="AI987" s="108"/>
      <c r="AJ987" s="108"/>
      <c r="AK987" s="108"/>
      <c r="AL987" s="108"/>
      <c r="AM987" s="108"/>
      <c r="AN987" s="108"/>
      <c r="AO987" s="108"/>
      <c r="AP987" s="108"/>
      <c r="AQ987" s="108"/>
      <c r="AR987" s="108"/>
      <c r="AS987" s="108"/>
      <c r="AT987" s="108"/>
      <c r="AU987" s="108"/>
      <c r="AV987" s="108"/>
      <c r="AW987" s="108"/>
      <c r="AX987" s="108"/>
      <c r="AY987" s="108"/>
      <c r="AZ987" s="108"/>
      <c r="BE987" s="108"/>
      <c r="BG987" s="108"/>
      <c r="BI987" s="108"/>
      <c r="BK987" s="108"/>
      <c r="BL987" s="108"/>
      <c r="BM987" s="108"/>
      <c r="CB987" s="108"/>
      <c r="CC987" s="108"/>
      <c r="CD987" s="108"/>
      <c r="CE987" s="108"/>
    </row>
    <row r="988" spans="1:83">
      <c r="A988" s="108"/>
      <c r="B988" s="108"/>
      <c r="E988" s="108"/>
      <c r="F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  <c r="AF988" s="108"/>
      <c r="AG988" s="108"/>
      <c r="AH988" s="108"/>
      <c r="AI988" s="108"/>
      <c r="AJ988" s="108"/>
      <c r="AK988" s="108"/>
      <c r="AL988" s="108"/>
      <c r="AM988" s="108"/>
      <c r="AN988" s="108"/>
      <c r="AO988" s="108"/>
      <c r="AP988" s="108"/>
      <c r="AQ988" s="108"/>
      <c r="AR988" s="108"/>
      <c r="AS988" s="108"/>
      <c r="AT988" s="108"/>
      <c r="AU988" s="108"/>
      <c r="AV988" s="108"/>
      <c r="AW988" s="108"/>
      <c r="AX988" s="108"/>
      <c r="AY988" s="108"/>
      <c r="AZ988" s="108"/>
      <c r="BE988" s="108"/>
      <c r="BG988" s="108"/>
      <c r="BI988" s="108"/>
      <c r="BK988" s="108"/>
      <c r="BL988" s="108"/>
      <c r="BM988" s="108"/>
      <c r="CB988" s="108"/>
      <c r="CC988" s="108"/>
      <c r="CD988" s="108"/>
      <c r="CE988" s="108"/>
    </row>
    <row r="989" spans="1:83">
      <c r="A989" s="108"/>
      <c r="B989" s="108"/>
      <c r="E989" s="108"/>
      <c r="F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  <c r="AF989" s="108"/>
      <c r="AG989" s="108"/>
      <c r="AH989" s="108"/>
      <c r="AI989" s="108"/>
      <c r="AJ989" s="108"/>
      <c r="AK989" s="108"/>
      <c r="AL989" s="108"/>
      <c r="AM989" s="108"/>
      <c r="AN989" s="108"/>
      <c r="AO989" s="108"/>
      <c r="AP989" s="108"/>
      <c r="AQ989" s="108"/>
      <c r="AR989" s="108"/>
      <c r="AS989" s="108"/>
      <c r="AT989" s="108"/>
      <c r="AU989" s="108"/>
      <c r="AV989" s="108"/>
      <c r="AW989" s="108"/>
      <c r="AX989" s="108"/>
      <c r="AY989" s="108"/>
      <c r="AZ989" s="108"/>
      <c r="BE989" s="108"/>
      <c r="BG989" s="108"/>
      <c r="BI989" s="108"/>
      <c r="BK989" s="108"/>
      <c r="BL989" s="108"/>
      <c r="BM989" s="108"/>
      <c r="CB989" s="108"/>
      <c r="CC989" s="108"/>
      <c r="CD989" s="108"/>
      <c r="CE989" s="108"/>
    </row>
    <row r="990" spans="1:83">
      <c r="A990" s="108"/>
      <c r="B990" s="108"/>
      <c r="E990" s="108"/>
      <c r="F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  <c r="AF990" s="108"/>
      <c r="AG990" s="108"/>
      <c r="AH990" s="108"/>
      <c r="AI990" s="108"/>
      <c r="AJ990" s="108"/>
      <c r="AK990" s="108"/>
      <c r="AL990" s="108"/>
      <c r="AM990" s="108"/>
      <c r="AN990" s="108"/>
      <c r="AO990" s="108"/>
      <c r="AP990" s="108"/>
      <c r="AQ990" s="108"/>
      <c r="AR990" s="108"/>
      <c r="AS990" s="108"/>
      <c r="AT990" s="108"/>
      <c r="AU990" s="108"/>
      <c r="AV990" s="108"/>
      <c r="AW990" s="108"/>
      <c r="AX990" s="108"/>
      <c r="AY990" s="108"/>
      <c r="AZ990" s="108"/>
      <c r="BE990" s="108"/>
      <c r="BG990" s="108"/>
      <c r="BI990" s="108"/>
      <c r="BK990" s="108"/>
      <c r="BL990" s="108"/>
      <c r="BM990" s="108"/>
      <c r="CB990" s="108"/>
      <c r="CC990" s="108"/>
      <c r="CD990" s="108"/>
      <c r="CE990" s="108"/>
    </row>
    <row r="991" spans="1:83">
      <c r="A991" s="108"/>
      <c r="B991" s="108"/>
      <c r="E991" s="108"/>
      <c r="F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  <c r="AF991" s="108"/>
      <c r="AG991" s="108"/>
      <c r="AH991" s="108"/>
      <c r="AI991" s="108"/>
      <c r="AJ991" s="108"/>
      <c r="AK991" s="108"/>
      <c r="AL991" s="108"/>
      <c r="AM991" s="108"/>
      <c r="AN991" s="108"/>
      <c r="AO991" s="108"/>
      <c r="AP991" s="108"/>
      <c r="AQ991" s="108"/>
      <c r="AR991" s="108"/>
      <c r="AS991" s="108"/>
      <c r="AT991" s="108"/>
      <c r="AU991" s="108"/>
      <c r="AV991" s="108"/>
      <c r="AW991" s="108"/>
      <c r="AX991" s="108"/>
      <c r="AY991" s="108"/>
      <c r="AZ991" s="108"/>
      <c r="BE991" s="108"/>
      <c r="BG991" s="108"/>
      <c r="BI991" s="108"/>
      <c r="BK991" s="108"/>
      <c r="BL991" s="108"/>
      <c r="BM991" s="108"/>
      <c r="CB991" s="108"/>
      <c r="CC991" s="108"/>
      <c r="CD991" s="108"/>
      <c r="CE991" s="108"/>
    </row>
    <row r="992" spans="1:83">
      <c r="A992" s="108"/>
      <c r="B992" s="108"/>
      <c r="E992" s="108"/>
      <c r="F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  <c r="AF992" s="108"/>
      <c r="AG992" s="108"/>
      <c r="AH992" s="108"/>
      <c r="AI992" s="108"/>
      <c r="AJ992" s="108"/>
      <c r="AK992" s="108"/>
      <c r="AL992" s="108"/>
      <c r="AM992" s="108"/>
      <c r="AN992" s="108"/>
      <c r="AO992" s="108"/>
      <c r="AP992" s="108"/>
      <c r="AQ992" s="108"/>
      <c r="AR992" s="108"/>
      <c r="AS992" s="108"/>
      <c r="AT992" s="108"/>
      <c r="AU992" s="108"/>
      <c r="AV992" s="108"/>
      <c r="AW992" s="108"/>
      <c r="AX992" s="108"/>
      <c r="AY992" s="108"/>
      <c r="AZ992" s="108"/>
      <c r="BE992" s="108"/>
      <c r="BG992" s="108"/>
      <c r="BI992" s="108"/>
      <c r="BK992" s="108"/>
      <c r="BL992" s="108"/>
      <c r="BM992" s="108"/>
      <c r="CB992" s="108"/>
      <c r="CC992" s="108"/>
      <c r="CD992" s="108"/>
      <c r="CE992" s="108"/>
    </row>
    <row r="993" spans="1:83">
      <c r="A993" s="108"/>
      <c r="B993" s="108"/>
      <c r="E993" s="108"/>
      <c r="F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  <c r="AF993" s="108"/>
      <c r="AG993" s="108"/>
      <c r="AH993" s="108"/>
      <c r="AI993" s="108"/>
      <c r="AJ993" s="108"/>
      <c r="AK993" s="108"/>
      <c r="AL993" s="108"/>
      <c r="AM993" s="108"/>
      <c r="AN993" s="108"/>
      <c r="AO993" s="108"/>
      <c r="AP993" s="108"/>
      <c r="AQ993" s="108"/>
      <c r="AR993" s="108"/>
      <c r="AS993" s="108"/>
      <c r="AT993" s="108"/>
      <c r="AU993" s="108"/>
      <c r="AV993" s="108"/>
      <c r="AW993" s="108"/>
      <c r="AX993" s="108"/>
      <c r="AY993" s="108"/>
      <c r="AZ993" s="108"/>
      <c r="BE993" s="108"/>
      <c r="BG993" s="108"/>
      <c r="BI993" s="108"/>
      <c r="BK993" s="108"/>
      <c r="BL993" s="108"/>
      <c r="BM993" s="108"/>
      <c r="CB993" s="108"/>
      <c r="CC993" s="108"/>
      <c r="CD993" s="108"/>
      <c r="CE993" s="108"/>
    </row>
    <row r="994" spans="1:83">
      <c r="A994" s="108"/>
      <c r="B994" s="108"/>
      <c r="E994" s="108"/>
      <c r="F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  <c r="AF994" s="108"/>
      <c r="AG994" s="108"/>
      <c r="AH994" s="108"/>
      <c r="AI994" s="108"/>
      <c r="AJ994" s="108"/>
      <c r="AK994" s="108"/>
      <c r="AL994" s="108"/>
      <c r="AM994" s="108"/>
      <c r="AN994" s="108"/>
      <c r="AO994" s="108"/>
      <c r="AP994" s="108"/>
      <c r="AQ994" s="108"/>
      <c r="AR994" s="108"/>
      <c r="AS994" s="108"/>
      <c r="AT994" s="108"/>
      <c r="AU994" s="108"/>
      <c r="AV994" s="108"/>
      <c r="AW994" s="108"/>
      <c r="AX994" s="108"/>
      <c r="AY994" s="108"/>
      <c r="AZ994" s="108"/>
      <c r="BE994" s="108"/>
      <c r="BG994" s="108"/>
      <c r="BI994" s="108"/>
      <c r="BK994" s="108"/>
      <c r="BL994" s="108"/>
      <c r="BM994" s="108"/>
      <c r="CB994" s="108"/>
      <c r="CC994" s="108"/>
      <c r="CD994" s="108"/>
      <c r="CE994" s="108"/>
    </row>
    <row r="995" spans="1:83">
      <c r="A995" s="108"/>
      <c r="B995" s="108"/>
      <c r="E995" s="108"/>
      <c r="F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  <c r="AF995" s="108"/>
      <c r="AG995" s="108"/>
      <c r="AH995" s="108"/>
      <c r="AI995" s="108"/>
      <c r="AJ995" s="108"/>
      <c r="AK995" s="108"/>
      <c r="AL995" s="108"/>
      <c r="AM995" s="108"/>
      <c r="AN995" s="108"/>
      <c r="AO995" s="108"/>
      <c r="AP995" s="108"/>
      <c r="AQ995" s="108"/>
      <c r="AR995" s="108"/>
      <c r="AS995" s="108"/>
      <c r="AT995" s="108"/>
      <c r="AU995" s="108"/>
      <c r="AV995" s="108"/>
      <c r="AW995" s="108"/>
      <c r="AX995" s="108"/>
      <c r="AY995" s="108"/>
      <c r="AZ995" s="108"/>
      <c r="BE995" s="108"/>
      <c r="BG995" s="108"/>
      <c r="BI995" s="108"/>
      <c r="BK995" s="108"/>
      <c r="BL995" s="108"/>
      <c r="BM995" s="108"/>
      <c r="CB995" s="108"/>
      <c r="CC995" s="108"/>
      <c r="CD995" s="108"/>
      <c r="CE995" s="108"/>
    </row>
    <row r="996" spans="1:83">
      <c r="A996" s="108"/>
      <c r="B996" s="108"/>
      <c r="E996" s="108"/>
      <c r="F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  <c r="AF996" s="108"/>
      <c r="AG996" s="108"/>
      <c r="AH996" s="108"/>
      <c r="AI996" s="108"/>
      <c r="AJ996" s="108"/>
      <c r="AK996" s="108"/>
      <c r="AL996" s="108"/>
      <c r="AM996" s="108"/>
      <c r="AN996" s="108"/>
      <c r="AO996" s="108"/>
      <c r="AP996" s="108"/>
      <c r="AQ996" s="108"/>
      <c r="AR996" s="108"/>
      <c r="AS996" s="108"/>
      <c r="AT996" s="108"/>
      <c r="AU996" s="108"/>
      <c r="AV996" s="108"/>
      <c r="AW996" s="108"/>
      <c r="AX996" s="108"/>
      <c r="AY996" s="108"/>
      <c r="AZ996" s="108"/>
      <c r="BE996" s="108"/>
      <c r="BG996" s="108"/>
      <c r="BI996" s="108"/>
      <c r="BK996" s="108"/>
      <c r="BL996" s="108"/>
      <c r="BM996" s="108"/>
      <c r="CB996" s="108"/>
      <c r="CC996" s="108"/>
      <c r="CD996" s="108"/>
      <c r="CE996" s="108"/>
    </row>
    <row r="997" spans="1:83">
      <c r="A997" s="108"/>
      <c r="B997" s="108"/>
      <c r="E997" s="108"/>
      <c r="F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  <c r="AE997" s="108"/>
      <c r="AF997" s="108"/>
      <c r="AG997" s="108"/>
      <c r="AH997" s="108"/>
      <c r="AI997" s="108"/>
      <c r="AJ997" s="108"/>
      <c r="AK997" s="108"/>
      <c r="AL997" s="108"/>
      <c r="AM997" s="108"/>
      <c r="AN997" s="108"/>
      <c r="AO997" s="108"/>
      <c r="AP997" s="108"/>
      <c r="AQ997" s="108"/>
      <c r="AR997" s="108"/>
      <c r="AS997" s="108"/>
      <c r="AT997" s="108"/>
      <c r="AU997" s="108"/>
      <c r="AV997" s="108"/>
      <c r="AW997" s="108"/>
      <c r="AX997" s="108"/>
      <c r="AY997" s="108"/>
      <c r="AZ997" s="108"/>
      <c r="BE997" s="108"/>
      <c r="BG997" s="108"/>
      <c r="BI997" s="108"/>
      <c r="BK997" s="108"/>
      <c r="BL997" s="108"/>
      <c r="BM997" s="108"/>
      <c r="CB997" s="108"/>
      <c r="CC997" s="108"/>
      <c r="CD997" s="108"/>
      <c r="CE997" s="108"/>
    </row>
    <row r="998" spans="1:83">
      <c r="A998" s="108"/>
      <c r="B998" s="108"/>
      <c r="E998" s="108"/>
      <c r="F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  <c r="AE998" s="108"/>
      <c r="AF998" s="108"/>
      <c r="AG998" s="108"/>
      <c r="AH998" s="108"/>
      <c r="AI998" s="108"/>
      <c r="AJ998" s="108"/>
      <c r="AK998" s="108"/>
      <c r="AL998" s="108"/>
      <c r="AM998" s="108"/>
      <c r="AN998" s="108"/>
      <c r="AO998" s="108"/>
      <c r="AP998" s="108"/>
      <c r="AQ998" s="108"/>
      <c r="AR998" s="108"/>
      <c r="AS998" s="108"/>
      <c r="AT998" s="108"/>
      <c r="AU998" s="108"/>
      <c r="AV998" s="108"/>
      <c r="AW998" s="108"/>
      <c r="AX998" s="108"/>
      <c r="AY998" s="108"/>
      <c r="AZ998" s="108"/>
      <c r="BE998" s="108"/>
      <c r="BG998" s="108"/>
      <c r="BI998" s="108"/>
      <c r="BK998" s="108"/>
      <c r="BL998" s="108"/>
      <c r="BM998" s="108"/>
      <c r="CB998" s="108"/>
      <c r="CC998" s="108"/>
      <c r="CD998" s="108"/>
      <c r="CE998" s="108"/>
    </row>
    <row r="999" spans="1:83">
      <c r="A999" s="108"/>
      <c r="B999" s="108"/>
      <c r="E999" s="108"/>
      <c r="F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  <c r="AE999" s="108"/>
      <c r="AF999" s="108"/>
      <c r="AG999" s="108"/>
      <c r="AH999" s="108"/>
      <c r="AI999" s="108"/>
      <c r="AJ999" s="108"/>
      <c r="AK999" s="108"/>
      <c r="AL999" s="108"/>
      <c r="AM999" s="108"/>
      <c r="AN999" s="108"/>
      <c r="AO999" s="108"/>
      <c r="AP999" s="108"/>
      <c r="AQ999" s="108"/>
      <c r="AR999" s="108"/>
      <c r="AS999" s="108"/>
      <c r="AT999" s="108"/>
      <c r="AU999" s="108"/>
      <c r="AV999" s="108"/>
      <c r="AW999" s="108"/>
      <c r="AX999" s="108"/>
      <c r="AY999" s="108"/>
      <c r="AZ999" s="108"/>
      <c r="BE999" s="108"/>
      <c r="BG999" s="108"/>
      <c r="BI999" s="108"/>
      <c r="BK999" s="108"/>
      <c r="BL999" s="108"/>
      <c r="BM999" s="108"/>
      <c r="CB999" s="108"/>
      <c r="CC999" s="108"/>
      <c r="CD999" s="108"/>
      <c r="CE999" s="108"/>
    </row>
    <row r="1000" spans="1:83">
      <c r="A1000" s="108"/>
      <c r="B1000" s="108"/>
      <c r="E1000" s="108"/>
      <c r="F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  <c r="AE1000" s="108"/>
      <c r="AF1000" s="108"/>
      <c r="AG1000" s="108"/>
      <c r="AH1000" s="108"/>
      <c r="AI1000" s="108"/>
      <c r="AJ1000" s="108"/>
      <c r="AK1000" s="108"/>
      <c r="AL1000" s="108"/>
      <c r="AM1000" s="108"/>
      <c r="AN1000" s="108"/>
      <c r="AO1000" s="108"/>
      <c r="AP1000" s="108"/>
      <c r="AQ1000" s="108"/>
      <c r="AR1000" s="108"/>
      <c r="AS1000" s="108"/>
      <c r="AT1000" s="108"/>
      <c r="AU1000" s="108"/>
      <c r="AV1000" s="108"/>
      <c r="AW1000" s="108"/>
      <c r="AX1000" s="108"/>
      <c r="AY1000" s="108"/>
      <c r="AZ1000" s="108"/>
      <c r="BE1000" s="108"/>
      <c r="BG1000" s="108"/>
      <c r="BI1000" s="108"/>
      <c r="BK1000" s="108"/>
      <c r="BL1000" s="108"/>
      <c r="BM1000" s="108"/>
      <c r="CB1000" s="108"/>
      <c r="CC1000" s="108"/>
      <c r="CD1000" s="108"/>
      <c r="CE1000" s="108"/>
    </row>
    <row r="1001" spans="1:83">
      <c r="A1001" s="108"/>
      <c r="B1001" s="108"/>
      <c r="E1001" s="108"/>
      <c r="F1001" s="108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  <c r="AB1001" s="108"/>
      <c r="AC1001" s="108"/>
      <c r="AD1001" s="108"/>
      <c r="AE1001" s="108"/>
      <c r="AF1001" s="108"/>
      <c r="AG1001" s="108"/>
      <c r="AH1001" s="108"/>
      <c r="AI1001" s="108"/>
      <c r="AJ1001" s="108"/>
      <c r="AK1001" s="108"/>
      <c r="AL1001" s="108"/>
      <c r="AM1001" s="108"/>
      <c r="AN1001" s="108"/>
      <c r="AO1001" s="108"/>
      <c r="AP1001" s="108"/>
      <c r="AQ1001" s="108"/>
      <c r="AR1001" s="108"/>
      <c r="AS1001" s="108"/>
      <c r="AT1001" s="108"/>
      <c r="AU1001" s="108"/>
      <c r="AV1001" s="108"/>
      <c r="AW1001" s="108"/>
      <c r="AX1001" s="108"/>
      <c r="AY1001" s="108"/>
      <c r="AZ1001" s="108"/>
      <c r="BE1001" s="108"/>
      <c r="BG1001" s="108"/>
      <c r="BI1001" s="108"/>
      <c r="BK1001" s="108"/>
      <c r="BL1001" s="108"/>
      <c r="BM1001" s="108"/>
      <c r="CB1001" s="108"/>
      <c r="CC1001" s="108"/>
      <c r="CD1001" s="108"/>
      <c r="CE1001" s="108"/>
    </row>
    <row r="1002" spans="1:83">
      <c r="A1002" s="108"/>
      <c r="B1002" s="108"/>
      <c r="E1002" s="108"/>
      <c r="F1002" s="108"/>
      <c r="I1002" s="108"/>
      <c r="J1002" s="108"/>
      <c r="K1002" s="108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  <c r="AB1002" s="108"/>
      <c r="AC1002" s="108"/>
      <c r="AD1002" s="108"/>
      <c r="AE1002" s="108"/>
      <c r="AF1002" s="108"/>
      <c r="AG1002" s="108"/>
      <c r="AH1002" s="108"/>
      <c r="AI1002" s="108"/>
      <c r="AJ1002" s="108"/>
      <c r="AK1002" s="108"/>
      <c r="AL1002" s="108"/>
      <c r="AM1002" s="108"/>
      <c r="AN1002" s="108"/>
      <c r="AO1002" s="108"/>
      <c r="AP1002" s="108"/>
      <c r="AQ1002" s="108"/>
      <c r="AR1002" s="108"/>
      <c r="AS1002" s="108"/>
      <c r="AT1002" s="108"/>
      <c r="AU1002" s="108"/>
      <c r="AV1002" s="108"/>
      <c r="AW1002" s="108"/>
      <c r="AX1002" s="108"/>
      <c r="AY1002" s="108"/>
      <c r="AZ1002" s="108"/>
      <c r="BE1002" s="108"/>
      <c r="BG1002" s="108"/>
      <c r="BI1002" s="108"/>
      <c r="BK1002" s="108"/>
      <c r="BL1002" s="108"/>
      <c r="BM1002" s="108"/>
      <c r="CB1002" s="108"/>
      <c r="CC1002" s="108"/>
      <c r="CD1002" s="108"/>
      <c r="CE1002" s="108"/>
    </row>
    <row r="1003" spans="1:83">
      <c r="A1003" s="108"/>
      <c r="B1003" s="108"/>
      <c r="E1003" s="108"/>
      <c r="F1003" s="108"/>
      <c r="I1003" s="108"/>
      <c r="J1003" s="108"/>
      <c r="K1003" s="108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  <c r="AB1003" s="108"/>
      <c r="AC1003" s="108"/>
      <c r="AD1003" s="108"/>
      <c r="AE1003" s="108"/>
      <c r="AF1003" s="108"/>
      <c r="AG1003" s="108"/>
      <c r="AH1003" s="108"/>
      <c r="AI1003" s="108"/>
      <c r="AJ1003" s="108"/>
      <c r="AK1003" s="108"/>
      <c r="AL1003" s="108"/>
      <c r="AM1003" s="108"/>
      <c r="AN1003" s="108"/>
      <c r="AO1003" s="108"/>
      <c r="AP1003" s="108"/>
      <c r="AQ1003" s="108"/>
      <c r="AR1003" s="108"/>
      <c r="AS1003" s="108"/>
      <c r="AT1003" s="108"/>
      <c r="AU1003" s="108"/>
      <c r="AV1003" s="108"/>
      <c r="AW1003" s="108"/>
      <c r="AX1003" s="108"/>
      <c r="AY1003" s="108"/>
      <c r="AZ1003" s="108"/>
      <c r="BE1003" s="108"/>
      <c r="BG1003" s="108"/>
      <c r="BI1003" s="108"/>
      <c r="BK1003" s="108"/>
      <c r="BL1003" s="108"/>
      <c r="BM1003" s="108"/>
      <c r="CB1003" s="108"/>
      <c r="CC1003" s="108"/>
      <c r="CD1003" s="108"/>
      <c r="CE1003" s="108"/>
    </row>
    <row r="1004" spans="1:83">
      <c r="A1004" s="108"/>
      <c r="B1004" s="108"/>
      <c r="E1004" s="108"/>
      <c r="F1004" s="108"/>
      <c r="I1004" s="108"/>
      <c r="J1004" s="108"/>
      <c r="K1004" s="108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  <c r="AB1004" s="108"/>
      <c r="AC1004" s="108"/>
      <c r="AD1004" s="108"/>
      <c r="AE1004" s="108"/>
      <c r="AF1004" s="108"/>
      <c r="AG1004" s="108"/>
      <c r="AH1004" s="108"/>
      <c r="AI1004" s="108"/>
      <c r="AJ1004" s="108"/>
      <c r="AK1004" s="108"/>
      <c r="AL1004" s="108"/>
      <c r="AM1004" s="108"/>
      <c r="AN1004" s="108"/>
      <c r="AO1004" s="108"/>
      <c r="AP1004" s="108"/>
      <c r="AQ1004" s="108"/>
      <c r="AR1004" s="108"/>
      <c r="AS1004" s="108"/>
      <c r="AT1004" s="108"/>
      <c r="AU1004" s="108"/>
      <c r="AV1004" s="108"/>
      <c r="AW1004" s="108"/>
      <c r="AX1004" s="108"/>
      <c r="AY1004" s="108"/>
      <c r="AZ1004" s="108"/>
      <c r="BE1004" s="108"/>
      <c r="BG1004" s="108"/>
      <c r="BI1004" s="108"/>
      <c r="BK1004" s="108"/>
      <c r="BL1004" s="108"/>
      <c r="BM1004" s="108"/>
      <c r="CB1004" s="108"/>
      <c r="CC1004" s="108"/>
      <c r="CD1004" s="108"/>
      <c r="CE1004" s="108"/>
    </row>
    <row r="1005" spans="1:83">
      <c r="A1005" s="108"/>
      <c r="B1005" s="108"/>
      <c r="E1005" s="108"/>
      <c r="F1005" s="108"/>
      <c r="I1005" s="108"/>
      <c r="J1005" s="108"/>
      <c r="K1005" s="108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  <c r="AB1005" s="108"/>
      <c r="AC1005" s="108"/>
      <c r="AD1005" s="108"/>
      <c r="AE1005" s="108"/>
      <c r="AF1005" s="108"/>
      <c r="AG1005" s="108"/>
      <c r="AH1005" s="108"/>
      <c r="AI1005" s="108"/>
      <c r="AJ1005" s="108"/>
      <c r="AK1005" s="108"/>
      <c r="AL1005" s="108"/>
      <c r="AM1005" s="108"/>
      <c r="AN1005" s="108"/>
      <c r="AO1005" s="108"/>
      <c r="AP1005" s="108"/>
      <c r="AQ1005" s="108"/>
      <c r="AR1005" s="108"/>
      <c r="AS1005" s="108"/>
      <c r="AT1005" s="108"/>
      <c r="AU1005" s="108"/>
      <c r="AV1005" s="108"/>
      <c r="AW1005" s="108"/>
      <c r="AX1005" s="108"/>
      <c r="AY1005" s="108"/>
      <c r="AZ1005" s="108"/>
      <c r="BE1005" s="108"/>
      <c r="BG1005" s="108"/>
      <c r="BI1005" s="108"/>
      <c r="BK1005" s="108"/>
      <c r="BL1005" s="108"/>
      <c r="BM1005" s="108"/>
      <c r="CB1005" s="108"/>
      <c r="CC1005" s="108"/>
      <c r="CD1005" s="108"/>
      <c r="CE1005" s="108"/>
    </row>
    <row r="1006" spans="1:83">
      <c r="A1006" s="108"/>
      <c r="B1006" s="108"/>
      <c r="E1006" s="108"/>
      <c r="F1006" s="108"/>
      <c r="I1006" s="108"/>
      <c r="J1006" s="108"/>
      <c r="K1006" s="108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  <c r="AB1006" s="108"/>
      <c r="AC1006" s="108"/>
      <c r="AD1006" s="108"/>
      <c r="AE1006" s="108"/>
      <c r="AF1006" s="108"/>
      <c r="AG1006" s="108"/>
      <c r="AH1006" s="108"/>
      <c r="AI1006" s="108"/>
      <c r="AJ1006" s="108"/>
      <c r="AK1006" s="108"/>
      <c r="AL1006" s="108"/>
      <c r="AM1006" s="108"/>
      <c r="AN1006" s="108"/>
      <c r="AO1006" s="108"/>
      <c r="AP1006" s="108"/>
      <c r="AQ1006" s="108"/>
      <c r="AR1006" s="108"/>
      <c r="AS1006" s="108"/>
      <c r="AT1006" s="108"/>
      <c r="AU1006" s="108"/>
      <c r="AV1006" s="108"/>
      <c r="AW1006" s="108"/>
      <c r="AX1006" s="108"/>
      <c r="AY1006" s="108"/>
      <c r="AZ1006" s="108"/>
      <c r="BE1006" s="108"/>
      <c r="BG1006" s="108"/>
      <c r="BI1006" s="108"/>
      <c r="BK1006" s="108"/>
      <c r="BL1006" s="108"/>
      <c r="BM1006" s="108"/>
      <c r="CB1006" s="108"/>
      <c r="CC1006" s="108"/>
      <c r="CD1006" s="108"/>
      <c r="CE1006" s="108"/>
    </row>
    <row r="1007" spans="1:83">
      <c r="A1007" s="108"/>
      <c r="B1007" s="108"/>
      <c r="E1007" s="108"/>
      <c r="F1007" s="108"/>
      <c r="I1007" s="108"/>
      <c r="J1007" s="108"/>
      <c r="K1007" s="108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  <c r="AB1007" s="108"/>
      <c r="AC1007" s="108"/>
      <c r="AD1007" s="108"/>
      <c r="AE1007" s="108"/>
      <c r="AF1007" s="108"/>
      <c r="AG1007" s="108"/>
      <c r="AH1007" s="108"/>
      <c r="AI1007" s="108"/>
      <c r="AJ1007" s="108"/>
      <c r="AK1007" s="108"/>
      <c r="AL1007" s="108"/>
      <c r="AM1007" s="108"/>
      <c r="AN1007" s="108"/>
      <c r="AO1007" s="108"/>
      <c r="AP1007" s="108"/>
      <c r="AQ1007" s="108"/>
      <c r="AR1007" s="108"/>
      <c r="AS1007" s="108"/>
      <c r="AT1007" s="108"/>
      <c r="AU1007" s="108"/>
      <c r="AV1007" s="108"/>
      <c r="AW1007" s="108"/>
      <c r="AX1007" s="108"/>
      <c r="AY1007" s="108"/>
      <c r="AZ1007" s="108"/>
      <c r="BE1007" s="108"/>
      <c r="BG1007" s="108"/>
      <c r="BI1007" s="108"/>
      <c r="BK1007" s="108"/>
      <c r="BL1007" s="108"/>
      <c r="BM1007" s="108"/>
      <c r="CB1007" s="108"/>
      <c r="CC1007" s="108"/>
      <c r="CD1007" s="108"/>
      <c r="CE1007" s="108"/>
    </row>
    <row r="1008" spans="1:83">
      <c r="A1008" s="108"/>
      <c r="B1008" s="108"/>
      <c r="E1008" s="108"/>
      <c r="F1008" s="108"/>
      <c r="I1008" s="108"/>
      <c r="J1008" s="108"/>
      <c r="K1008" s="108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  <c r="AB1008" s="108"/>
      <c r="AC1008" s="108"/>
      <c r="AD1008" s="108"/>
      <c r="AE1008" s="108"/>
      <c r="AF1008" s="108"/>
      <c r="AG1008" s="108"/>
      <c r="AH1008" s="108"/>
      <c r="AI1008" s="108"/>
      <c r="AJ1008" s="108"/>
      <c r="AK1008" s="108"/>
      <c r="AL1008" s="108"/>
      <c r="AM1008" s="108"/>
      <c r="AN1008" s="108"/>
      <c r="AO1008" s="108"/>
      <c r="AP1008" s="108"/>
      <c r="AQ1008" s="108"/>
      <c r="AR1008" s="108"/>
      <c r="AS1008" s="108"/>
      <c r="AT1008" s="108"/>
      <c r="AU1008" s="108"/>
      <c r="AV1008" s="108"/>
      <c r="AW1008" s="108"/>
      <c r="AX1008" s="108"/>
      <c r="AY1008" s="108"/>
      <c r="AZ1008" s="108"/>
      <c r="BE1008" s="108"/>
      <c r="BG1008" s="108"/>
      <c r="BI1008" s="108"/>
      <c r="BK1008" s="108"/>
      <c r="BL1008" s="108"/>
      <c r="BM1008" s="108"/>
      <c r="CB1008" s="108"/>
      <c r="CC1008" s="108"/>
      <c r="CD1008" s="108"/>
      <c r="CE1008" s="108"/>
    </row>
    <row r="1009" spans="1:83">
      <c r="A1009" s="108"/>
      <c r="B1009" s="108"/>
      <c r="E1009" s="108"/>
      <c r="F1009" s="108"/>
      <c r="I1009" s="108"/>
      <c r="J1009" s="108"/>
      <c r="K1009" s="108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  <c r="AB1009" s="108"/>
      <c r="AC1009" s="108"/>
      <c r="AD1009" s="108"/>
      <c r="AE1009" s="108"/>
      <c r="AF1009" s="108"/>
      <c r="AG1009" s="108"/>
      <c r="AH1009" s="108"/>
      <c r="AI1009" s="108"/>
      <c r="AJ1009" s="108"/>
      <c r="AK1009" s="108"/>
      <c r="AL1009" s="108"/>
      <c r="AM1009" s="108"/>
      <c r="AN1009" s="108"/>
      <c r="AO1009" s="108"/>
      <c r="AP1009" s="108"/>
      <c r="AQ1009" s="108"/>
      <c r="AR1009" s="108"/>
      <c r="AS1009" s="108"/>
      <c r="AT1009" s="108"/>
      <c r="AU1009" s="108"/>
      <c r="AV1009" s="108"/>
      <c r="AW1009" s="108"/>
      <c r="AX1009" s="108"/>
      <c r="AY1009" s="108"/>
      <c r="AZ1009" s="108"/>
      <c r="BE1009" s="108"/>
      <c r="BG1009" s="108"/>
      <c r="BI1009" s="108"/>
      <c r="BK1009" s="108"/>
      <c r="BL1009" s="108"/>
      <c r="BM1009" s="108"/>
      <c r="CB1009" s="108"/>
      <c r="CC1009" s="108"/>
      <c r="CD1009" s="108"/>
      <c r="CE1009" s="108"/>
    </row>
    <row r="1010" spans="1:83">
      <c r="A1010" s="108"/>
      <c r="B1010" s="108"/>
      <c r="E1010" s="108"/>
      <c r="F1010" s="108"/>
      <c r="I1010" s="108"/>
      <c r="J1010" s="108"/>
      <c r="K1010" s="108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  <c r="AB1010" s="108"/>
      <c r="AC1010" s="108"/>
      <c r="AD1010" s="108"/>
      <c r="AE1010" s="108"/>
      <c r="AF1010" s="108"/>
      <c r="AG1010" s="108"/>
      <c r="AH1010" s="108"/>
      <c r="AI1010" s="108"/>
      <c r="AJ1010" s="108"/>
      <c r="AK1010" s="108"/>
      <c r="AL1010" s="108"/>
      <c r="AM1010" s="108"/>
      <c r="AN1010" s="108"/>
      <c r="AO1010" s="108"/>
      <c r="AP1010" s="108"/>
      <c r="AQ1010" s="108"/>
      <c r="AR1010" s="108"/>
      <c r="AS1010" s="108"/>
      <c r="AT1010" s="108"/>
      <c r="AU1010" s="108"/>
      <c r="AV1010" s="108"/>
      <c r="AW1010" s="108"/>
      <c r="AX1010" s="108"/>
      <c r="AY1010" s="108"/>
      <c r="AZ1010" s="108"/>
      <c r="BE1010" s="108"/>
      <c r="BG1010" s="108"/>
      <c r="BI1010" s="108"/>
      <c r="BK1010" s="108"/>
      <c r="BL1010" s="108"/>
      <c r="BM1010" s="108"/>
      <c r="CB1010" s="108"/>
      <c r="CC1010" s="108"/>
      <c r="CD1010" s="108"/>
      <c r="CE1010" s="108"/>
    </row>
    <row r="1011" spans="1:83">
      <c r="A1011" s="108"/>
      <c r="B1011" s="108"/>
      <c r="E1011" s="108"/>
      <c r="F1011" s="108"/>
      <c r="I1011" s="108"/>
      <c r="J1011" s="108"/>
      <c r="K1011" s="108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  <c r="AB1011" s="108"/>
      <c r="AC1011" s="108"/>
      <c r="AD1011" s="108"/>
      <c r="AE1011" s="108"/>
      <c r="AF1011" s="108"/>
      <c r="AG1011" s="108"/>
      <c r="AH1011" s="108"/>
      <c r="AI1011" s="108"/>
      <c r="AJ1011" s="108"/>
      <c r="AK1011" s="108"/>
      <c r="AL1011" s="108"/>
      <c r="AM1011" s="108"/>
      <c r="AN1011" s="108"/>
      <c r="AO1011" s="108"/>
      <c r="AP1011" s="108"/>
      <c r="AQ1011" s="108"/>
      <c r="AR1011" s="108"/>
      <c r="AS1011" s="108"/>
      <c r="AT1011" s="108"/>
      <c r="AU1011" s="108"/>
      <c r="AV1011" s="108"/>
      <c r="AW1011" s="108"/>
      <c r="AX1011" s="108"/>
      <c r="AY1011" s="108"/>
      <c r="AZ1011" s="108"/>
      <c r="BE1011" s="108"/>
      <c r="BG1011" s="108"/>
      <c r="BI1011" s="108"/>
      <c r="BK1011" s="108"/>
      <c r="BL1011" s="108"/>
      <c r="BM1011" s="108"/>
      <c r="CB1011" s="108"/>
      <c r="CC1011" s="108"/>
      <c r="CD1011" s="108"/>
      <c r="CE1011" s="108"/>
    </row>
    <row r="1012" spans="1:83">
      <c r="A1012" s="108"/>
      <c r="B1012" s="108"/>
      <c r="E1012" s="108"/>
      <c r="F1012" s="108"/>
      <c r="I1012" s="108"/>
      <c r="J1012" s="108"/>
      <c r="K1012" s="108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  <c r="AB1012" s="108"/>
      <c r="AC1012" s="108"/>
      <c r="AD1012" s="108"/>
      <c r="AE1012" s="108"/>
      <c r="AF1012" s="108"/>
      <c r="AG1012" s="108"/>
      <c r="AH1012" s="108"/>
      <c r="AI1012" s="108"/>
      <c r="AJ1012" s="108"/>
      <c r="AK1012" s="108"/>
      <c r="AL1012" s="108"/>
      <c r="AM1012" s="108"/>
      <c r="AN1012" s="108"/>
      <c r="AO1012" s="108"/>
      <c r="AP1012" s="108"/>
      <c r="AQ1012" s="108"/>
      <c r="AR1012" s="108"/>
      <c r="AS1012" s="108"/>
      <c r="AT1012" s="108"/>
      <c r="AU1012" s="108"/>
      <c r="AV1012" s="108"/>
      <c r="AW1012" s="108"/>
      <c r="AX1012" s="108"/>
      <c r="AY1012" s="108"/>
      <c r="AZ1012" s="108"/>
      <c r="BE1012" s="108"/>
      <c r="BG1012" s="108"/>
      <c r="BI1012" s="108"/>
      <c r="BK1012" s="108"/>
      <c r="BL1012" s="108"/>
      <c r="BM1012" s="108"/>
      <c r="CB1012" s="108"/>
      <c r="CC1012" s="108"/>
      <c r="CD1012" s="108"/>
      <c r="CE1012" s="108"/>
    </row>
    <row r="1013" spans="1:83">
      <c r="A1013" s="108"/>
      <c r="B1013" s="108"/>
      <c r="E1013" s="108"/>
      <c r="F1013" s="108"/>
      <c r="I1013" s="108"/>
      <c r="J1013" s="108"/>
      <c r="K1013" s="108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  <c r="AB1013" s="108"/>
      <c r="AC1013" s="108"/>
      <c r="AD1013" s="108"/>
      <c r="AE1013" s="108"/>
      <c r="AF1013" s="108"/>
      <c r="AG1013" s="108"/>
      <c r="AH1013" s="108"/>
      <c r="AI1013" s="108"/>
      <c r="AJ1013" s="108"/>
      <c r="AK1013" s="108"/>
      <c r="AL1013" s="108"/>
      <c r="AM1013" s="108"/>
      <c r="AN1013" s="108"/>
      <c r="AO1013" s="108"/>
      <c r="AP1013" s="108"/>
      <c r="AQ1013" s="108"/>
      <c r="AR1013" s="108"/>
      <c r="AS1013" s="108"/>
      <c r="AT1013" s="108"/>
      <c r="AU1013" s="108"/>
      <c r="AV1013" s="108"/>
      <c r="AW1013" s="108"/>
      <c r="AX1013" s="108"/>
      <c r="AY1013" s="108"/>
      <c r="AZ1013" s="108"/>
      <c r="BE1013" s="108"/>
      <c r="BG1013" s="108"/>
      <c r="BI1013" s="108"/>
      <c r="BK1013" s="108"/>
      <c r="BL1013" s="108"/>
      <c r="BM1013" s="108"/>
      <c r="CB1013" s="108"/>
      <c r="CC1013" s="108"/>
      <c r="CD1013" s="108"/>
      <c r="CE1013" s="108"/>
    </row>
    <row r="1014" spans="1:83">
      <c r="A1014" s="108"/>
      <c r="B1014" s="108"/>
      <c r="E1014" s="108"/>
      <c r="F1014" s="108"/>
      <c r="I1014" s="108"/>
      <c r="J1014" s="108"/>
      <c r="K1014" s="108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  <c r="AB1014" s="108"/>
      <c r="AC1014" s="108"/>
      <c r="AD1014" s="108"/>
      <c r="AE1014" s="108"/>
      <c r="AF1014" s="108"/>
      <c r="AG1014" s="108"/>
      <c r="AH1014" s="108"/>
      <c r="AI1014" s="108"/>
      <c r="AJ1014" s="108"/>
      <c r="AK1014" s="108"/>
      <c r="AL1014" s="108"/>
      <c r="AM1014" s="108"/>
      <c r="AN1014" s="108"/>
      <c r="AO1014" s="108"/>
      <c r="AP1014" s="108"/>
      <c r="AQ1014" s="108"/>
      <c r="AR1014" s="108"/>
      <c r="AS1014" s="108"/>
      <c r="AT1014" s="108"/>
      <c r="AU1014" s="108"/>
      <c r="AV1014" s="108"/>
      <c r="AW1014" s="108"/>
      <c r="AX1014" s="108"/>
      <c r="AY1014" s="108"/>
      <c r="AZ1014" s="108"/>
      <c r="BE1014" s="108"/>
      <c r="BG1014" s="108"/>
      <c r="BI1014" s="108"/>
      <c r="BK1014" s="108"/>
      <c r="BL1014" s="108"/>
      <c r="BM1014" s="108"/>
      <c r="CB1014" s="108"/>
      <c r="CC1014" s="108"/>
      <c r="CD1014" s="108"/>
      <c r="CE1014" s="108"/>
    </row>
    <row r="1015" spans="1:83">
      <c r="A1015" s="108"/>
      <c r="B1015" s="108"/>
      <c r="E1015" s="108"/>
      <c r="F1015" s="108"/>
      <c r="I1015" s="108"/>
      <c r="J1015" s="108"/>
      <c r="K1015" s="108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  <c r="AB1015" s="108"/>
      <c r="AC1015" s="108"/>
      <c r="AD1015" s="108"/>
      <c r="AE1015" s="108"/>
      <c r="AF1015" s="108"/>
      <c r="AG1015" s="108"/>
      <c r="AH1015" s="108"/>
      <c r="AI1015" s="108"/>
      <c r="AJ1015" s="108"/>
      <c r="AK1015" s="108"/>
      <c r="AL1015" s="108"/>
      <c r="AM1015" s="108"/>
      <c r="AN1015" s="108"/>
      <c r="AO1015" s="108"/>
      <c r="AP1015" s="108"/>
      <c r="AQ1015" s="108"/>
      <c r="AR1015" s="108"/>
      <c r="AS1015" s="108"/>
      <c r="AT1015" s="108"/>
      <c r="AU1015" s="108"/>
      <c r="AV1015" s="108"/>
      <c r="AW1015" s="108"/>
      <c r="AX1015" s="108"/>
      <c r="AY1015" s="108"/>
      <c r="AZ1015" s="108"/>
      <c r="BE1015" s="108"/>
      <c r="BG1015" s="108"/>
      <c r="BI1015" s="108"/>
      <c r="BK1015" s="108"/>
      <c r="BL1015" s="108"/>
      <c r="BM1015" s="108"/>
      <c r="CB1015" s="108"/>
      <c r="CC1015" s="108"/>
      <c r="CD1015" s="108"/>
      <c r="CE1015" s="108"/>
    </row>
    <row r="1016" spans="1:83">
      <c r="A1016" s="108"/>
      <c r="B1016" s="108"/>
      <c r="E1016" s="108"/>
      <c r="F1016" s="108"/>
      <c r="I1016" s="108"/>
      <c r="J1016" s="108"/>
      <c r="K1016" s="108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  <c r="AB1016" s="108"/>
      <c r="AC1016" s="108"/>
      <c r="AD1016" s="108"/>
      <c r="AE1016" s="108"/>
      <c r="AF1016" s="108"/>
      <c r="AG1016" s="108"/>
      <c r="AH1016" s="108"/>
      <c r="AI1016" s="108"/>
      <c r="AJ1016" s="108"/>
      <c r="AK1016" s="108"/>
      <c r="AL1016" s="108"/>
      <c r="AM1016" s="108"/>
      <c r="AN1016" s="108"/>
      <c r="AO1016" s="108"/>
      <c r="AP1016" s="108"/>
      <c r="AQ1016" s="108"/>
      <c r="AR1016" s="108"/>
      <c r="AS1016" s="108"/>
      <c r="AT1016" s="108"/>
      <c r="AU1016" s="108"/>
      <c r="AV1016" s="108"/>
      <c r="AW1016" s="108"/>
      <c r="AX1016" s="108"/>
      <c r="AY1016" s="108"/>
      <c r="AZ1016" s="108"/>
      <c r="BE1016" s="108"/>
      <c r="BG1016" s="108"/>
      <c r="BI1016" s="108"/>
      <c r="BK1016" s="108"/>
      <c r="BL1016" s="108"/>
      <c r="BM1016" s="108"/>
      <c r="CB1016" s="108"/>
      <c r="CC1016" s="108"/>
      <c r="CD1016" s="108"/>
      <c r="CE1016" s="108"/>
    </row>
    <row r="1017" spans="1:83">
      <c r="A1017" s="108"/>
      <c r="B1017" s="108"/>
      <c r="E1017" s="108"/>
      <c r="F1017" s="108"/>
      <c r="I1017" s="108"/>
      <c r="J1017" s="108"/>
      <c r="K1017" s="108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  <c r="AB1017" s="108"/>
      <c r="AC1017" s="108"/>
      <c r="AD1017" s="108"/>
      <c r="AE1017" s="108"/>
      <c r="AF1017" s="108"/>
      <c r="AG1017" s="108"/>
      <c r="AH1017" s="108"/>
      <c r="AI1017" s="108"/>
      <c r="AJ1017" s="108"/>
      <c r="AK1017" s="108"/>
      <c r="AL1017" s="108"/>
      <c r="AM1017" s="108"/>
      <c r="AN1017" s="108"/>
      <c r="AO1017" s="108"/>
      <c r="AP1017" s="108"/>
      <c r="AQ1017" s="108"/>
      <c r="AR1017" s="108"/>
      <c r="AS1017" s="108"/>
      <c r="AT1017" s="108"/>
      <c r="AU1017" s="108"/>
      <c r="AV1017" s="108"/>
      <c r="AW1017" s="108"/>
      <c r="AX1017" s="108"/>
      <c r="AY1017" s="108"/>
      <c r="AZ1017" s="108"/>
      <c r="BE1017" s="108"/>
      <c r="BG1017" s="108"/>
      <c r="BI1017" s="108"/>
      <c r="BK1017" s="108"/>
      <c r="BL1017" s="108"/>
      <c r="BM1017" s="108"/>
      <c r="CB1017" s="108"/>
      <c r="CC1017" s="108"/>
      <c r="CD1017" s="108"/>
      <c r="CE1017" s="108"/>
    </row>
    <row r="1018" spans="1:83">
      <c r="A1018" s="108"/>
      <c r="B1018" s="108"/>
      <c r="E1018" s="108"/>
      <c r="F1018" s="108"/>
      <c r="I1018" s="108"/>
      <c r="J1018" s="108"/>
      <c r="K1018" s="108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  <c r="AB1018" s="108"/>
      <c r="AC1018" s="108"/>
      <c r="AD1018" s="108"/>
      <c r="AE1018" s="108"/>
      <c r="AF1018" s="108"/>
      <c r="AG1018" s="108"/>
      <c r="AH1018" s="108"/>
      <c r="AI1018" s="108"/>
      <c r="AJ1018" s="108"/>
      <c r="AK1018" s="108"/>
      <c r="AL1018" s="108"/>
      <c r="AM1018" s="108"/>
      <c r="AN1018" s="108"/>
      <c r="AO1018" s="108"/>
      <c r="AP1018" s="108"/>
      <c r="AQ1018" s="108"/>
      <c r="AR1018" s="108"/>
      <c r="AS1018" s="108"/>
      <c r="AT1018" s="108"/>
      <c r="AU1018" s="108"/>
      <c r="AV1018" s="108"/>
      <c r="AW1018" s="108"/>
      <c r="AX1018" s="108"/>
      <c r="AY1018" s="108"/>
      <c r="AZ1018" s="108"/>
      <c r="BE1018" s="108"/>
      <c r="BG1018" s="108"/>
      <c r="BI1018" s="108"/>
      <c r="BK1018" s="108"/>
      <c r="BL1018" s="108"/>
      <c r="BM1018" s="108"/>
      <c r="CB1018" s="108"/>
      <c r="CC1018" s="108"/>
      <c r="CD1018" s="108"/>
      <c r="CE1018" s="108"/>
    </row>
    <row r="1019" spans="1:83">
      <c r="A1019" s="108"/>
      <c r="B1019" s="108"/>
      <c r="E1019" s="108"/>
      <c r="F1019" s="108"/>
      <c r="I1019" s="108"/>
      <c r="J1019" s="108"/>
      <c r="K1019" s="108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  <c r="AB1019" s="108"/>
      <c r="AC1019" s="108"/>
      <c r="AD1019" s="108"/>
      <c r="AE1019" s="108"/>
      <c r="AF1019" s="108"/>
      <c r="AG1019" s="108"/>
      <c r="AH1019" s="108"/>
      <c r="AI1019" s="108"/>
      <c r="AJ1019" s="108"/>
      <c r="AK1019" s="108"/>
      <c r="AL1019" s="108"/>
      <c r="AM1019" s="108"/>
      <c r="AN1019" s="108"/>
      <c r="AO1019" s="108"/>
      <c r="AP1019" s="108"/>
      <c r="AQ1019" s="108"/>
      <c r="AR1019" s="108"/>
      <c r="AS1019" s="108"/>
      <c r="AT1019" s="108"/>
      <c r="AU1019" s="108"/>
      <c r="AV1019" s="108"/>
      <c r="AW1019" s="108"/>
      <c r="AX1019" s="108"/>
      <c r="AY1019" s="108"/>
      <c r="AZ1019" s="108"/>
      <c r="BE1019" s="108"/>
      <c r="BG1019" s="108"/>
      <c r="BI1019" s="108"/>
      <c r="BK1019" s="108"/>
      <c r="BL1019" s="108"/>
      <c r="BM1019" s="108"/>
      <c r="CB1019" s="108"/>
      <c r="CC1019" s="108"/>
      <c r="CD1019" s="108"/>
      <c r="CE1019" s="108"/>
    </row>
    <row r="1024" spans="1:83">
      <c r="A1024" s="108"/>
      <c r="B1024" s="108"/>
      <c r="E1024" s="108"/>
      <c r="F1024" s="108"/>
      <c r="I1024" s="108"/>
      <c r="J1024" s="108"/>
      <c r="K1024" s="108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  <c r="AB1024" s="108"/>
      <c r="AC1024" s="108"/>
      <c r="AD1024" s="108"/>
      <c r="AE1024" s="108"/>
      <c r="AF1024" s="108"/>
      <c r="AG1024" s="108"/>
      <c r="AH1024" s="108"/>
      <c r="AI1024" s="108"/>
      <c r="AJ1024" s="108"/>
      <c r="AK1024" s="108"/>
      <c r="AL1024" s="108"/>
      <c r="AM1024" s="108"/>
      <c r="AN1024" s="108"/>
      <c r="AO1024" s="108"/>
      <c r="AP1024" s="108"/>
      <c r="AQ1024" s="108"/>
      <c r="AR1024" s="108"/>
      <c r="AS1024" s="108"/>
      <c r="AT1024" s="108"/>
      <c r="AU1024" s="108"/>
      <c r="AV1024" s="108"/>
      <c r="AW1024" s="108"/>
      <c r="AX1024" s="108"/>
      <c r="AY1024" s="108"/>
      <c r="AZ1024" s="108"/>
      <c r="BE1024" s="108"/>
      <c r="BG1024" s="108"/>
      <c r="BI1024" s="108"/>
      <c r="BK1024" s="108"/>
      <c r="BL1024" s="108"/>
      <c r="BM1024" s="108"/>
      <c r="CB1024" s="108"/>
      <c r="CC1024" s="108"/>
      <c r="CD1024" s="108"/>
      <c r="CE1024" s="108"/>
    </row>
    <row r="1025" spans="1:83">
      <c r="A1025" s="108"/>
      <c r="B1025" s="108"/>
      <c r="E1025" s="108"/>
      <c r="F1025" s="108"/>
      <c r="I1025" s="108"/>
      <c r="J1025" s="108"/>
      <c r="K1025" s="108"/>
      <c r="L1025" s="108"/>
      <c r="M1025" s="108"/>
      <c r="N1025" s="108"/>
      <c r="O1025" s="108"/>
      <c r="P1025" s="108"/>
      <c r="Q1025" s="108"/>
      <c r="R1025" s="108"/>
      <c r="S1025" s="108"/>
      <c r="T1025" s="108"/>
      <c r="U1025" s="108"/>
      <c r="V1025" s="108"/>
      <c r="W1025" s="108"/>
      <c r="X1025" s="108"/>
      <c r="Y1025" s="108"/>
      <c r="Z1025" s="108"/>
      <c r="AA1025" s="108"/>
      <c r="AB1025" s="108"/>
      <c r="AC1025" s="108"/>
      <c r="AD1025" s="108"/>
      <c r="AE1025" s="108"/>
      <c r="AF1025" s="108"/>
      <c r="AG1025" s="108"/>
      <c r="AH1025" s="108"/>
      <c r="AI1025" s="108"/>
      <c r="AJ1025" s="108"/>
      <c r="AK1025" s="108"/>
      <c r="AL1025" s="108"/>
      <c r="AM1025" s="108"/>
      <c r="AN1025" s="108"/>
      <c r="AO1025" s="108"/>
      <c r="AP1025" s="108"/>
      <c r="AQ1025" s="108"/>
      <c r="AR1025" s="108"/>
      <c r="AS1025" s="108"/>
      <c r="AT1025" s="108"/>
      <c r="AU1025" s="108"/>
      <c r="AV1025" s="108"/>
      <c r="AW1025" s="108"/>
      <c r="AX1025" s="108"/>
      <c r="AY1025" s="108"/>
      <c r="AZ1025" s="108"/>
      <c r="BE1025" s="108"/>
      <c r="BG1025" s="108"/>
      <c r="BI1025" s="108"/>
      <c r="BK1025" s="108"/>
      <c r="BL1025" s="108"/>
      <c r="BM1025" s="108"/>
      <c r="CB1025" s="108"/>
      <c r="CC1025" s="108"/>
      <c r="CD1025" s="108"/>
      <c r="CE1025" s="108"/>
    </row>
    <row r="1026" spans="1:83">
      <c r="A1026" s="108"/>
      <c r="B1026" s="108"/>
      <c r="E1026" s="108"/>
      <c r="F1026" s="108"/>
      <c r="I1026" s="108"/>
      <c r="J1026" s="108"/>
      <c r="K1026" s="108"/>
      <c r="L1026" s="108"/>
      <c r="M1026" s="108"/>
      <c r="N1026" s="108"/>
      <c r="O1026" s="108"/>
      <c r="P1026" s="108"/>
      <c r="Q1026" s="108"/>
      <c r="R1026" s="108"/>
      <c r="S1026" s="108"/>
      <c r="T1026" s="108"/>
      <c r="U1026" s="108"/>
      <c r="V1026" s="108"/>
      <c r="W1026" s="108"/>
      <c r="X1026" s="108"/>
      <c r="Y1026" s="108"/>
      <c r="Z1026" s="108"/>
      <c r="AA1026" s="108"/>
      <c r="AB1026" s="108"/>
      <c r="AC1026" s="108"/>
      <c r="AD1026" s="108"/>
      <c r="AE1026" s="108"/>
      <c r="AF1026" s="108"/>
      <c r="AG1026" s="108"/>
      <c r="AH1026" s="108"/>
      <c r="AI1026" s="108"/>
      <c r="AJ1026" s="108"/>
      <c r="AK1026" s="108"/>
      <c r="AL1026" s="108"/>
      <c r="AM1026" s="108"/>
      <c r="AN1026" s="108"/>
      <c r="AO1026" s="108"/>
      <c r="AP1026" s="108"/>
      <c r="AQ1026" s="108"/>
      <c r="AR1026" s="108"/>
      <c r="AS1026" s="108"/>
      <c r="AT1026" s="108"/>
      <c r="AU1026" s="108"/>
      <c r="AV1026" s="108"/>
      <c r="AW1026" s="108"/>
      <c r="AX1026" s="108"/>
      <c r="AY1026" s="108"/>
      <c r="AZ1026" s="108"/>
      <c r="BE1026" s="108"/>
      <c r="BG1026" s="108"/>
      <c r="BI1026" s="108"/>
      <c r="BK1026" s="108"/>
      <c r="BL1026" s="108"/>
      <c r="BM1026" s="108"/>
      <c r="CB1026" s="108"/>
      <c r="CC1026" s="108"/>
      <c r="CD1026" s="108"/>
      <c r="CE1026" s="108"/>
    </row>
    <row r="1027" spans="1:83">
      <c r="A1027" s="108"/>
      <c r="B1027" s="108"/>
      <c r="E1027" s="108"/>
      <c r="F1027" s="108"/>
      <c r="I1027" s="108"/>
      <c r="J1027" s="108"/>
      <c r="K1027" s="108"/>
      <c r="L1027" s="108"/>
      <c r="M1027" s="108"/>
      <c r="N1027" s="108"/>
      <c r="O1027" s="108"/>
      <c r="P1027" s="108"/>
      <c r="Q1027" s="108"/>
      <c r="R1027" s="108"/>
      <c r="S1027" s="108"/>
      <c r="T1027" s="108"/>
      <c r="U1027" s="108"/>
      <c r="V1027" s="108"/>
      <c r="W1027" s="108"/>
      <c r="X1027" s="108"/>
      <c r="Y1027" s="108"/>
      <c r="Z1027" s="108"/>
      <c r="AA1027" s="108"/>
      <c r="AB1027" s="108"/>
      <c r="AC1027" s="108"/>
      <c r="AD1027" s="108"/>
      <c r="AE1027" s="108"/>
      <c r="AF1027" s="108"/>
      <c r="AG1027" s="108"/>
      <c r="AH1027" s="108"/>
      <c r="AI1027" s="108"/>
      <c r="AJ1027" s="108"/>
      <c r="AK1027" s="108"/>
      <c r="AL1027" s="108"/>
      <c r="AM1027" s="108"/>
      <c r="AN1027" s="108"/>
      <c r="AO1027" s="108"/>
      <c r="AP1027" s="108"/>
      <c r="AQ1027" s="108"/>
      <c r="AR1027" s="108"/>
      <c r="AS1027" s="108"/>
      <c r="AT1027" s="108"/>
      <c r="AU1027" s="108"/>
      <c r="AV1027" s="108"/>
      <c r="AW1027" s="108"/>
      <c r="AX1027" s="108"/>
      <c r="AY1027" s="108"/>
      <c r="AZ1027" s="108"/>
      <c r="BE1027" s="108"/>
      <c r="BG1027" s="108"/>
      <c r="BI1027" s="108"/>
      <c r="BK1027" s="108"/>
      <c r="BL1027" s="108"/>
      <c r="BM1027" s="108"/>
      <c r="CB1027" s="108"/>
      <c r="CC1027" s="108"/>
      <c r="CD1027" s="108"/>
      <c r="CE1027" s="108"/>
    </row>
    <row r="1028" spans="1:83">
      <c r="A1028" s="108"/>
      <c r="B1028" s="108"/>
      <c r="E1028" s="108"/>
      <c r="F1028" s="108"/>
      <c r="I1028" s="108"/>
      <c r="J1028" s="108"/>
      <c r="K1028" s="108"/>
      <c r="L1028" s="108"/>
      <c r="M1028" s="108"/>
      <c r="N1028" s="108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8"/>
      <c r="AA1028" s="108"/>
      <c r="AB1028" s="108"/>
      <c r="AC1028" s="108"/>
      <c r="AD1028" s="108"/>
      <c r="AE1028" s="108"/>
      <c r="AF1028" s="108"/>
      <c r="AG1028" s="108"/>
      <c r="AH1028" s="108"/>
      <c r="AI1028" s="108"/>
      <c r="AJ1028" s="108"/>
      <c r="AK1028" s="108"/>
      <c r="AL1028" s="108"/>
      <c r="AM1028" s="108"/>
      <c r="AN1028" s="108"/>
      <c r="AO1028" s="108"/>
      <c r="AP1028" s="108"/>
      <c r="AQ1028" s="108"/>
      <c r="AR1028" s="108"/>
      <c r="AS1028" s="108"/>
      <c r="AT1028" s="108"/>
      <c r="AU1028" s="108"/>
      <c r="AV1028" s="108"/>
      <c r="AW1028" s="108"/>
      <c r="AX1028" s="108"/>
      <c r="AY1028" s="108"/>
      <c r="AZ1028" s="108"/>
      <c r="BE1028" s="108"/>
      <c r="BG1028" s="108"/>
      <c r="BI1028" s="108"/>
      <c r="BK1028" s="108"/>
      <c r="BL1028" s="108"/>
      <c r="BM1028" s="108"/>
      <c r="CB1028" s="108"/>
      <c r="CC1028" s="108"/>
      <c r="CD1028" s="108"/>
      <c r="CE1028" s="108"/>
    </row>
    <row r="1029" spans="1:83">
      <c r="A1029" s="108"/>
      <c r="B1029" s="108"/>
      <c r="E1029" s="108"/>
      <c r="F1029" s="108"/>
      <c r="I1029" s="108"/>
      <c r="J1029" s="108"/>
      <c r="K1029" s="108"/>
      <c r="L1029" s="108"/>
      <c r="M1029" s="108"/>
      <c r="N1029" s="108"/>
      <c r="O1029" s="108"/>
      <c r="P1029" s="108"/>
      <c r="Q1029" s="108"/>
      <c r="R1029" s="108"/>
      <c r="S1029" s="108"/>
      <c r="T1029" s="108"/>
      <c r="U1029" s="108"/>
      <c r="V1029" s="108"/>
      <c r="W1029" s="108"/>
      <c r="X1029" s="108"/>
      <c r="Y1029" s="108"/>
      <c r="Z1029" s="108"/>
      <c r="AA1029" s="108"/>
      <c r="AB1029" s="108"/>
      <c r="AC1029" s="108"/>
      <c r="AD1029" s="108"/>
      <c r="AE1029" s="108"/>
      <c r="AF1029" s="108"/>
      <c r="AG1029" s="108"/>
      <c r="AH1029" s="108"/>
      <c r="AI1029" s="108"/>
      <c r="AJ1029" s="108"/>
      <c r="AK1029" s="108"/>
      <c r="AL1029" s="108"/>
      <c r="AM1029" s="108"/>
      <c r="AN1029" s="108"/>
      <c r="AO1029" s="108"/>
      <c r="AP1029" s="108"/>
      <c r="AQ1029" s="108"/>
      <c r="AR1029" s="108"/>
      <c r="AS1029" s="108"/>
      <c r="AT1029" s="108"/>
      <c r="AU1029" s="108"/>
      <c r="AV1029" s="108"/>
      <c r="AW1029" s="108"/>
      <c r="AX1029" s="108"/>
      <c r="AY1029" s="108"/>
      <c r="AZ1029" s="108"/>
      <c r="BE1029" s="108"/>
      <c r="BG1029" s="108"/>
      <c r="BI1029" s="108"/>
      <c r="BK1029" s="108"/>
      <c r="BL1029" s="108"/>
      <c r="BM1029" s="108"/>
      <c r="CB1029" s="108"/>
      <c r="CC1029" s="108"/>
      <c r="CD1029" s="108"/>
      <c r="CE1029" s="108"/>
    </row>
    <row r="1030" spans="1:83">
      <c r="A1030" s="108"/>
      <c r="B1030" s="108"/>
      <c r="E1030" s="108"/>
      <c r="F1030" s="108"/>
      <c r="I1030" s="108"/>
      <c r="J1030" s="108"/>
      <c r="K1030" s="108"/>
      <c r="L1030" s="108"/>
      <c r="M1030" s="108"/>
      <c r="N1030" s="108"/>
      <c r="O1030" s="108"/>
      <c r="P1030" s="108"/>
      <c r="Q1030" s="108"/>
      <c r="R1030" s="108"/>
      <c r="S1030" s="108"/>
      <c r="T1030" s="108"/>
      <c r="U1030" s="108"/>
      <c r="V1030" s="108"/>
      <c r="W1030" s="108"/>
      <c r="X1030" s="108"/>
      <c r="Y1030" s="108"/>
      <c r="Z1030" s="108"/>
      <c r="AA1030" s="108"/>
      <c r="AB1030" s="108"/>
      <c r="AC1030" s="108"/>
      <c r="AD1030" s="108"/>
      <c r="AE1030" s="108"/>
      <c r="AF1030" s="108"/>
      <c r="AG1030" s="108"/>
      <c r="AH1030" s="108"/>
      <c r="AI1030" s="108"/>
      <c r="AJ1030" s="108"/>
      <c r="AK1030" s="108"/>
      <c r="AL1030" s="108"/>
      <c r="AM1030" s="108"/>
      <c r="AN1030" s="108"/>
      <c r="AO1030" s="108"/>
      <c r="AP1030" s="108"/>
      <c r="AQ1030" s="108"/>
      <c r="AR1030" s="108"/>
      <c r="AS1030" s="108"/>
      <c r="AT1030" s="108"/>
      <c r="AU1030" s="108"/>
      <c r="AV1030" s="108"/>
      <c r="AW1030" s="108"/>
      <c r="AX1030" s="108"/>
      <c r="AY1030" s="108"/>
      <c r="AZ1030" s="108"/>
      <c r="BE1030" s="108"/>
      <c r="BG1030" s="108"/>
      <c r="BI1030" s="108"/>
      <c r="BK1030" s="108"/>
      <c r="BL1030" s="108"/>
      <c r="BM1030" s="108"/>
      <c r="CB1030" s="108"/>
      <c r="CC1030" s="108"/>
      <c r="CD1030" s="108"/>
      <c r="CE1030" s="108"/>
    </row>
    <row r="1031" spans="1:83">
      <c r="A1031" s="108"/>
      <c r="B1031" s="108"/>
      <c r="E1031" s="108"/>
      <c r="F1031" s="108"/>
      <c r="I1031" s="108"/>
      <c r="J1031" s="108"/>
      <c r="K1031" s="108"/>
      <c r="L1031" s="108"/>
      <c r="M1031" s="108"/>
      <c r="N1031" s="108"/>
      <c r="O1031" s="108"/>
      <c r="P1031" s="108"/>
      <c r="Q1031" s="108"/>
      <c r="R1031" s="108"/>
      <c r="S1031" s="108"/>
      <c r="T1031" s="108"/>
      <c r="U1031" s="108"/>
      <c r="V1031" s="108"/>
      <c r="W1031" s="108"/>
      <c r="X1031" s="108"/>
      <c r="Y1031" s="108"/>
      <c r="Z1031" s="108"/>
      <c r="AA1031" s="108"/>
      <c r="AB1031" s="108"/>
      <c r="AC1031" s="108"/>
      <c r="AD1031" s="108"/>
      <c r="AE1031" s="108"/>
      <c r="AF1031" s="108"/>
      <c r="AG1031" s="108"/>
      <c r="AH1031" s="108"/>
      <c r="AI1031" s="108"/>
      <c r="AJ1031" s="108"/>
      <c r="AK1031" s="108"/>
      <c r="AL1031" s="108"/>
      <c r="AM1031" s="108"/>
      <c r="AN1031" s="108"/>
      <c r="AO1031" s="108"/>
      <c r="AP1031" s="108"/>
      <c r="AQ1031" s="108"/>
      <c r="AR1031" s="108"/>
      <c r="AS1031" s="108"/>
      <c r="AT1031" s="108"/>
      <c r="AU1031" s="108"/>
      <c r="AV1031" s="108"/>
      <c r="AW1031" s="108"/>
      <c r="AX1031" s="108"/>
      <c r="AY1031" s="108"/>
      <c r="AZ1031" s="108"/>
      <c r="BE1031" s="108"/>
      <c r="BG1031" s="108"/>
      <c r="BI1031" s="108"/>
      <c r="BK1031" s="108"/>
      <c r="BL1031" s="108"/>
      <c r="BM1031" s="108"/>
      <c r="CB1031" s="108"/>
      <c r="CC1031" s="108"/>
      <c r="CD1031" s="108"/>
      <c r="CE1031" s="108"/>
    </row>
    <row r="1032" spans="1:83">
      <c r="A1032" s="108"/>
      <c r="B1032" s="108"/>
      <c r="E1032" s="108"/>
      <c r="F1032" s="108"/>
      <c r="I1032" s="108"/>
      <c r="J1032" s="108"/>
      <c r="K1032" s="108"/>
      <c r="L1032" s="108"/>
      <c r="M1032" s="108"/>
      <c r="N1032" s="108"/>
      <c r="O1032" s="108"/>
      <c r="P1032" s="108"/>
      <c r="Q1032" s="108"/>
      <c r="R1032" s="108"/>
      <c r="S1032" s="108"/>
      <c r="T1032" s="108"/>
      <c r="U1032" s="108"/>
      <c r="V1032" s="108"/>
      <c r="W1032" s="108"/>
      <c r="X1032" s="108"/>
      <c r="Y1032" s="108"/>
      <c r="Z1032" s="108"/>
      <c r="AA1032" s="108"/>
      <c r="AB1032" s="108"/>
      <c r="AC1032" s="108"/>
      <c r="AD1032" s="108"/>
      <c r="AE1032" s="108"/>
      <c r="AF1032" s="108"/>
      <c r="AG1032" s="108"/>
      <c r="AH1032" s="108"/>
      <c r="AI1032" s="108"/>
      <c r="AJ1032" s="108"/>
      <c r="AK1032" s="108"/>
      <c r="AL1032" s="108"/>
      <c r="AM1032" s="108"/>
      <c r="AN1032" s="108"/>
      <c r="AO1032" s="108"/>
      <c r="AP1032" s="108"/>
      <c r="AQ1032" s="108"/>
      <c r="AR1032" s="108"/>
      <c r="AS1032" s="108"/>
      <c r="AT1032" s="108"/>
      <c r="AU1032" s="108"/>
      <c r="AV1032" s="108"/>
      <c r="AW1032" s="108"/>
      <c r="AX1032" s="108"/>
      <c r="AY1032" s="108"/>
      <c r="AZ1032" s="108"/>
      <c r="BE1032" s="108"/>
      <c r="BG1032" s="108"/>
      <c r="BI1032" s="108"/>
      <c r="BK1032" s="108"/>
      <c r="BL1032" s="108"/>
      <c r="BM1032" s="108"/>
      <c r="CB1032" s="108"/>
      <c r="CC1032" s="108"/>
      <c r="CD1032" s="108"/>
      <c r="CE1032" s="108"/>
    </row>
    <row r="1033" spans="1:83">
      <c r="A1033" s="108"/>
      <c r="B1033" s="108"/>
      <c r="E1033" s="108"/>
      <c r="F1033" s="108"/>
      <c r="I1033" s="108"/>
      <c r="J1033" s="108"/>
      <c r="K1033" s="108"/>
      <c r="L1033" s="108"/>
      <c r="M1033" s="108"/>
      <c r="N1033" s="108"/>
      <c r="O1033" s="108"/>
      <c r="P1033" s="108"/>
      <c r="Q1033" s="108"/>
      <c r="R1033" s="108"/>
      <c r="S1033" s="108"/>
      <c r="T1033" s="108"/>
      <c r="U1033" s="108"/>
      <c r="V1033" s="108"/>
      <c r="W1033" s="108"/>
      <c r="X1033" s="108"/>
      <c r="Y1033" s="108"/>
      <c r="Z1033" s="108"/>
      <c r="AA1033" s="108"/>
      <c r="AB1033" s="108"/>
      <c r="AC1033" s="108"/>
      <c r="AD1033" s="108"/>
      <c r="AE1033" s="108"/>
      <c r="AF1033" s="108"/>
      <c r="AG1033" s="108"/>
      <c r="AH1033" s="108"/>
      <c r="AI1033" s="108"/>
      <c r="AJ1033" s="108"/>
      <c r="AK1033" s="108"/>
      <c r="AL1033" s="108"/>
      <c r="AM1033" s="108"/>
      <c r="AN1033" s="108"/>
      <c r="AO1033" s="108"/>
      <c r="AP1033" s="108"/>
      <c r="AQ1033" s="108"/>
      <c r="AR1033" s="108"/>
      <c r="AS1033" s="108"/>
      <c r="AT1033" s="108"/>
      <c r="AU1033" s="108"/>
      <c r="AV1033" s="108"/>
      <c r="AW1033" s="108"/>
      <c r="AX1033" s="108"/>
      <c r="AY1033" s="108"/>
      <c r="AZ1033" s="108"/>
      <c r="BE1033" s="108"/>
      <c r="BG1033" s="108"/>
      <c r="BI1033" s="108"/>
      <c r="BK1033" s="108"/>
      <c r="BL1033" s="108"/>
      <c r="BM1033" s="108"/>
      <c r="CB1033" s="108"/>
      <c r="CC1033" s="108"/>
      <c r="CD1033" s="108"/>
      <c r="CE1033" s="108"/>
    </row>
    <row r="1034" spans="1:83">
      <c r="A1034" s="108"/>
      <c r="B1034" s="108"/>
      <c r="E1034" s="108"/>
      <c r="F1034" s="108"/>
      <c r="I1034" s="108"/>
      <c r="J1034" s="108"/>
      <c r="K1034" s="108"/>
      <c r="L1034" s="108"/>
      <c r="M1034" s="108"/>
      <c r="N1034" s="108"/>
      <c r="O1034" s="108"/>
      <c r="P1034" s="108"/>
      <c r="Q1034" s="108"/>
      <c r="R1034" s="108"/>
      <c r="S1034" s="108"/>
      <c r="T1034" s="108"/>
      <c r="U1034" s="108"/>
      <c r="V1034" s="108"/>
      <c r="W1034" s="108"/>
      <c r="X1034" s="108"/>
      <c r="Y1034" s="108"/>
      <c r="Z1034" s="108"/>
      <c r="AA1034" s="108"/>
      <c r="AB1034" s="108"/>
      <c r="AC1034" s="108"/>
      <c r="AD1034" s="108"/>
      <c r="AE1034" s="108"/>
      <c r="AF1034" s="108"/>
      <c r="AG1034" s="108"/>
      <c r="AH1034" s="108"/>
      <c r="AI1034" s="108"/>
      <c r="AJ1034" s="108"/>
      <c r="AK1034" s="108"/>
      <c r="AL1034" s="108"/>
      <c r="AM1034" s="108"/>
      <c r="AN1034" s="108"/>
      <c r="AO1034" s="108"/>
      <c r="AP1034" s="108"/>
      <c r="AQ1034" s="108"/>
      <c r="AR1034" s="108"/>
      <c r="AS1034" s="108"/>
      <c r="AT1034" s="108"/>
      <c r="AU1034" s="108"/>
      <c r="AV1034" s="108"/>
      <c r="AW1034" s="108"/>
      <c r="AX1034" s="108"/>
      <c r="AY1034" s="108"/>
      <c r="AZ1034" s="108"/>
      <c r="BE1034" s="108"/>
      <c r="BG1034" s="108"/>
      <c r="BI1034" s="108"/>
      <c r="BK1034" s="108"/>
      <c r="BL1034" s="108"/>
      <c r="BM1034" s="108"/>
      <c r="CB1034" s="108"/>
      <c r="CC1034" s="108"/>
      <c r="CD1034" s="108"/>
      <c r="CE1034" s="108"/>
    </row>
    <row r="1035" spans="1:83">
      <c r="A1035" s="108"/>
      <c r="B1035" s="108"/>
      <c r="E1035" s="108"/>
      <c r="F1035" s="108"/>
      <c r="I1035" s="108"/>
      <c r="J1035" s="108"/>
      <c r="K1035" s="108"/>
      <c r="L1035" s="108"/>
      <c r="M1035" s="108"/>
      <c r="N1035" s="108"/>
      <c r="O1035" s="108"/>
      <c r="P1035" s="108"/>
      <c r="Q1035" s="108"/>
      <c r="R1035" s="108"/>
      <c r="S1035" s="108"/>
      <c r="T1035" s="108"/>
      <c r="U1035" s="108"/>
      <c r="V1035" s="108"/>
      <c r="W1035" s="108"/>
      <c r="X1035" s="108"/>
      <c r="Y1035" s="108"/>
      <c r="Z1035" s="108"/>
      <c r="AA1035" s="108"/>
      <c r="AB1035" s="108"/>
      <c r="AC1035" s="108"/>
      <c r="AD1035" s="108"/>
      <c r="AE1035" s="108"/>
      <c r="AF1035" s="108"/>
      <c r="AG1035" s="108"/>
      <c r="AH1035" s="108"/>
      <c r="AI1035" s="108"/>
      <c r="AJ1035" s="108"/>
      <c r="AK1035" s="108"/>
      <c r="AL1035" s="108"/>
      <c r="AM1035" s="108"/>
      <c r="AN1035" s="108"/>
      <c r="AO1035" s="108"/>
      <c r="AP1035" s="108"/>
      <c r="AQ1035" s="108"/>
      <c r="AR1035" s="108"/>
      <c r="AS1035" s="108"/>
      <c r="AT1035" s="108"/>
      <c r="AU1035" s="108"/>
      <c r="AV1035" s="108"/>
      <c r="AW1035" s="108"/>
      <c r="AX1035" s="108"/>
      <c r="AY1035" s="108"/>
      <c r="AZ1035" s="108"/>
      <c r="BE1035" s="108"/>
      <c r="BG1035" s="108"/>
      <c r="BI1035" s="108"/>
      <c r="BK1035" s="108"/>
      <c r="BL1035" s="108"/>
      <c r="BM1035" s="108"/>
      <c r="CB1035" s="108"/>
      <c r="CC1035" s="108"/>
      <c r="CD1035" s="108"/>
      <c r="CE1035" s="108"/>
    </row>
    <row r="1036" spans="1:83">
      <c r="A1036" s="108"/>
      <c r="B1036" s="108"/>
      <c r="E1036" s="108"/>
      <c r="F1036" s="108"/>
      <c r="I1036" s="108"/>
      <c r="J1036" s="108"/>
      <c r="K1036" s="108"/>
      <c r="L1036" s="108"/>
      <c r="M1036" s="108"/>
      <c r="N1036" s="108"/>
      <c r="O1036" s="108"/>
      <c r="P1036" s="108"/>
      <c r="Q1036" s="108"/>
      <c r="R1036" s="108"/>
      <c r="S1036" s="108"/>
      <c r="T1036" s="108"/>
      <c r="U1036" s="108"/>
      <c r="V1036" s="108"/>
      <c r="W1036" s="108"/>
      <c r="X1036" s="108"/>
      <c r="Y1036" s="108"/>
      <c r="Z1036" s="108"/>
      <c r="AA1036" s="108"/>
      <c r="AB1036" s="108"/>
      <c r="AC1036" s="108"/>
      <c r="AD1036" s="108"/>
      <c r="AE1036" s="108"/>
      <c r="AF1036" s="108"/>
      <c r="AG1036" s="108"/>
      <c r="AH1036" s="108"/>
      <c r="AI1036" s="108"/>
      <c r="AJ1036" s="108"/>
      <c r="AK1036" s="108"/>
      <c r="AL1036" s="108"/>
      <c r="AM1036" s="108"/>
      <c r="AN1036" s="108"/>
      <c r="AO1036" s="108"/>
      <c r="AP1036" s="108"/>
      <c r="AQ1036" s="108"/>
      <c r="AR1036" s="108"/>
      <c r="AS1036" s="108"/>
      <c r="AT1036" s="108"/>
      <c r="AU1036" s="108"/>
      <c r="AV1036" s="108"/>
      <c r="AW1036" s="108"/>
      <c r="AX1036" s="108"/>
      <c r="AY1036" s="108"/>
      <c r="AZ1036" s="108"/>
      <c r="BE1036" s="108"/>
      <c r="BG1036" s="108"/>
      <c r="BI1036" s="108"/>
      <c r="BK1036" s="108"/>
      <c r="BL1036" s="108"/>
      <c r="BM1036" s="108"/>
      <c r="CB1036" s="108"/>
      <c r="CC1036" s="108"/>
      <c r="CD1036" s="108"/>
      <c r="CE1036" s="108"/>
    </row>
    <row r="1037" spans="1:83">
      <c r="A1037" s="108"/>
      <c r="B1037" s="108"/>
      <c r="E1037" s="108"/>
      <c r="F1037" s="108"/>
      <c r="I1037" s="108"/>
      <c r="J1037" s="108"/>
      <c r="K1037" s="108"/>
      <c r="L1037" s="108"/>
      <c r="M1037" s="108"/>
      <c r="N1037" s="108"/>
      <c r="O1037" s="108"/>
      <c r="P1037" s="108"/>
      <c r="Q1037" s="108"/>
      <c r="R1037" s="108"/>
      <c r="S1037" s="108"/>
      <c r="T1037" s="108"/>
      <c r="U1037" s="108"/>
      <c r="V1037" s="108"/>
      <c r="W1037" s="108"/>
      <c r="X1037" s="108"/>
      <c r="Y1037" s="108"/>
      <c r="Z1037" s="108"/>
      <c r="AA1037" s="108"/>
      <c r="AB1037" s="108"/>
      <c r="AC1037" s="108"/>
      <c r="AD1037" s="108"/>
      <c r="AE1037" s="108"/>
      <c r="AF1037" s="108"/>
      <c r="AG1037" s="108"/>
      <c r="AH1037" s="108"/>
      <c r="AI1037" s="108"/>
      <c r="AJ1037" s="108"/>
      <c r="AK1037" s="108"/>
      <c r="AL1037" s="108"/>
      <c r="AM1037" s="108"/>
      <c r="AN1037" s="108"/>
      <c r="AO1037" s="108"/>
      <c r="AP1037" s="108"/>
      <c r="AQ1037" s="108"/>
      <c r="AR1037" s="108"/>
      <c r="AS1037" s="108"/>
      <c r="AT1037" s="108"/>
      <c r="AU1037" s="108"/>
      <c r="AV1037" s="108"/>
      <c r="AW1037" s="108"/>
      <c r="AX1037" s="108"/>
      <c r="AY1037" s="108"/>
      <c r="AZ1037" s="108"/>
      <c r="BE1037" s="108"/>
      <c r="BG1037" s="108"/>
      <c r="BI1037" s="108"/>
      <c r="BK1037" s="108"/>
      <c r="BL1037" s="108"/>
      <c r="BM1037" s="108"/>
      <c r="CB1037" s="108"/>
      <c r="CC1037" s="108"/>
      <c r="CD1037" s="108"/>
      <c r="CE1037" s="108"/>
    </row>
    <row r="1038" spans="1:83">
      <c r="A1038" s="108"/>
      <c r="B1038" s="108"/>
      <c r="E1038" s="108"/>
      <c r="F1038" s="108"/>
      <c r="I1038" s="108"/>
      <c r="J1038" s="108"/>
      <c r="K1038" s="108"/>
      <c r="L1038" s="108"/>
      <c r="M1038" s="108"/>
      <c r="N1038" s="108"/>
      <c r="O1038" s="108"/>
      <c r="P1038" s="108"/>
      <c r="Q1038" s="108"/>
      <c r="R1038" s="108"/>
      <c r="S1038" s="108"/>
      <c r="T1038" s="108"/>
      <c r="U1038" s="108"/>
      <c r="V1038" s="108"/>
      <c r="W1038" s="108"/>
      <c r="X1038" s="108"/>
      <c r="Y1038" s="108"/>
      <c r="Z1038" s="108"/>
      <c r="AA1038" s="108"/>
      <c r="AB1038" s="108"/>
      <c r="AC1038" s="108"/>
      <c r="AD1038" s="108"/>
      <c r="AE1038" s="108"/>
      <c r="AF1038" s="108"/>
      <c r="AG1038" s="108"/>
      <c r="AH1038" s="108"/>
      <c r="AI1038" s="108"/>
      <c r="AJ1038" s="108"/>
      <c r="AK1038" s="108"/>
      <c r="AL1038" s="108"/>
      <c r="AM1038" s="108"/>
      <c r="AN1038" s="108"/>
      <c r="AO1038" s="108"/>
      <c r="AP1038" s="108"/>
      <c r="AQ1038" s="108"/>
      <c r="AR1038" s="108"/>
      <c r="AS1038" s="108"/>
      <c r="AT1038" s="108"/>
      <c r="AU1038" s="108"/>
      <c r="AV1038" s="108"/>
      <c r="AW1038" s="108"/>
      <c r="AX1038" s="108"/>
      <c r="AY1038" s="108"/>
      <c r="AZ1038" s="108"/>
      <c r="BE1038" s="108"/>
      <c r="BG1038" s="108"/>
      <c r="BI1038" s="108"/>
      <c r="BK1038" s="108"/>
      <c r="BL1038" s="108"/>
      <c r="BM1038" s="108"/>
      <c r="CB1038" s="108"/>
      <c r="CC1038" s="108"/>
      <c r="CD1038" s="108"/>
      <c r="CE1038" s="108"/>
    </row>
    <row r="1039" spans="1:83">
      <c r="A1039" s="108"/>
      <c r="B1039" s="108"/>
      <c r="E1039" s="108"/>
      <c r="F1039" s="108"/>
      <c r="I1039" s="108"/>
      <c r="J1039" s="108"/>
      <c r="K1039" s="108"/>
      <c r="L1039" s="108"/>
      <c r="M1039" s="108"/>
      <c r="N1039" s="108"/>
      <c r="O1039" s="108"/>
      <c r="P1039" s="108"/>
      <c r="Q1039" s="108"/>
      <c r="R1039" s="108"/>
      <c r="S1039" s="108"/>
      <c r="T1039" s="108"/>
      <c r="U1039" s="108"/>
      <c r="V1039" s="108"/>
      <c r="W1039" s="108"/>
      <c r="X1039" s="108"/>
      <c r="Y1039" s="108"/>
      <c r="Z1039" s="108"/>
      <c r="AA1039" s="108"/>
      <c r="AB1039" s="108"/>
      <c r="AC1039" s="108"/>
      <c r="AD1039" s="108"/>
      <c r="AE1039" s="108"/>
      <c r="AF1039" s="108"/>
      <c r="AG1039" s="108"/>
      <c r="AH1039" s="108"/>
      <c r="AI1039" s="108"/>
      <c r="AJ1039" s="108"/>
      <c r="AK1039" s="108"/>
      <c r="AL1039" s="108"/>
      <c r="AM1039" s="108"/>
      <c r="AN1039" s="108"/>
      <c r="AO1039" s="108"/>
      <c r="AP1039" s="108"/>
      <c r="AQ1039" s="108"/>
      <c r="AR1039" s="108"/>
      <c r="AS1039" s="108"/>
      <c r="AT1039" s="108"/>
      <c r="AU1039" s="108"/>
      <c r="AV1039" s="108"/>
      <c r="AW1039" s="108"/>
      <c r="AX1039" s="108"/>
      <c r="AY1039" s="108"/>
      <c r="AZ1039" s="108"/>
      <c r="BE1039" s="108"/>
      <c r="BG1039" s="108"/>
      <c r="BI1039" s="108"/>
      <c r="BK1039" s="108"/>
      <c r="BL1039" s="108"/>
      <c r="BM1039" s="108"/>
      <c r="CB1039" s="108"/>
      <c r="CC1039" s="108"/>
      <c r="CD1039" s="108"/>
      <c r="CE1039" s="108"/>
    </row>
    <row r="1040" spans="1:83">
      <c r="A1040" s="108"/>
      <c r="B1040" s="108"/>
      <c r="E1040" s="108"/>
      <c r="F1040" s="108"/>
      <c r="I1040" s="108"/>
      <c r="J1040" s="108"/>
      <c r="K1040" s="108"/>
      <c r="L1040" s="108"/>
      <c r="M1040" s="108"/>
      <c r="N1040" s="108"/>
      <c r="O1040" s="108"/>
      <c r="P1040" s="108"/>
      <c r="Q1040" s="108"/>
      <c r="R1040" s="108"/>
      <c r="S1040" s="108"/>
      <c r="T1040" s="108"/>
      <c r="U1040" s="108"/>
      <c r="V1040" s="108"/>
      <c r="W1040" s="108"/>
      <c r="X1040" s="108"/>
      <c r="Y1040" s="108"/>
      <c r="Z1040" s="108"/>
      <c r="AA1040" s="108"/>
      <c r="AB1040" s="108"/>
      <c r="AC1040" s="108"/>
      <c r="AD1040" s="108"/>
      <c r="AE1040" s="108"/>
      <c r="AF1040" s="108"/>
      <c r="AG1040" s="108"/>
      <c r="AH1040" s="108"/>
      <c r="AI1040" s="108"/>
      <c r="AJ1040" s="108"/>
      <c r="AK1040" s="108"/>
      <c r="AL1040" s="108"/>
      <c r="AM1040" s="108"/>
      <c r="AN1040" s="108"/>
      <c r="AO1040" s="108"/>
      <c r="AP1040" s="108"/>
      <c r="AQ1040" s="108"/>
      <c r="AR1040" s="108"/>
      <c r="AS1040" s="108"/>
      <c r="AT1040" s="108"/>
      <c r="AU1040" s="108"/>
      <c r="AV1040" s="108"/>
      <c r="AW1040" s="108"/>
      <c r="AX1040" s="108"/>
      <c r="AY1040" s="108"/>
      <c r="AZ1040" s="108"/>
      <c r="BE1040" s="108"/>
      <c r="BG1040" s="108"/>
      <c r="BI1040" s="108"/>
      <c r="BK1040" s="108"/>
      <c r="BL1040" s="108"/>
      <c r="BM1040" s="108"/>
      <c r="CB1040" s="108"/>
      <c r="CC1040" s="108"/>
      <c r="CD1040" s="108"/>
      <c r="CE1040" s="108"/>
    </row>
    <row r="1041" spans="1:83">
      <c r="A1041" s="108"/>
      <c r="B1041" s="108"/>
      <c r="E1041" s="108"/>
      <c r="F1041" s="108"/>
      <c r="I1041" s="108"/>
      <c r="J1041" s="108"/>
      <c r="K1041" s="108"/>
      <c r="L1041" s="108"/>
      <c r="M1041" s="108"/>
      <c r="N1041" s="108"/>
      <c r="O1041" s="108"/>
      <c r="P1041" s="108"/>
      <c r="Q1041" s="108"/>
      <c r="R1041" s="108"/>
      <c r="S1041" s="108"/>
      <c r="T1041" s="108"/>
      <c r="U1041" s="108"/>
      <c r="V1041" s="108"/>
      <c r="W1041" s="108"/>
      <c r="X1041" s="108"/>
      <c r="Y1041" s="108"/>
      <c r="Z1041" s="108"/>
      <c r="AA1041" s="108"/>
      <c r="AB1041" s="108"/>
      <c r="AC1041" s="108"/>
      <c r="AD1041" s="108"/>
      <c r="AE1041" s="108"/>
      <c r="AF1041" s="108"/>
      <c r="AG1041" s="108"/>
      <c r="AH1041" s="108"/>
      <c r="AI1041" s="108"/>
      <c r="AJ1041" s="108"/>
      <c r="AK1041" s="108"/>
      <c r="AL1041" s="108"/>
      <c r="AM1041" s="108"/>
      <c r="AN1041" s="108"/>
      <c r="AO1041" s="108"/>
      <c r="AP1041" s="108"/>
      <c r="AQ1041" s="108"/>
      <c r="AR1041" s="108"/>
      <c r="AS1041" s="108"/>
      <c r="AT1041" s="108"/>
      <c r="AU1041" s="108"/>
      <c r="AV1041" s="108"/>
      <c r="AW1041" s="108"/>
      <c r="AX1041" s="108"/>
      <c r="AY1041" s="108"/>
      <c r="AZ1041" s="108"/>
      <c r="BE1041" s="108"/>
      <c r="BG1041" s="108"/>
      <c r="BI1041" s="108"/>
      <c r="BK1041" s="108"/>
      <c r="BL1041" s="108"/>
      <c r="BM1041" s="108"/>
      <c r="CB1041" s="108"/>
      <c r="CC1041" s="108"/>
      <c r="CD1041" s="108"/>
      <c r="CE1041" s="108"/>
    </row>
    <row r="1042" spans="1:83">
      <c r="A1042" s="108"/>
      <c r="B1042" s="108"/>
      <c r="E1042" s="108"/>
      <c r="F1042" s="108"/>
      <c r="I1042" s="108"/>
      <c r="J1042" s="108"/>
      <c r="K1042" s="108"/>
      <c r="L1042" s="108"/>
      <c r="M1042" s="108"/>
      <c r="N1042" s="108"/>
      <c r="O1042" s="108"/>
      <c r="P1042" s="108"/>
      <c r="Q1042" s="108"/>
      <c r="R1042" s="108"/>
      <c r="S1042" s="108"/>
      <c r="T1042" s="108"/>
      <c r="U1042" s="108"/>
      <c r="V1042" s="108"/>
      <c r="W1042" s="108"/>
      <c r="X1042" s="108"/>
      <c r="Y1042" s="108"/>
      <c r="Z1042" s="108"/>
      <c r="AA1042" s="108"/>
      <c r="AB1042" s="108"/>
      <c r="AC1042" s="108"/>
      <c r="AD1042" s="108"/>
      <c r="AE1042" s="108"/>
      <c r="AF1042" s="108"/>
      <c r="AG1042" s="108"/>
      <c r="AH1042" s="108"/>
      <c r="AI1042" s="108"/>
      <c r="AJ1042" s="108"/>
      <c r="AK1042" s="108"/>
      <c r="AL1042" s="108"/>
      <c r="AM1042" s="108"/>
      <c r="AN1042" s="108"/>
      <c r="AO1042" s="108"/>
      <c r="AP1042" s="108"/>
      <c r="AQ1042" s="108"/>
      <c r="AR1042" s="108"/>
      <c r="AS1042" s="108"/>
      <c r="AT1042" s="108"/>
      <c r="AU1042" s="108"/>
      <c r="AV1042" s="108"/>
      <c r="AW1042" s="108"/>
      <c r="AX1042" s="108"/>
      <c r="AY1042" s="108"/>
      <c r="AZ1042" s="108"/>
      <c r="BE1042" s="108"/>
      <c r="BG1042" s="108"/>
      <c r="BI1042" s="108"/>
      <c r="BK1042" s="108"/>
      <c r="BL1042" s="108"/>
      <c r="BM1042" s="108"/>
      <c r="CB1042" s="108"/>
      <c r="CC1042" s="108"/>
      <c r="CD1042" s="108"/>
      <c r="CE1042" s="108"/>
    </row>
    <row r="1043" spans="1:83">
      <c r="A1043" s="108"/>
      <c r="B1043" s="108"/>
      <c r="E1043" s="108"/>
      <c r="F1043" s="108"/>
      <c r="I1043" s="108"/>
      <c r="J1043" s="108"/>
      <c r="K1043" s="108"/>
      <c r="L1043" s="108"/>
      <c r="M1043" s="108"/>
      <c r="N1043" s="108"/>
      <c r="O1043" s="108"/>
      <c r="P1043" s="108"/>
      <c r="Q1043" s="108"/>
      <c r="R1043" s="108"/>
      <c r="S1043" s="108"/>
      <c r="T1043" s="108"/>
      <c r="U1043" s="108"/>
      <c r="V1043" s="108"/>
      <c r="W1043" s="108"/>
      <c r="X1043" s="108"/>
      <c r="Y1043" s="108"/>
      <c r="Z1043" s="108"/>
      <c r="AA1043" s="108"/>
      <c r="AB1043" s="108"/>
      <c r="AC1043" s="108"/>
      <c r="AD1043" s="108"/>
      <c r="AE1043" s="108"/>
      <c r="AF1043" s="108"/>
      <c r="AG1043" s="108"/>
      <c r="AH1043" s="108"/>
      <c r="AI1043" s="108"/>
      <c r="AJ1043" s="108"/>
      <c r="AK1043" s="108"/>
      <c r="AL1043" s="108"/>
      <c r="AM1043" s="108"/>
      <c r="AN1043" s="108"/>
      <c r="AO1043" s="108"/>
      <c r="AP1043" s="108"/>
      <c r="AQ1043" s="108"/>
      <c r="AR1043" s="108"/>
      <c r="AS1043" s="108"/>
      <c r="AT1043" s="108"/>
      <c r="AU1043" s="108"/>
      <c r="AV1043" s="108"/>
      <c r="AW1043" s="108"/>
      <c r="AX1043" s="108"/>
      <c r="AY1043" s="108"/>
      <c r="AZ1043" s="108"/>
      <c r="BE1043" s="108"/>
      <c r="BG1043" s="108"/>
      <c r="BI1043" s="108"/>
      <c r="BK1043" s="108"/>
      <c r="BL1043" s="108"/>
      <c r="BM1043" s="108"/>
      <c r="CB1043" s="108"/>
      <c r="CC1043" s="108"/>
      <c r="CD1043" s="108"/>
      <c r="CE1043" s="108"/>
    </row>
    <row r="1044" spans="1:83">
      <c r="A1044" s="108"/>
      <c r="B1044" s="108"/>
      <c r="E1044" s="108"/>
      <c r="F1044" s="108"/>
      <c r="I1044" s="108"/>
      <c r="J1044" s="108"/>
      <c r="K1044" s="108"/>
      <c r="L1044" s="108"/>
      <c r="M1044" s="108"/>
      <c r="N1044" s="108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8"/>
      <c r="AA1044" s="108"/>
      <c r="AB1044" s="108"/>
      <c r="AC1044" s="108"/>
      <c r="AD1044" s="108"/>
      <c r="AE1044" s="108"/>
      <c r="AF1044" s="108"/>
      <c r="AG1044" s="108"/>
      <c r="AH1044" s="108"/>
      <c r="AI1044" s="108"/>
      <c r="AJ1044" s="108"/>
      <c r="AK1044" s="108"/>
      <c r="AL1044" s="108"/>
      <c r="AM1044" s="108"/>
      <c r="AN1044" s="108"/>
      <c r="AO1044" s="108"/>
      <c r="AP1044" s="108"/>
      <c r="AQ1044" s="108"/>
      <c r="AR1044" s="108"/>
      <c r="AS1044" s="108"/>
      <c r="AT1044" s="108"/>
      <c r="AU1044" s="108"/>
      <c r="AV1044" s="108"/>
      <c r="AW1044" s="108"/>
      <c r="AX1044" s="108"/>
      <c r="AY1044" s="108"/>
      <c r="AZ1044" s="108"/>
      <c r="BE1044" s="108"/>
      <c r="BG1044" s="108"/>
      <c r="BI1044" s="108"/>
      <c r="BK1044" s="108"/>
      <c r="BL1044" s="108"/>
      <c r="BM1044" s="108"/>
      <c r="CB1044" s="108"/>
      <c r="CC1044" s="108"/>
      <c r="CD1044" s="108"/>
      <c r="CE1044" s="108"/>
    </row>
    <row r="1045" spans="1:83">
      <c r="A1045" s="108"/>
      <c r="B1045" s="108"/>
      <c r="E1045" s="108"/>
      <c r="F1045" s="108"/>
      <c r="I1045" s="108"/>
      <c r="J1045" s="108"/>
      <c r="K1045" s="108"/>
      <c r="L1045" s="108"/>
      <c r="M1045" s="108"/>
      <c r="N1045" s="108"/>
      <c r="O1045" s="108"/>
      <c r="P1045" s="108"/>
      <c r="Q1045" s="108"/>
      <c r="R1045" s="108"/>
      <c r="S1045" s="108"/>
      <c r="T1045" s="108"/>
      <c r="U1045" s="108"/>
      <c r="V1045" s="108"/>
      <c r="W1045" s="108"/>
      <c r="X1045" s="108"/>
      <c r="Y1045" s="108"/>
      <c r="Z1045" s="108"/>
      <c r="AA1045" s="108"/>
      <c r="AB1045" s="108"/>
      <c r="AC1045" s="108"/>
      <c r="AD1045" s="108"/>
      <c r="AE1045" s="108"/>
      <c r="AF1045" s="108"/>
      <c r="AG1045" s="108"/>
      <c r="AH1045" s="108"/>
      <c r="AI1045" s="108"/>
      <c r="AJ1045" s="108"/>
      <c r="AK1045" s="108"/>
      <c r="AL1045" s="108"/>
      <c r="AM1045" s="108"/>
      <c r="AN1045" s="108"/>
      <c r="AO1045" s="108"/>
      <c r="AP1045" s="108"/>
      <c r="AQ1045" s="108"/>
      <c r="AR1045" s="108"/>
      <c r="AS1045" s="108"/>
      <c r="AT1045" s="108"/>
      <c r="AU1045" s="108"/>
      <c r="AV1045" s="108"/>
      <c r="AW1045" s="108"/>
      <c r="AX1045" s="108"/>
      <c r="AY1045" s="108"/>
      <c r="AZ1045" s="108"/>
      <c r="BE1045" s="108"/>
      <c r="BG1045" s="108"/>
      <c r="BI1045" s="108"/>
      <c r="BK1045" s="108"/>
      <c r="BL1045" s="108"/>
      <c r="BM1045" s="108"/>
      <c r="CB1045" s="108"/>
      <c r="CC1045" s="108"/>
      <c r="CD1045" s="108"/>
      <c r="CE1045" s="108"/>
    </row>
    <row r="1046" spans="1:83">
      <c r="A1046" s="108"/>
      <c r="B1046" s="108"/>
      <c r="E1046" s="108"/>
      <c r="F1046" s="108"/>
      <c r="I1046" s="108"/>
      <c r="J1046" s="108"/>
      <c r="K1046" s="108"/>
      <c r="L1046" s="108"/>
      <c r="M1046" s="108"/>
      <c r="N1046" s="108"/>
      <c r="O1046" s="108"/>
      <c r="P1046" s="108"/>
      <c r="Q1046" s="108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  <c r="AB1046" s="108"/>
      <c r="AC1046" s="108"/>
      <c r="AD1046" s="108"/>
      <c r="AE1046" s="108"/>
      <c r="AF1046" s="108"/>
      <c r="AG1046" s="108"/>
      <c r="AH1046" s="108"/>
      <c r="AI1046" s="108"/>
      <c r="AJ1046" s="108"/>
      <c r="AK1046" s="108"/>
      <c r="AL1046" s="108"/>
      <c r="AM1046" s="108"/>
      <c r="AN1046" s="108"/>
      <c r="AO1046" s="108"/>
      <c r="AP1046" s="108"/>
      <c r="AQ1046" s="108"/>
      <c r="AR1046" s="108"/>
      <c r="AS1046" s="108"/>
      <c r="AT1046" s="108"/>
      <c r="AU1046" s="108"/>
      <c r="AV1046" s="108"/>
      <c r="AW1046" s="108"/>
      <c r="AX1046" s="108"/>
      <c r="AY1046" s="108"/>
      <c r="AZ1046" s="108"/>
      <c r="BE1046" s="108"/>
      <c r="BG1046" s="108"/>
      <c r="BI1046" s="108"/>
      <c r="BK1046" s="108"/>
      <c r="BL1046" s="108"/>
      <c r="BM1046" s="108"/>
      <c r="CB1046" s="108"/>
      <c r="CC1046" s="108"/>
      <c r="CD1046" s="108"/>
      <c r="CE1046" s="108"/>
    </row>
    <row r="1047" spans="1:83">
      <c r="A1047" s="108"/>
      <c r="B1047" s="108"/>
      <c r="E1047" s="108"/>
      <c r="F1047" s="108"/>
      <c r="I1047" s="108"/>
      <c r="J1047" s="108"/>
      <c r="K1047" s="108"/>
      <c r="L1047" s="108"/>
      <c r="M1047" s="108"/>
      <c r="N1047" s="108"/>
      <c r="O1047" s="108"/>
      <c r="P1047" s="108"/>
      <c r="Q1047" s="108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  <c r="AB1047" s="108"/>
      <c r="AC1047" s="108"/>
      <c r="AD1047" s="108"/>
      <c r="AE1047" s="108"/>
      <c r="AF1047" s="108"/>
      <c r="AG1047" s="108"/>
      <c r="AH1047" s="108"/>
      <c r="AI1047" s="108"/>
      <c r="AJ1047" s="108"/>
      <c r="AK1047" s="108"/>
      <c r="AL1047" s="108"/>
      <c r="AM1047" s="108"/>
      <c r="AN1047" s="108"/>
      <c r="AO1047" s="108"/>
      <c r="AP1047" s="108"/>
      <c r="AQ1047" s="108"/>
      <c r="AR1047" s="108"/>
      <c r="AS1047" s="108"/>
      <c r="AT1047" s="108"/>
      <c r="AU1047" s="108"/>
      <c r="AV1047" s="108"/>
      <c r="AW1047" s="108"/>
      <c r="AX1047" s="108"/>
      <c r="AY1047" s="108"/>
      <c r="AZ1047" s="108"/>
      <c r="BE1047" s="108"/>
      <c r="BG1047" s="108"/>
      <c r="BI1047" s="108"/>
      <c r="BK1047" s="108"/>
      <c r="BL1047" s="108"/>
      <c r="BM1047" s="108"/>
      <c r="CB1047" s="108"/>
      <c r="CC1047" s="108"/>
      <c r="CD1047" s="108"/>
      <c r="CE1047" s="108"/>
    </row>
    <row r="1048" spans="1:83">
      <c r="A1048" s="108"/>
      <c r="B1048" s="108"/>
      <c r="E1048" s="108"/>
      <c r="F1048" s="108"/>
      <c r="I1048" s="108"/>
      <c r="J1048" s="108"/>
      <c r="K1048" s="108"/>
      <c r="L1048" s="108"/>
      <c r="M1048" s="108"/>
      <c r="N1048" s="108"/>
      <c r="O1048" s="108"/>
      <c r="P1048" s="108"/>
      <c r="Q1048" s="108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  <c r="AB1048" s="108"/>
      <c r="AC1048" s="108"/>
      <c r="AD1048" s="108"/>
      <c r="AE1048" s="108"/>
      <c r="AF1048" s="108"/>
      <c r="AG1048" s="108"/>
      <c r="AH1048" s="108"/>
      <c r="AI1048" s="108"/>
      <c r="AJ1048" s="108"/>
      <c r="AK1048" s="108"/>
      <c r="AL1048" s="108"/>
      <c r="AM1048" s="108"/>
      <c r="AN1048" s="108"/>
      <c r="AO1048" s="108"/>
      <c r="AP1048" s="108"/>
      <c r="AQ1048" s="108"/>
      <c r="AR1048" s="108"/>
      <c r="AS1048" s="108"/>
      <c r="AT1048" s="108"/>
      <c r="AU1048" s="108"/>
      <c r="AV1048" s="108"/>
      <c r="AW1048" s="108"/>
      <c r="AX1048" s="108"/>
      <c r="AY1048" s="108"/>
      <c r="AZ1048" s="108"/>
      <c r="BE1048" s="108"/>
      <c r="BG1048" s="108"/>
      <c r="BI1048" s="108"/>
      <c r="BK1048" s="108"/>
      <c r="BL1048" s="108"/>
      <c r="BM1048" s="108"/>
      <c r="CB1048" s="108"/>
      <c r="CC1048" s="108"/>
      <c r="CD1048" s="108"/>
      <c r="CE1048" s="108"/>
    </row>
    <row r="1049" spans="1:83">
      <c r="A1049" s="108"/>
      <c r="B1049" s="108"/>
      <c r="E1049" s="108"/>
      <c r="F1049" s="108"/>
      <c r="I1049" s="108"/>
      <c r="J1049" s="108"/>
      <c r="K1049" s="108"/>
      <c r="L1049" s="108"/>
      <c r="M1049" s="108"/>
      <c r="N1049" s="108"/>
      <c r="O1049" s="108"/>
      <c r="P1049" s="108"/>
      <c r="Q1049" s="108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  <c r="AB1049" s="108"/>
      <c r="AC1049" s="108"/>
      <c r="AD1049" s="108"/>
      <c r="AE1049" s="108"/>
      <c r="AF1049" s="108"/>
      <c r="AG1049" s="108"/>
      <c r="AH1049" s="108"/>
      <c r="AI1049" s="108"/>
      <c r="AJ1049" s="108"/>
      <c r="AK1049" s="108"/>
      <c r="AL1049" s="108"/>
      <c r="AM1049" s="108"/>
      <c r="AN1049" s="108"/>
      <c r="AO1049" s="108"/>
      <c r="AP1049" s="108"/>
      <c r="AQ1049" s="108"/>
      <c r="AR1049" s="108"/>
      <c r="AS1049" s="108"/>
      <c r="AT1049" s="108"/>
      <c r="AU1049" s="108"/>
      <c r="AV1049" s="108"/>
      <c r="AW1049" s="108"/>
      <c r="AX1049" s="108"/>
      <c r="AY1049" s="108"/>
      <c r="AZ1049" s="108"/>
      <c r="BE1049" s="108"/>
      <c r="BG1049" s="108"/>
      <c r="BI1049" s="108"/>
      <c r="BK1049" s="108"/>
      <c r="BL1049" s="108"/>
      <c r="BM1049" s="108"/>
      <c r="CB1049" s="108"/>
      <c r="CC1049" s="108"/>
      <c r="CD1049" s="108"/>
      <c r="CE1049" s="108"/>
    </row>
    <row r="1050" spans="1:83">
      <c r="A1050" s="108"/>
      <c r="B1050" s="108"/>
      <c r="E1050" s="108"/>
      <c r="F1050" s="108"/>
      <c r="I1050" s="108"/>
      <c r="J1050" s="108"/>
      <c r="K1050" s="108"/>
      <c r="L1050" s="108"/>
      <c r="M1050" s="108"/>
      <c r="N1050" s="108"/>
      <c r="O1050" s="108"/>
      <c r="P1050" s="108"/>
      <c r="Q1050" s="108"/>
      <c r="R1050" s="108"/>
      <c r="S1050" s="108"/>
      <c r="T1050" s="108"/>
      <c r="U1050" s="108"/>
      <c r="V1050" s="108"/>
      <c r="W1050" s="108"/>
      <c r="X1050" s="108"/>
      <c r="Y1050" s="108"/>
      <c r="Z1050" s="108"/>
      <c r="AA1050" s="108"/>
      <c r="AB1050" s="108"/>
      <c r="AC1050" s="108"/>
      <c r="AD1050" s="108"/>
      <c r="AE1050" s="108"/>
      <c r="AF1050" s="108"/>
      <c r="AG1050" s="108"/>
      <c r="AH1050" s="108"/>
      <c r="AI1050" s="108"/>
      <c r="AJ1050" s="108"/>
      <c r="AK1050" s="108"/>
      <c r="AL1050" s="108"/>
      <c r="AM1050" s="108"/>
      <c r="AN1050" s="108"/>
      <c r="AO1050" s="108"/>
      <c r="AP1050" s="108"/>
      <c r="AQ1050" s="108"/>
      <c r="AR1050" s="108"/>
      <c r="AS1050" s="108"/>
      <c r="AT1050" s="108"/>
      <c r="AU1050" s="108"/>
      <c r="AV1050" s="108"/>
      <c r="AW1050" s="108"/>
      <c r="AX1050" s="108"/>
      <c r="AY1050" s="108"/>
      <c r="AZ1050" s="108"/>
      <c r="BE1050" s="108"/>
      <c r="BG1050" s="108"/>
      <c r="BI1050" s="108"/>
      <c r="BK1050" s="108"/>
      <c r="BL1050" s="108"/>
      <c r="BM1050" s="108"/>
      <c r="CB1050" s="108"/>
      <c r="CC1050" s="108"/>
      <c r="CD1050" s="108"/>
      <c r="CE1050" s="108"/>
    </row>
    <row r="1051" spans="1:83">
      <c r="A1051" s="108"/>
      <c r="B1051" s="108"/>
      <c r="E1051" s="108"/>
      <c r="F1051" s="108"/>
      <c r="I1051" s="108"/>
      <c r="J1051" s="108"/>
      <c r="K1051" s="108"/>
      <c r="L1051" s="108"/>
      <c r="M1051" s="108"/>
      <c r="N1051" s="108"/>
      <c r="O1051" s="108"/>
      <c r="P1051" s="108"/>
      <c r="Q1051" s="108"/>
      <c r="R1051" s="108"/>
      <c r="S1051" s="108"/>
      <c r="T1051" s="108"/>
      <c r="U1051" s="108"/>
      <c r="V1051" s="108"/>
      <c r="W1051" s="108"/>
      <c r="X1051" s="108"/>
      <c r="Y1051" s="108"/>
      <c r="Z1051" s="108"/>
      <c r="AA1051" s="108"/>
      <c r="AB1051" s="108"/>
      <c r="AC1051" s="108"/>
      <c r="AD1051" s="108"/>
      <c r="AE1051" s="108"/>
      <c r="AF1051" s="108"/>
      <c r="AG1051" s="108"/>
      <c r="AH1051" s="108"/>
      <c r="AI1051" s="108"/>
      <c r="AJ1051" s="108"/>
      <c r="AK1051" s="108"/>
      <c r="AL1051" s="108"/>
      <c r="AM1051" s="108"/>
      <c r="AN1051" s="108"/>
      <c r="AO1051" s="108"/>
      <c r="AP1051" s="108"/>
      <c r="AQ1051" s="108"/>
      <c r="AR1051" s="108"/>
      <c r="AS1051" s="108"/>
      <c r="AT1051" s="108"/>
      <c r="AU1051" s="108"/>
      <c r="AV1051" s="108"/>
      <c r="AW1051" s="108"/>
      <c r="AX1051" s="108"/>
      <c r="AY1051" s="108"/>
      <c r="AZ1051" s="108"/>
      <c r="BE1051" s="108"/>
      <c r="BG1051" s="108"/>
      <c r="BI1051" s="108"/>
      <c r="BK1051" s="108"/>
      <c r="BL1051" s="108"/>
      <c r="BM1051" s="108"/>
      <c r="CB1051" s="108"/>
      <c r="CC1051" s="108"/>
      <c r="CD1051" s="108"/>
      <c r="CE1051" s="108"/>
    </row>
    <row r="1052" spans="1:83">
      <c r="A1052" s="108"/>
      <c r="B1052" s="108"/>
      <c r="E1052" s="108"/>
      <c r="F1052" s="108"/>
      <c r="I1052" s="108"/>
      <c r="J1052" s="108"/>
      <c r="K1052" s="108"/>
      <c r="L1052" s="108"/>
      <c r="M1052" s="108"/>
      <c r="N1052" s="108"/>
      <c r="O1052" s="108"/>
      <c r="P1052" s="108"/>
      <c r="Q1052" s="108"/>
      <c r="R1052" s="108"/>
      <c r="S1052" s="108"/>
      <c r="T1052" s="108"/>
      <c r="U1052" s="108"/>
      <c r="V1052" s="108"/>
      <c r="W1052" s="108"/>
      <c r="X1052" s="108"/>
      <c r="Y1052" s="108"/>
      <c r="Z1052" s="108"/>
      <c r="AA1052" s="108"/>
      <c r="AB1052" s="108"/>
      <c r="AC1052" s="108"/>
      <c r="AD1052" s="108"/>
      <c r="AE1052" s="108"/>
      <c r="AF1052" s="108"/>
      <c r="AG1052" s="108"/>
      <c r="AH1052" s="108"/>
      <c r="AI1052" s="108"/>
      <c r="AJ1052" s="108"/>
      <c r="AK1052" s="108"/>
      <c r="AL1052" s="108"/>
      <c r="AM1052" s="108"/>
      <c r="AN1052" s="108"/>
      <c r="AO1052" s="108"/>
      <c r="AP1052" s="108"/>
      <c r="AQ1052" s="108"/>
      <c r="AR1052" s="108"/>
      <c r="AS1052" s="108"/>
      <c r="AT1052" s="108"/>
      <c r="AU1052" s="108"/>
      <c r="AV1052" s="108"/>
      <c r="AW1052" s="108"/>
      <c r="AX1052" s="108"/>
      <c r="AY1052" s="108"/>
      <c r="AZ1052" s="108"/>
      <c r="BE1052" s="108"/>
      <c r="BG1052" s="108"/>
      <c r="BI1052" s="108"/>
      <c r="BK1052" s="108"/>
      <c r="BL1052" s="108"/>
      <c r="BM1052" s="108"/>
      <c r="CB1052" s="108"/>
      <c r="CC1052" s="108"/>
      <c r="CD1052" s="108"/>
      <c r="CE1052" s="108"/>
    </row>
    <row r="1053" spans="1:83">
      <c r="A1053" s="108"/>
      <c r="B1053" s="108"/>
      <c r="E1053" s="108"/>
      <c r="F1053" s="108"/>
      <c r="I1053" s="108"/>
      <c r="J1053" s="108"/>
      <c r="K1053" s="108"/>
      <c r="L1053" s="108"/>
      <c r="M1053" s="108"/>
      <c r="N1053" s="108"/>
      <c r="O1053" s="108"/>
      <c r="P1053" s="108"/>
      <c r="Q1053" s="108"/>
      <c r="R1053" s="108"/>
      <c r="S1053" s="108"/>
      <c r="T1053" s="108"/>
      <c r="U1053" s="108"/>
      <c r="V1053" s="108"/>
      <c r="W1053" s="108"/>
      <c r="X1053" s="108"/>
      <c r="Y1053" s="108"/>
      <c r="Z1053" s="108"/>
      <c r="AA1053" s="108"/>
      <c r="AB1053" s="108"/>
      <c r="AC1053" s="108"/>
      <c r="AD1053" s="108"/>
      <c r="AE1053" s="108"/>
      <c r="AF1053" s="108"/>
      <c r="AG1053" s="108"/>
      <c r="AH1053" s="108"/>
      <c r="AI1053" s="108"/>
      <c r="AJ1053" s="108"/>
      <c r="AK1053" s="108"/>
      <c r="AL1053" s="108"/>
      <c r="AM1053" s="108"/>
      <c r="AN1053" s="108"/>
      <c r="AO1053" s="108"/>
      <c r="AP1053" s="108"/>
      <c r="AQ1053" s="108"/>
      <c r="AR1053" s="108"/>
      <c r="AS1053" s="108"/>
      <c r="AT1053" s="108"/>
      <c r="AU1053" s="108"/>
      <c r="AV1053" s="108"/>
      <c r="AW1053" s="108"/>
      <c r="AX1053" s="108"/>
      <c r="AY1053" s="108"/>
      <c r="AZ1053" s="108"/>
      <c r="BE1053" s="108"/>
      <c r="BG1053" s="108"/>
      <c r="BI1053" s="108"/>
      <c r="BK1053" s="108"/>
      <c r="BL1053" s="108"/>
      <c r="BM1053" s="108"/>
      <c r="CB1053" s="108"/>
      <c r="CC1053" s="108"/>
      <c r="CD1053" s="108"/>
      <c r="CE1053" s="108"/>
    </row>
    <row r="1054" spans="1:83">
      <c r="A1054" s="108"/>
      <c r="B1054" s="108"/>
      <c r="E1054" s="108"/>
      <c r="F1054" s="108"/>
      <c r="I1054" s="108"/>
      <c r="J1054" s="108"/>
      <c r="K1054" s="108"/>
      <c r="L1054" s="108"/>
      <c r="M1054" s="108"/>
      <c r="N1054" s="108"/>
      <c r="O1054" s="108"/>
      <c r="P1054" s="108"/>
      <c r="Q1054" s="108"/>
      <c r="R1054" s="108"/>
      <c r="S1054" s="108"/>
      <c r="T1054" s="108"/>
      <c r="U1054" s="108"/>
      <c r="V1054" s="108"/>
      <c r="W1054" s="108"/>
      <c r="X1054" s="108"/>
      <c r="Y1054" s="108"/>
      <c r="Z1054" s="108"/>
      <c r="AA1054" s="108"/>
      <c r="AB1054" s="108"/>
      <c r="AC1054" s="108"/>
      <c r="AD1054" s="108"/>
      <c r="AE1054" s="108"/>
      <c r="AF1054" s="108"/>
      <c r="AG1054" s="108"/>
      <c r="AH1054" s="108"/>
      <c r="AI1054" s="108"/>
      <c r="AJ1054" s="108"/>
      <c r="AK1054" s="108"/>
      <c r="AL1054" s="108"/>
      <c r="AM1054" s="108"/>
      <c r="AN1054" s="108"/>
      <c r="AO1054" s="108"/>
      <c r="AP1054" s="108"/>
      <c r="AQ1054" s="108"/>
      <c r="AR1054" s="108"/>
      <c r="AS1054" s="108"/>
      <c r="AT1054" s="108"/>
      <c r="AU1054" s="108"/>
      <c r="AV1054" s="108"/>
      <c r="AW1054" s="108"/>
      <c r="AX1054" s="108"/>
      <c r="AY1054" s="108"/>
      <c r="AZ1054" s="108"/>
      <c r="BE1054" s="108"/>
      <c r="BG1054" s="108"/>
      <c r="BI1054" s="108"/>
      <c r="BK1054" s="108"/>
      <c r="BL1054" s="108"/>
      <c r="BM1054" s="108"/>
      <c r="CB1054" s="108"/>
      <c r="CC1054" s="108"/>
      <c r="CD1054" s="108"/>
      <c r="CE1054" s="108"/>
    </row>
    <row r="1055" spans="1:83">
      <c r="A1055" s="108"/>
      <c r="B1055" s="108"/>
      <c r="E1055" s="108"/>
      <c r="F1055" s="108"/>
      <c r="I1055" s="108"/>
      <c r="J1055" s="108"/>
      <c r="K1055" s="108"/>
      <c r="L1055" s="108"/>
      <c r="M1055" s="108"/>
      <c r="N1055" s="108"/>
      <c r="O1055" s="108"/>
      <c r="P1055" s="108"/>
      <c r="Q1055" s="108"/>
      <c r="R1055" s="108"/>
      <c r="S1055" s="108"/>
      <c r="T1055" s="108"/>
      <c r="U1055" s="108"/>
      <c r="V1055" s="108"/>
      <c r="W1055" s="108"/>
      <c r="X1055" s="108"/>
      <c r="Y1055" s="108"/>
      <c r="Z1055" s="108"/>
      <c r="AA1055" s="108"/>
      <c r="AB1055" s="108"/>
      <c r="AC1055" s="108"/>
      <c r="AD1055" s="108"/>
      <c r="AE1055" s="108"/>
      <c r="AF1055" s="108"/>
      <c r="AG1055" s="108"/>
      <c r="AH1055" s="108"/>
      <c r="AI1055" s="108"/>
      <c r="AJ1055" s="108"/>
      <c r="AK1055" s="108"/>
      <c r="AL1055" s="108"/>
      <c r="AM1055" s="108"/>
      <c r="AN1055" s="108"/>
      <c r="AO1055" s="108"/>
      <c r="AP1055" s="108"/>
      <c r="AQ1055" s="108"/>
      <c r="AR1055" s="108"/>
      <c r="AS1055" s="108"/>
      <c r="AT1055" s="108"/>
      <c r="AU1055" s="108"/>
      <c r="AV1055" s="108"/>
      <c r="AW1055" s="108"/>
      <c r="AX1055" s="108"/>
      <c r="AY1055" s="108"/>
      <c r="AZ1055" s="108"/>
      <c r="BE1055" s="108"/>
      <c r="BG1055" s="108"/>
      <c r="BI1055" s="108"/>
      <c r="BK1055" s="108"/>
      <c r="BL1055" s="108"/>
      <c r="BM1055" s="108"/>
      <c r="CB1055" s="108"/>
      <c r="CC1055" s="108"/>
      <c r="CD1055" s="108"/>
      <c r="CE1055" s="108"/>
    </row>
    <row r="1056" spans="1:83">
      <c r="A1056" s="108"/>
      <c r="B1056" s="108"/>
      <c r="E1056" s="108"/>
      <c r="F1056" s="108"/>
      <c r="I1056" s="108"/>
      <c r="J1056" s="108"/>
      <c r="K1056" s="108"/>
      <c r="L1056" s="108"/>
      <c r="M1056" s="108"/>
      <c r="N1056" s="108"/>
      <c r="O1056" s="108"/>
      <c r="P1056" s="108"/>
      <c r="Q1056" s="108"/>
      <c r="R1056" s="108"/>
      <c r="S1056" s="108"/>
      <c r="T1056" s="108"/>
      <c r="U1056" s="108"/>
      <c r="V1056" s="108"/>
      <c r="W1056" s="108"/>
      <c r="X1056" s="108"/>
      <c r="Y1056" s="108"/>
      <c r="Z1056" s="108"/>
      <c r="AA1056" s="108"/>
      <c r="AB1056" s="108"/>
      <c r="AC1056" s="108"/>
      <c r="AD1056" s="108"/>
      <c r="AE1056" s="108"/>
      <c r="AF1056" s="108"/>
      <c r="AG1056" s="108"/>
      <c r="AH1056" s="108"/>
      <c r="AI1056" s="108"/>
      <c r="AJ1056" s="108"/>
      <c r="AK1056" s="108"/>
      <c r="AL1056" s="108"/>
      <c r="AM1056" s="108"/>
      <c r="AN1056" s="108"/>
      <c r="AO1056" s="108"/>
      <c r="AP1056" s="108"/>
      <c r="AQ1056" s="108"/>
      <c r="AR1056" s="108"/>
      <c r="AS1056" s="108"/>
      <c r="AT1056" s="108"/>
      <c r="AU1056" s="108"/>
      <c r="AV1056" s="108"/>
      <c r="AW1056" s="108"/>
      <c r="AX1056" s="108"/>
      <c r="AY1056" s="108"/>
      <c r="AZ1056" s="108"/>
      <c r="BE1056" s="108"/>
      <c r="BG1056" s="108"/>
      <c r="BI1056" s="108"/>
      <c r="BK1056" s="108"/>
      <c r="BL1056" s="108"/>
      <c r="BM1056" s="108"/>
      <c r="CB1056" s="108"/>
      <c r="CC1056" s="108"/>
      <c r="CD1056" s="108"/>
      <c r="CE1056" s="108"/>
    </row>
    <row r="1057" spans="1:83">
      <c r="A1057" s="108"/>
      <c r="B1057" s="108"/>
      <c r="E1057" s="108"/>
      <c r="F1057" s="108"/>
      <c r="I1057" s="108"/>
      <c r="J1057" s="108"/>
      <c r="K1057" s="108"/>
      <c r="L1057" s="108"/>
      <c r="M1057" s="108"/>
      <c r="N1057" s="108"/>
      <c r="O1057" s="108"/>
      <c r="P1057" s="108"/>
      <c r="Q1057" s="108"/>
      <c r="R1057" s="108"/>
      <c r="S1057" s="108"/>
      <c r="T1057" s="108"/>
      <c r="U1057" s="108"/>
      <c r="V1057" s="108"/>
      <c r="W1057" s="108"/>
      <c r="X1057" s="108"/>
      <c r="Y1057" s="108"/>
      <c r="Z1057" s="108"/>
      <c r="AA1057" s="108"/>
      <c r="AB1057" s="108"/>
      <c r="AC1057" s="108"/>
      <c r="AD1057" s="108"/>
      <c r="AE1057" s="108"/>
      <c r="AF1057" s="108"/>
      <c r="AG1057" s="108"/>
      <c r="AH1057" s="108"/>
      <c r="AI1057" s="108"/>
      <c r="AJ1057" s="108"/>
      <c r="AK1057" s="108"/>
      <c r="AL1057" s="108"/>
      <c r="AM1057" s="108"/>
      <c r="AN1057" s="108"/>
      <c r="AO1057" s="108"/>
      <c r="AP1057" s="108"/>
      <c r="AQ1057" s="108"/>
      <c r="AR1057" s="108"/>
      <c r="AS1057" s="108"/>
      <c r="AT1057" s="108"/>
      <c r="AU1057" s="108"/>
      <c r="AV1057" s="108"/>
      <c r="AW1057" s="108"/>
      <c r="AX1057" s="108"/>
      <c r="AY1057" s="108"/>
      <c r="AZ1057" s="108"/>
      <c r="BE1057" s="108"/>
      <c r="BG1057" s="108"/>
      <c r="BI1057" s="108"/>
      <c r="BK1057" s="108"/>
      <c r="BL1057" s="108"/>
      <c r="BM1057" s="108"/>
      <c r="CB1057" s="108"/>
      <c r="CC1057" s="108"/>
      <c r="CD1057" s="108"/>
      <c r="CE1057" s="108"/>
    </row>
    <row r="1058" spans="1:83">
      <c r="A1058" s="108"/>
      <c r="B1058" s="108"/>
      <c r="E1058" s="108"/>
      <c r="F1058" s="108"/>
      <c r="I1058" s="108"/>
      <c r="J1058" s="108"/>
      <c r="K1058" s="108"/>
      <c r="L1058" s="108"/>
      <c r="M1058" s="108"/>
      <c r="N1058" s="108"/>
      <c r="O1058" s="108"/>
      <c r="P1058" s="108"/>
      <c r="Q1058" s="108"/>
      <c r="R1058" s="108"/>
      <c r="S1058" s="108"/>
      <c r="T1058" s="108"/>
      <c r="U1058" s="108"/>
      <c r="V1058" s="108"/>
      <c r="W1058" s="108"/>
      <c r="X1058" s="108"/>
      <c r="Y1058" s="108"/>
      <c r="Z1058" s="108"/>
      <c r="AA1058" s="108"/>
      <c r="AB1058" s="108"/>
      <c r="AC1058" s="108"/>
      <c r="AD1058" s="108"/>
      <c r="AE1058" s="108"/>
      <c r="AF1058" s="108"/>
      <c r="AG1058" s="108"/>
      <c r="AH1058" s="108"/>
      <c r="AI1058" s="108"/>
      <c r="AJ1058" s="108"/>
      <c r="AK1058" s="108"/>
      <c r="AL1058" s="108"/>
      <c r="AM1058" s="108"/>
      <c r="AN1058" s="108"/>
      <c r="AO1058" s="108"/>
      <c r="AP1058" s="108"/>
      <c r="AQ1058" s="108"/>
      <c r="AR1058" s="108"/>
      <c r="AS1058" s="108"/>
      <c r="AT1058" s="108"/>
      <c r="AU1058" s="108"/>
      <c r="AV1058" s="108"/>
      <c r="AW1058" s="108"/>
      <c r="AX1058" s="108"/>
      <c r="AY1058" s="108"/>
      <c r="AZ1058" s="108"/>
      <c r="BE1058" s="108"/>
      <c r="BG1058" s="108"/>
      <c r="BI1058" s="108"/>
      <c r="BK1058" s="108"/>
      <c r="BL1058" s="108"/>
      <c r="BM1058" s="108"/>
      <c r="CB1058" s="108"/>
      <c r="CC1058" s="108"/>
      <c r="CD1058" s="108"/>
      <c r="CE1058" s="108"/>
    </row>
    <row r="1059" spans="1:83">
      <c r="A1059" s="108"/>
      <c r="B1059" s="108"/>
      <c r="E1059" s="108"/>
      <c r="F1059" s="108"/>
      <c r="I1059" s="108"/>
      <c r="J1059" s="108"/>
      <c r="K1059" s="108"/>
      <c r="L1059" s="108"/>
      <c r="M1059" s="108"/>
      <c r="N1059" s="108"/>
      <c r="O1059" s="108"/>
      <c r="P1059" s="108"/>
      <c r="Q1059" s="108"/>
      <c r="R1059" s="108"/>
      <c r="S1059" s="108"/>
      <c r="T1059" s="108"/>
      <c r="U1059" s="108"/>
      <c r="V1059" s="108"/>
      <c r="W1059" s="108"/>
      <c r="X1059" s="108"/>
      <c r="Y1059" s="108"/>
      <c r="Z1059" s="108"/>
      <c r="AA1059" s="108"/>
      <c r="AB1059" s="108"/>
      <c r="AC1059" s="108"/>
      <c r="AD1059" s="108"/>
      <c r="AE1059" s="108"/>
      <c r="AF1059" s="108"/>
      <c r="AG1059" s="108"/>
      <c r="AH1059" s="108"/>
      <c r="AI1059" s="108"/>
      <c r="AJ1059" s="108"/>
      <c r="AK1059" s="108"/>
      <c r="AL1059" s="108"/>
      <c r="AM1059" s="108"/>
      <c r="AN1059" s="108"/>
      <c r="AO1059" s="108"/>
      <c r="AP1059" s="108"/>
      <c r="AQ1059" s="108"/>
      <c r="AR1059" s="108"/>
      <c r="AS1059" s="108"/>
      <c r="AT1059" s="108"/>
      <c r="AU1059" s="108"/>
      <c r="AV1059" s="108"/>
      <c r="AW1059" s="108"/>
      <c r="AX1059" s="108"/>
      <c r="AY1059" s="108"/>
      <c r="AZ1059" s="108"/>
      <c r="BE1059" s="108"/>
      <c r="BG1059" s="108"/>
      <c r="BI1059" s="108"/>
      <c r="BK1059" s="108"/>
      <c r="BL1059" s="108"/>
      <c r="BM1059" s="108"/>
      <c r="CB1059" s="108"/>
      <c r="CC1059" s="108"/>
      <c r="CD1059" s="108"/>
      <c r="CE1059" s="108"/>
    </row>
    <row r="1060" spans="1:83">
      <c r="A1060" s="108"/>
      <c r="B1060" s="108"/>
      <c r="E1060" s="108"/>
      <c r="F1060" s="108"/>
      <c r="I1060" s="108"/>
      <c r="J1060" s="108"/>
      <c r="K1060" s="108"/>
      <c r="L1060" s="108"/>
      <c r="M1060" s="108"/>
      <c r="N1060" s="108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8"/>
      <c r="AA1060" s="108"/>
      <c r="AB1060" s="108"/>
      <c r="AC1060" s="108"/>
      <c r="AD1060" s="108"/>
      <c r="AE1060" s="108"/>
      <c r="AF1060" s="108"/>
      <c r="AG1060" s="108"/>
      <c r="AH1060" s="108"/>
      <c r="AI1060" s="108"/>
      <c r="AJ1060" s="108"/>
      <c r="AK1060" s="108"/>
      <c r="AL1060" s="108"/>
      <c r="AM1060" s="108"/>
      <c r="AN1060" s="108"/>
      <c r="AO1060" s="108"/>
      <c r="AP1060" s="108"/>
      <c r="AQ1060" s="108"/>
      <c r="AR1060" s="108"/>
      <c r="AS1060" s="108"/>
      <c r="AT1060" s="108"/>
      <c r="AU1060" s="108"/>
      <c r="AV1060" s="108"/>
      <c r="AW1060" s="108"/>
      <c r="AX1060" s="108"/>
      <c r="AY1060" s="108"/>
      <c r="AZ1060" s="108"/>
      <c r="BE1060" s="108"/>
      <c r="BG1060" s="108"/>
      <c r="BI1060" s="108"/>
      <c r="BK1060" s="108"/>
      <c r="BL1060" s="108"/>
      <c r="BM1060" s="108"/>
      <c r="CB1060" s="108"/>
      <c r="CC1060" s="108"/>
      <c r="CD1060" s="108"/>
      <c r="CE1060" s="108"/>
    </row>
    <row r="1061" spans="1:83">
      <c r="A1061" s="108"/>
      <c r="B1061" s="108"/>
      <c r="E1061" s="108"/>
      <c r="F1061" s="108"/>
      <c r="I1061" s="108"/>
      <c r="J1061" s="108"/>
      <c r="K1061" s="108"/>
      <c r="L1061" s="108"/>
      <c r="M1061" s="108"/>
      <c r="N1061" s="108"/>
      <c r="O1061" s="108"/>
      <c r="P1061" s="108"/>
      <c r="Q1061" s="108"/>
      <c r="R1061" s="108"/>
      <c r="S1061" s="108"/>
      <c r="T1061" s="108"/>
      <c r="U1061" s="108"/>
      <c r="V1061" s="108"/>
      <c r="W1061" s="108"/>
      <c r="X1061" s="108"/>
      <c r="Y1061" s="108"/>
      <c r="Z1061" s="108"/>
      <c r="AA1061" s="108"/>
      <c r="AB1061" s="108"/>
      <c r="AC1061" s="108"/>
      <c r="AD1061" s="108"/>
      <c r="AE1061" s="108"/>
      <c r="AF1061" s="108"/>
      <c r="AG1061" s="108"/>
      <c r="AH1061" s="108"/>
      <c r="AI1061" s="108"/>
      <c r="AJ1061" s="108"/>
      <c r="AK1061" s="108"/>
      <c r="AL1061" s="108"/>
      <c r="AM1061" s="108"/>
      <c r="AN1061" s="108"/>
      <c r="AO1061" s="108"/>
      <c r="AP1061" s="108"/>
      <c r="AQ1061" s="108"/>
      <c r="AR1061" s="108"/>
      <c r="AS1061" s="108"/>
      <c r="AT1061" s="108"/>
      <c r="AU1061" s="108"/>
      <c r="AV1061" s="108"/>
      <c r="AW1061" s="108"/>
      <c r="AX1061" s="108"/>
      <c r="AY1061" s="108"/>
      <c r="AZ1061" s="108"/>
      <c r="BE1061" s="108"/>
      <c r="BG1061" s="108"/>
      <c r="BI1061" s="108"/>
      <c r="BK1061" s="108"/>
      <c r="BL1061" s="108"/>
      <c r="BM1061" s="108"/>
      <c r="CB1061" s="108"/>
      <c r="CC1061" s="108"/>
      <c r="CD1061" s="108"/>
      <c r="CE1061" s="108"/>
    </row>
    <row r="1062" spans="1:83">
      <c r="A1062" s="108"/>
      <c r="B1062" s="108"/>
      <c r="E1062" s="108"/>
      <c r="F1062" s="108"/>
      <c r="I1062" s="108"/>
      <c r="J1062" s="108"/>
      <c r="K1062" s="108"/>
      <c r="L1062" s="108"/>
      <c r="M1062" s="108"/>
      <c r="N1062" s="108"/>
      <c r="O1062" s="108"/>
      <c r="P1062" s="108"/>
      <c r="Q1062" s="108"/>
      <c r="R1062" s="108"/>
      <c r="S1062" s="108"/>
      <c r="T1062" s="108"/>
      <c r="U1062" s="108"/>
      <c r="V1062" s="108"/>
      <c r="W1062" s="108"/>
      <c r="X1062" s="108"/>
      <c r="Y1062" s="108"/>
      <c r="Z1062" s="108"/>
      <c r="AA1062" s="108"/>
      <c r="AB1062" s="108"/>
      <c r="AC1062" s="108"/>
      <c r="AD1062" s="108"/>
      <c r="AE1062" s="108"/>
      <c r="AF1062" s="108"/>
      <c r="AG1062" s="108"/>
      <c r="AH1062" s="108"/>
      <c r="AI1062" s="108"/>
      <c r="AJ1062" s="108"/>
      <c r="AK1062" s="108"/>
      <c r="AL1062" s="108"/>
      <c r="AM1062" s="108"/>
      <c r="AN1062" s="108"/>
      <c r="AO1062" s="108"/>
      <c r="AP1062" s="108"/>
      <c r="AQ1062" s="108"/>
      <c r="AR1062" s="108"/>
      <c r="AS1062" s="108"/>
      <c r="AT1062" s="108"/>
      <c r="AU1062" s="108"/>
      <c r="AV1062" s="108"/>
      <c r="AW1062" s="108"/>
      <c r="AX1062" s="108"/>
      <c r="AY1062" s="108"/>
      <c r="AZ1062" s="108"/>
      <c r="BE1062" s="108"/>
      <c r="BG1062" s="108"/>
      <c r="BI1062" s="108"/>
      <c r="BK1062" s="108"/>
      <c r="BL1062" s="108"/>
      <c r="BM1062" s="108"/>
      <c r="CB1062" s="108"/>
      <c r="CC1062" s="108"/>
      <c r="CD1062" s="108"/>
      <c r="CE1062" s="108"/>
    </row>
    <row r="1063" spans="1:83">
      <c r="A1063" s="108"/>
      <c r="B1063" s="108"/>
      <c r="E1063" s="108"/>
      <c r="F1063" s="108"/>
      <c r="I1063" s="108"/>
      <c r="J1063" s="108"/>
      <c r="K1063" s="108"/>
      <c r="L1063" s="108"/>
      <c r="M1063" s="108"/>
      <c r="N1063" s="108"/>
      <c r="O1063" s="108"/>
      <c r="P1063" s="108"/>
      <c r="Q1063" s="108"/>
      <c r="R1063" s="108"/>
      <c r="S1063" s="108"/>
      <c r="T1063" s="108"/>
      <c r="U1063" s="108"/>
      <c r="V1063" s="108"/>
      <c r="W1063" s="108"/>
      <c r="X1063" s="108"/>
      <c r="Y1063" s="108"/>
      <c r="Z1063" s="108"/>
      <c r="AA1063" s="108"/>
      <c r="AB1063" s="108"/>
      <c r="AC1063" s="108"/>
      <c r="AD1063" s="108"/>
      <c r="AE1063" s="108"/>
      <c r="AF1063" s="108"/>
      <c r="AG1063" s="108"/>
      <c r="AH1063" s="108"/>
      <c r="AI1063" s="108"/>
      <c r="AJ1063" s="108"/>
      <c r="AK1063" s="108"/>
      <c r="AL1063" s="108"/>
      <c r="AM1063" s="108"/>
      <c r="AN1063" s="108"/>
      <c r="AO1063" s="108"/>
      <c r="AP1063" s="108"/>
      <c r="AQ1063" s="108"/>
      <c r="AR1063" s="108"/>
      <c r="AS1063" s="108"/>
      <c r="AT1063" s="108"/>
      <c r="AU1063" s="108"/>
      <c r="AV1063" s="108"/>
      <c r="AW1063" s="108"/>
      <c r="AX1063" s="108"/>
      <c r="AY1063" s="108"/>
      <c r="AZ1063" s="108"/>
      <c r="BE1063" s="108"/>
      <c r="BG1063" s="108"/>
      <c r="BI1063" s="108"/>
      <c r="BK1063" s="108"/>
      <c r="BL1063" s="108"/>
      <c r="BM1063" s="108"/>
      <c r="CB1063" s="108"/>
      <c r="CC1063" s="108"/>
      <c r="CD1063" s="108"/>
      <c r="CE1063" s="108"/>
    </row>
    <row r="1064" spans="1:83">
      <c r="A1064" s="108"/>
      <c r="B1064" s="108"/>
      <c r="E1064" s="108"/>
      <c r="F1064" s="108"/>
      <c r="I1064" s="108"/>
      <c r="J1064" s="108"/>
      <c r="K1064" s="108"/>
      <c r="L1064" s="108"/>
      <c r="M1064" s="108"/>
      <c r="N1064" s="108"/>
      <c r="O1064" s="108"/>
      <c r="P1064" s="108"/>
      <c r="Q1064" s="108"/>
      <c r="R1064" s="108"/>
      <c r="S1064" s="108"/>
      <c r="T1064" s="108"/>
      <c r="U1064" s="108"/>
      <c r="V1064" s="108"/>
      <c r="W1064" s="108"/>
      <c r="X1064" s="108"/>
      <c r="Y1064" s="108"/>
      <c r="Z1064" s="108"/>
      <c r="AA1064" s="108"/>
      <c r="AB1064" s="108"/>
      <c r="AC1064" s="108"/>
      <c r="AD1064" s="108"/>
      <c r="AE1064" s="108"/>
      <c r="AF1064" s="108"/>
      <c r="AG1064" s="108"/>
      <c r="AH1064" s="108"/>
      <c r="AI1064" s="108"/>
      <c r="AJ1064" s="108"/>
      <c r="AK1064" s="108"/>
      <c r="AL1064" s="108"/>
      <c r="AM1064" s="108"/>
      <c r="AN1064" s="108"/>
      <c r="AO1064" s="108"/>
      <c r="AP1064" s="108"/>
      <c r="AQ1064" s="108"/>
      <c r="AR1064" s="108"/>
      <c r="AS1064" s="108"/>
      <c r="AT1064" s="108"/>
      <c r="AU1064" s="108"/>
      <c r="AV1064" s="108"/>
      <c r="AW1064" s="108"/>
      <c r="AX1064" s="108"/>
      <c r="AY1064" s="108"/>
      <c r="AZ1064" s="108"/>
      <c r="BE1064" s="108"/>
      <c r="BG1064" s="108"/>
      <c r="BI1064" s="108"/>
      <c r="BK1064" s="108"/>
      <c r="BL1064" s="108"/>
      <c r="BM1064" s="108"/>
      <c r="CB1064" s="108"/>
      <c r="CC1064" s="108"/>
      <c r="CD1064" s="108"/>
      <c r="CE1064" s="108"/>
    </row>
    <row r="1065" spans="1:83">
      <c r="A1065" s="108"/>
      <c r="B1065" s="108"/>
      <c r="E1065" s="108"/>
      <c r="F1065" s="108"/>
      <c r="I1065" s="108"/>
      <c r="J1065" s="108"/>
      <c r="K1065" s="108"/>
      <c r="L1065" s="108"/>
      <c r="M1065" s="108"/>
      <c r="N1065" s="108"/>
      <c r="O1065" s="108"/>
      <c r="P1065" s="108"/>
      <c r="Q1065" s="108"/>
      <c r="R1065" s="108"/>
      <c r="S1065" s="108"/>
      <c r="T1065" s="108"/>
      <c r="U1065" s="108"/>
      <c r="V1065" s="108"/>
      <c r="W1065" s="108"/>
      <c r="X1065" s="108"/>
      <c r="Y1065" s="108"/>
      <c r="Z1065" s="108"/>
      <c r="AA1065" s="108"/>
      <c r="AB1065" s="108"/>
      <c r="AC1065" s="108"/>
      <c r="AD1065" s="108"/>
      <c r="AE1065" s="108"/>
      <c r="AF1065" s="108"/>
      <c r="AG1065" s="108"/>
      <c r="AH1065" s="108"/>
      <c r="AI1065" s="108"/>
      <c r="AJ1065" s="108"/>
      <c r="AK1065" s="108"/>
      <c r="AL1065" s="108"/>
      <c r="AM1065" s="108"/>
      <c r="AN1065" s="108"/>
      <c r="AO1065" s="108"/>
      <c r="AP1065" s="108"/>
      <c r="AQ1065" s="108"/>
      <c r="AR1065" s="108"/>
      <c r="AS1065" s="108"/>
      <c r="AT1065" s="108"/>
      <c r="AU1065" s="108"/>
      <c r="AV1065" s="108"/>
      <c r="AW1065" s="108"/>
      <c r="AX1065" s="108"/>
      <c r="AY1065" s="108"/>
      <c r="AZ1065" s="108"/>
      <c r="BE1065" s="108"/>
      <c r="BG1065" s="108"/>
      <c r="BI1065" s="108"/>
      <c r="BK1065" s="108"/>
      <c r="BL1065" s="108"/>
      <c r="BM1065" s="108"/>
      <c r="CB1065" s="108"/>
      <c r="CC1065" s="108"/>
      <c r="CD1065" s="108"/>
      <c r="CE1065" s="108"/>
    </row>
    <row r="1066" spans="1:83">
      <c r="A1066" s="108"/>
      <c r="B1066" s="108"/>
      <c r="E1066" s="108"/>
      <c r="F1066" s="108"/>
      <c r="I1066" s="108"/>
      <c r="J1066" s="108"/>
      <c r="K1066" s="108"/>
      <c r="L1066" s="108"/>
      <c r="M1066" s="108"/>
      <c r="N1066" s="108"/>
      <c r="O1066" s="108"/>
      <c r="P1066" s="108"/>
      <c r="Q1066" s="108"/>
      <c r="R1066" s="108"/>
      <c r="S1066" s="108"/>
      <c r="T1066" s="108"/>
      <c r="U1066" s="108"/>
      <c r="V1066" s="108"/>
      <c r="W1066" s="108"/>
      <c r="X1066" s="108"/>
      <c r="Y1066" s="108"/>
      <c r="Z1066" s="108"/>
      <c r="AA1066" s="108"/>
      <c r="AB1066" s="108"/>
      <c r="AC1066" s="108"/>
      <c r="AD1066" s="108"/>
      <c r="AE1066" s="108"/>
      <c r="AF1066" s="108"/>
      <c r="AG1066" s="108"/>
      <c r="AH1066" s="108"/>
      <c r="AI1066" s="108"/>
      <c r="AJ1066" s="108"/>
      <c r="AK1066" s="108"/>
      <c r="AL1066" s="108"/>
      <c r="AM1066" s="108"/>
      <c r="AN1066" s="108"/>
      <c r="AO1066" s="108"/>
      <c r="AP1066" s="108"/>
      <c r="AQ1066" s="108"/>
      <c r="AR1066" s="108"/>
      <c r="AS1066" s="108"/>
      <c r="AT1066" s="108"/>
      <c r="AU1066" s="108"/>
      <c r="AV1066" s="108"/>
      <c r="AW1066" s="108"/>
      <c r="AX1066" s="108"/>
      <c r="AY1066" s="108"/>
      <c r="AZ1066" s="108"/>
      <c r="BE1066" s="108"/>
      <c r="BG1066" s="108"/>
      <c r="BI1066" s="108"/>
      <c r="BK1066" s="108"/>
      <c r="BL1066" s="108"/>
      <c r="BM1066" s="108"/>
      <c r="CB1066" s="108"/>
      <c r="CC1066" s="108"/>
      <c r="CD1066" s="108"/>
      <c r="CE1066" s="108"/>
    </row>
    <row r="1067" spans="1:83">
      <c r="A1067" s="108"/>
      <c r="B1067" s="108"/>
      <c r="E1067" s="108"/>
      <c r="F1067" s="108"/>
      <c r="I1067" s="108"/>
      <c r="J1067" s="108"/>
      <c r="K1067" s="108"/>
      <c r="L1067" s="108"/>
      <c r="M1067" s="108"/>
      <c r="N1067" s="108"/>
      <c r="O1067" s="108"/>
      <c r="P1067" s="108"/>
      <c r="Q1067" s="108"/>
      <c r="R1067" s="108"/>
      <c r="S1067" s="108"/>
      <c r="T1067" s="108"/>
      <c r="U1067" s="108"/>
      <c r="V1067" s="108"/>
      <c r="W1067" s="108"/>
      <c r="X1067" s="108"/>
      <c r="Y1067" s="108"/>
      <c r="Z1067" s="108"/>
      <c r="AA1067" s="108"/>
      <c r="AB1067" s="108"/>
      <c r="AC1067" s="108"/>
      <c r="AD1067" s="108"/>
      <c r="AE1067" s="108"/>
      <c r="AF1067" s="108"/>
      <c r="AG1067" s="108"/>
      <c r="AH1067" s="108"/>
      <c r="AI1067" s="108"/>
      <c r="AJ1067" s="108"/>
      <c r="AK1067" s="108"/>
      <c r="AL1067" s="108"/>
      <c r="AM1067" s="108"/>
      <c r="AN1067" s="108"/>
      <c r="AO1067" s="108"/>
      <c r="AP1067" s="108"/>
      <c r="AQ1067" s="108"/>
      <c r="AR1067" s="108"/>
      <c r="AS1067" s="108"/>
      <c r="AT1067" s="108"/>
      <c r="AU1067" s="108"/>
      <c r="AV1067" s="108"/>
      <c r="AW1067" s="108"/>
      <c r="AX1067" s="108"/>
      <c r="AY1067" s="108"/>
      <c r="AZ1067" s="108"/>
      <c r="BE1067" s="108"/>
      <c r="BG1067" s="108"/>
      <c r="BI1067" s="108"/>
      <c r="BK1067" s="108"/>
      <c r="BL1067" s="108"/>
      <c r="BM1067" s="108"/>
      <c r="CB1067" s="108"/>
      <c r="CC1067" s="108"/>
      <c r="CD1067" s="108"/>
      <c r="CE1067" s="108"/>
    </row>
    <row r="1068" spans="1:83">
      <c r="A1068" s="108"/>
      <c r="B1068" s="108"/>
      <c r="E1068" s="108"/>
      <c r="F1068" s="108"/>
      <c r="I1068" s="108"/>
      <c r="J1068" s="108"/>
      <c r="K1068" s="108"/>
      <c r="L1068" s="108"/>
      <c r="M1068" s="108"/>
      <c r="N1068" s="108"/>
      <c r="O1068" s="108"/>
      <c r="P1068" s="108"/>
      <c r="Q1068" s="108"/>
      <c r="R1068" s="108"/>
      <c r="S1068" s="108"/>
      <c r="T1068" s="108"/>
      <c r="U1068" s="108"/>
      <c r="V1068" s="108"/>
      <c r="W1068" s="108"/>
      <c r="X1068" s="108"/>
      <c r="Y1068" s="108"/>
      <c r="Z1068" s="108"/>
      <c r="AA1068" s="108"/>
      <c r="AB1068" s="108"/>
      <c r="AC1068" s="108"/>
      <c r="AD1068" s="108"/>
      <c r="AE1068" s="108"/>
      <c r="AF1068" s="108"/>
      <c r="AG1068" s="108"/>
      <c r="AH1068" s="108"/>
      <c r="AI1068" s="108"/>
      <c r="AJ1068" s="108"/>
      <c r="AK1068" s="108"/>
      <c r="AL1068" s="108"/>
      <c r="AM1068" s="108"/>
      <c r="AN1068" s="108"/>
      <c r="AO1068" s="108"/>
      <c r="AP1068" s="108"/>
      <c r="AQ1068" s="108"/>
      <c r="AR1068" s="108"/>
      <c r="AS1068" s="108"/>
      <c r="AT1068" s="108"/>
      <c r="AU1068" s="108"/>
      <c r="AV1068" s="108"/>
      <c r="AW1068" s="108"/>
      <c r="AX1068" s="108"/>
      <c r="AY1068" s="108"/>
      <c r="AZ1068" s="108"/>
      <c r="BE1068" s="108"/>
      <c r="BG1068" s="108"/>
      <c r="BI1068" s="108"/>
      <c r="BK1068" s="108"/>
      <c r="BL1068" s="108"/>
      <c r="BM1068" s="108"/>
      <c r="CB1068" s="108"/>
      <c r="CC1068" s="108"/>
      <c r="CD1068" s="108"/>
      <c r="CE1068" s="108"/>
    </row>
    <row r="1069" spans="1:83">
      <c r="A1069" s="108"/>
      <c r="B1069" s="108"/>
      <c r="E1069" s="108"/>
      <c r="F1069" s="108"/>
      <c r="I1069" s="108"/>
      <c r="J1069" s="108"/>
      <c r="K1069" s="108"/>
      <c r="L1069" s="108"/>
      <c r="M1069" s="108"/>
      <c r="N1069" s="108"/>
      <c r="O1069" s="108"/>
      <c r="P1069" s="108"/>
      <c r="Q1069" s="108"/>
      <c r="R1069" s="108"/>
      <c r="S1069" s="108"/>
      <c r="T1069" s="108"/>
      <c r="U1069" s="108"/>
      <c r="V1069" s="108"/>
      <c r="W1069" s="108"/>
      <c r="X1069" s="108"/>
      <c r="Y1069" s="108"/>
      <c r="Z1069" s="108"/>
      <c r="AA1069" s="108"/>
      <c r="AB1069" s="108"/>
      <c r="AC1069" s="108"/>
      <c r="AD1069" s="108"/>
      <c r="AE1069" s="108"/>
      <c r="AF1069" s="108"/>
      <c r="AG1069" s="108"/>
      <c r="AH1069" s="108"/>
      <c r="AI1069" s="108"/>
      <c r="AJ1069" s="108"/>
      <c r="AK1069" s="108"/>
      <c r="AL1069" s="108"/>
      <c r="AM1069" s="108"/>
      <c r="AN1069" s="108"/>
      <c r="AO1069" s="108"/>
      <c r="AP1069" s="108"/>
      <c r="AQ1069" s="108"/>
      <c r="AR1069" s="108"/>
      <c r="AS1069" s="108"/>
      <c r="AT1069" s="108"/>
      <c r="AU1069" s="108"/>
      <c r="AV1069" s="108"/>
      <c r="AW1069" s="108"/>
      <c r="AX1069" s="108"/>
      <c r="AY1069" s="108"/>
      <c r="AZ1069" s="108"/>
      <c r="BE1069" s="108"/>
      <c r="BG1069" s="108"/>
      <c r="BI1069" s="108"/>
      <c r="BK1069" s="108"/>
      <c r="BL1069" s="108"/>
      <c r="BM1069" s="108"/>
      <c r="CB1069" s="108"/>
      <c r="CC1069" s="108"/>
      <c r="CD1069" s="108"/>
      <c r="CE1069" s="108"/>
    </row>
    <row r="1070" spans="1:83">
      <c r="A1070" s="108"/>
      <c r="B1070" s="108"/>
      <c r="E1070" s="108"/>
      <c r="F1070" s="108"/>
      <c r="I1070" s="108"/>
      <c r="J1070" s="108"/>
      <c r="K1070" s="108"/>
      <c r="L1070" s="108"/>
      <c r="M1070" s="108"/>
      <c r="N1070" s="108"/>
      <c r="O1070" s="108"/>
      <c r="P1070" s="108"/>
      <c r="Q1070" s="108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  <c r="AB1070" s="108"/>
      <c r="AC1070" s="108"/>
      <c r="AD1070" s="108"/>
      <c r="AE1070" s="108"/>
      <c r="AF1070" s="108"/>
      <c r="AG1070" s="108"/>
      <c r="AH1070" s="108"/>
      <c r="AI1070" s="108"/>
      <c r="AJ1070" s="108"/>
      <c r="AK1070" s="108"/>
      <c r="AL1070" s="108"/>
      <c r="AM1070" s="108"/>
      <c r="AN1070" s="108"/>
      <c r="AO1070" s="108"/>
      <c r="AP1070" s="108"/>
      <c r="AQ1070" s="108"/>
      <c r="AR1070" s="108"/>
      <c r="AS1070" s="108"/>
      <c r="AT1070" s="108"/>
      <c r="AU1070" s="108"/>
      <c r="AV1070" s="108"/>
      <c r="AW1070" s="108"/>
      <c r="AX1070" s="108"/>
      <c r="AY1070" s="108"/>
      <c r="AZ1070" s="108"/>
      <c r="BE1070" s="108"/>
      <c r="BG1070" s="108"/>
      <c r="BI1070" s="108"/>
      <c r="BK1070" s="108"/>
      <c r="BL1070" s="108"/>
      <c r="BM1070" s="108"/>
      <c r="CB1070" s="108"/>
      <c r="CC1070" s="108"/>
      <c r="CD1070" s="108"/>
      <c r="CE1070" s="108"/>
    </row>
    <row r="1071" spans="1:83">
      <c r="A1071" s="108"/>
      <c r="B1071" s="108"/>
      <c r="E1071" s="108"/>
      <c r="F1071" s="108"/>
      <c r="I1071" s="108"/>
      <c r="J1071" s="108"/>
      <c r="K1071" s="108"/>
      <c r="L1071" s="108"/>
      <c r="M1071" s="108"/>
      <c r="N1071" s="108"/>
      <c r="O1071" s="108"/>
      <c r="P1071" s="108"/>
      <c r="Q1071" s="108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  <c r="AB1071" s="108"/>
      <c r="AC1071" s="108"/>
      <c r="AD1071" s="108"/>
      <c r="AE1071" s="108"/>
      <c r="AF1071" s="108"/>
      <c r="AG1071" s="108"/>
      <c r="AH1071" s="108"/>
      <c r="AI1071" s="108"/>
      <c r="AJ1071" s="108"/>
      <c r="AK1071" s="108"/>
      <c r="AL1071" s="108"/>
      <c r="AM1071" s="108"/>
      <c r="AN1071" s="108"/>
      <c r="AO1071" s="108"/>
      <c r="AP1071" s="108"/>
      <c r="AQ1071" s="108"/>
      <c r="AR1071" s="108"/>
      <c r="AS1071" s="108"/>
      <c r="AT1071" s="108"/>
      <c r="AU1071" s="108"/>
      <c r="AV1071" s="108"/>
      <c r="AW1071" s="108"/>
      <c r="AX1071" s="108"/>
      <c r="AY1071" s="108"/>
      <c r="AZ1071" s="108"/>
      <c r="BE1071" s="108"/>
      <c r="BG1071" s="108"/>
      <c r="BI1071" s="108"/>
      <c r="BK1071" s="108"/>
      <c r="BL1071" s="108"/>
      <c r="BM1071" s="108"/>
      <c r="CB1071" s="108"/>
      <c r="CC1071" s="108"/>
      <c r="CD1071" s="108"/>
      <c r="CE1071" s="108"/>
    </row>
    <row r="1072" spans="1:83">
      <c r="A1072" s="108"/>
      <c r="B1072" s="108"/>
      <c r="E1072" s="108"/>
      <c r="F1072" s="108"/>
      <c r="I1072" s="108"/>
      <c r="J1072" s="108"/>
      <c r="K1072" s="108"/>
      <c r="L1072" s="108"/>
      <c r="M1072" s="108"/>
      <c r="N1072" s="108"/>
      <c r="O1072" s="108"/>
      <c r="P1072" s="108"/>
      <c r="Q1072" s="108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  <c r="AB1072" s="108"/>
      <c r="AC1072" s="108"/>
      <c r="AD1072" s="108"/>
      <c r="AE1072" s="108"/>
      <c r="AF1072" s="108"/>
      <c r="AG1072" s="108"/>
      <c r="AH1072" s="108"/>
      <c r="AI1072" s="108"/>
      <c r="AJ1072" s="108"/>
      <c r="AK1072" s="108"/>
      <c r="AL1072" s="108"/>
      <c r="AM1072" s="108"/>
      <c r="AN1072" s="108"/>
      <c r="AO1072" s="108"/>
      <c r="AP1072" s="108"/>
      <c r="AQ1072" s="108"/>
      <c r="AR1072" s="108"/>
      <c r="AS1072" s="108"/>
      <c r="AT1072" s="108"/>
      <c r="AU1072" s="108"/>
      <c r="AV1072" s="108"/>
      <c r="AW1072" s="108"/>
      <c r="AX1072" s="108"/>
      <c r="AY1072" s="108"/>
      <c r="AZ1072" s="108"/>
      <c r="BE1072" s="108"/>
      <c r="BG1072" s="108"/>
      <c r="BI1072" s="108"/>
      <c r="BK1072" s="108"/>
      <c r="BL1072" s="108"/>
      <c r="BM1072" s="108"/>
      <c r="CB1072" s="108"/>
      <c r="CC1072" s="108"/>
      <c r="CD1072" s="108"/>
      <c r="CE1072" s="108"/>
    </row>
    <row r="1073" spans="1:83">
      <c r="A1073" s="108"/>
      <c r="B1073" s="108"/>
      <c r="E1073" s="108"/>
      <c r="F1073" s="108"/>
      <c r="I1073" s="108"/>
      <c r="J1073" s="108"/>
      <c r="K1073" s="108"/>
      <c r="L1073" s="108"/>
      <c r="M1073" s="108"/>
      <c r="N1073" s="108"/>
      <c r="O1073" s="108"/>
      <c r="P1073" s="108"/>
      <c r="Q1073" s="108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  <c r="AB1073" s="108"/>
      <c r="AC1073" s="108"/>
      <c r="AD1073" s="108"/>
      <c r="AE1073" s="108"/>
      <c r="AF1073" s="108"/>
      <c r="AG1073" s="108"/>
      <c r="AH1073" s="108"/>
      <c r="AI1073" s="108"/>
      <c r="AJ1073" s="108"/>
      <c r="AK1073" s="108"/>
      <c r="AL1073" s="108"/>
      <c r="AM1073" s="108"/>
      <c r="AN1073" s="108"/>
      <c r="AO1073" s="108"/>
      <c r="AP1073" s="108"/>
      <c r="AQ1073" s="108"/>
      <c r="AR1073" s="108"/>
      <c r="AS1073" s="108"/>
      <c r="AT1073" s="108"/>
      <c r="AU1073" s="108"/>
      <c r="AV1073" s="108"/>
      <c r="AW1073" s="108"/>
      <c r="AX1073" s="108"/>
      <c r="AY1073" s="108"/>
      <c r="AZ1073" s="108"/>
      <c r="BE1073" s="108"/>
      <c r="BG1073" s="108"/>
      <c r="BI1073" s="108"/>
      <c r="BK1073" s="108"/>
      <c r="BL1073" s="108"/>
      <c r="BM1073" s="108"/>
      <c r="CB1073" s="108"/>
      <c r="CC1073" s="108"/>
      <c r="CD1073" s="108"/>
      <c r="CE1073" s="108"/>
    </row>
    <row r="1074" spans="1:83">
      <c r="A1074" s="108"/>
      <c r="B1074" s="108"/>
      <c r="E1074" s="108"/>
      <c r="F1074" s="108"/>
      <c r="I1074" s="108"/>
      <c r="J1074" s="108"/>
      <c r="K1074" s="108"/>
      <c r="L1074" s="108"/>
      <c r="M1074" s="108"/>
      <c r="N1074" s="108"/>
      <c r="O1074" s="108"/>
      <c r="P1074" s="108"/>
      <c r="Q1074" s="108"/>
      <c r="R1074" s="108"/>
      <c r="S1074" s="108"/>
      <c r="T1074" s="108"/>
      <c r="U1074" s="108"/>
      <c r="V1074" s="108"/>
      <c r="W1074" s="108"/>
      <c r="X1074" s="108"/>
      <c r="Y1074" s="108"/>
      <c r="Z1074" s="108"/>
      <c r="AA1074" s="108"/>
      <c r="AB1074" s="108"/>
      <c r="AC1074" s="108"/>
      <c r="AD1074" s="108"/>
      <c r="AE1074" s="108"/>
      <c r="AF1074" s="108"/>
      <c r="AG1074" s="108"/>
      <c r="AH1074" s="108"/>
      <c r="AI1074" s="108"/>
      <c r="AJ1074" s="108"/>
      <c r="AK1074" s="108"/>
      <c r="AL1074" s="108"/>
      <c r="AM1074" s="108"/>
      <c r="AN1074" s="108"/>
      <c r="AO1074" s="108"/>
      <c r="AP1074" s="108"/>
      <c r="AQ1074" s="108"/>
      <c r="AR1074" s="108"/>
      <c r="AS1074" s="108"/>
      <c r="AT1074" s="108"/>
      <c r="AU1074" s="108"/>
      <c r="AV1074" s="108"/>
      <c r="AW1074" s="108"/>
      <c r="AX1074" s="108"/>
      <c r="AY1074" s="108"/>
      <c r="AZ1074" s="108"/>
      <c r="BE1074" s="108"/>
      <c r="BG1074" s="108"/>
      <c r="BI1074" s="108"/>
      <c r="BK1074" s="108"/>
      <c r="BL1074" s="108"/>
      <c r="BM1074" s="108"/>
      <c r="CB1074" s="108"/>
      <c r="CC1074" s="108"/>
      <c r="CD1074" s="108"/>
      <c r="CE1074" s="108"/>
    </row>
    <row r="1075" spans="1:83">
      <c r="A1075" s="108"/>
      <c r="B1075" s="108"/>
      <c r="E1075" s="108"/>
      <c r="F1075" s="108"/>
      <c r="I1075" s="108"/>
      <c r="J1075" s="108"/>
      <c r="K1075" s="108"/>
      <c r="L1075" s="108"/>
      <c r="M1075" s="108"/>
      <c r="N1075" s="108"/>
      <c r="O1075" s="108"/>
      <c r="P1075" s="108"/>
      <c r="Q1075" s="108"/>
      <c r="R1075" s="108"/>
      <c r="S1075" s="108"/>
      <c r="T1075" s="108"/>
      <c r="U1075" s="108"/>
      <c r="V1075" s="108"/>
      <c r="W1075" s="108"/>
      <c r="X1075" s="108"/>
      <c r="Y1075" s="108"/>
      <c r="Z1075" s="108"/>
      <c r="AA1075" s="108"/>
      <c r="AB1075" s="108"/>
      <c r="AC1075" s="108"/>
      <c r="AD1075" s="108"/>
      <c r="AE1075" s="108"/>
      <c r="AF1075" s="108"/>
      <c r="AG1075" s="108"/>
      <c r="AH1075" s="108"/>
      <c r="AI1075" s="108"/>
      <c r="AJ1075" s="108"/>
      <c r="AK1075" s="108"/>
      <c r="AL1075" s="108"/>
      <c r="AM1075" s="108"/>
      <c r="AN1075" s="108"/>
      <c r="AO1075" s="108"/>
      <c r="AP1075" s="108"/>
      <c r="AQ1075" s="108"/>
      <c r="AR1075" s="108"/>
      <c r="AS1075" s="108"/>
      <c r="AT1075" s="108"/>
      <c r="AU1075" s="108"/>
      <c r="AV1075" s="108"/>
      <c r="AW1075" s="108"/>
      <c r="AX1075" s="108"/>
      <c r="AY1075" s="108"/>
      <c r="AZ1075" s="108"/>
      <c r="BE1075" s="108"/>
      <c r="BG1075" s="108"/>
      <c r="BI1075" s="108"/>
      <c r="BK1075" s="108"/>
      <c r="BL1075" s="108"/>
      <c r="BM1075" s="108"/>
      <c r="CB1075" s="108"/>
      <c r="CC1075" s="108"/>
      <c r="CD1075" s="108"/>
      <c r="CE1075" s="108"/>
    </row>
    <row r="1076" spans="1:83">
      <c r="A1076" s="108"/>
      <c r="B1076" s="108"/>
      <c r="E1076" s="108"/>
      <c r="F1076" s="108"/>
      <c r="I1076" s="108"/>
      <c r="J1076" s="108"/>
      <c r="K1076" s="108"/>
      <c r="L1076" s="108"/>
      <c r="M1076" s="108"/>
      <c r="N1076" s="108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8"/>
      <c r="AA1076" s="108"/>
      <c r="AB1076" s="108"/>
      <c r="AC1076" s="108"/>
      <c r="AD1076" s="108"/>
      <c r="AE1076" s="108"/>
      <c r="AF1076" s="108"/>
      <c r="AG1076" s="108"/>
      <c r="AH1076" s="108"/>
      <c r="AI1076" s="108"/>
      <c r="AJ1076" s="108"/>
      <c r="AK1076" s="108"/>
      <c r="AL1076" s="108"/>
      <c r="AM1076" s="108"/>
      <c r="AN1076" s="108"/>
      <c r="AO1076" s="108"/>
      <c r="AP1076" s="108"/>
      <c r="AQ1076" s="108"/>
      <c r="AR1076" s="108"/>
      <c r="AS1076" s="108"/>
      <c r="AT1076" s="108"/>
      <c r="AU1076" s="108"/>
      <c r="AV1076" s="108"/>
      <c r="AW1076" s="108"/>
      <c r="AX1076" s="108"/>
      <c r="AY1076" s="108"/>
      <c r="AZ1076" s="108"/>
      <c r="BE1076" s="108"/>
      <c r="BG1076" s="108"/>
      <c r="BI1076" s="108"/>
      <c r="BK1076" s="108"/>
      <c r="BL1076" s="108"/>
      <c r="BM1076" s="108"/>
      <c r="CB1076" s="108"/>
      <c r="CC1076" s="108"/>
      <c r="CD1076" s="108"/>
      <c r="CE1076" s="108"/>
    </row>
    <row r="1077" spans="1:83">
      <c r="A1077" s="108"/>
      <c r="B1077" s="108"/>
      <c r="E1077" s="108"/>
      <c r="F1077" s="108"/>
      <c r="I1077" s="108"/>
      <c r="J1077" s="108"/>
      <c r="K1077" s="108"/>
      <c r="L1077" s="108"/>
      <c r="M1077" s="108"/>
      <c r="N1077" s="108"/>
      <c r="O1077" s="108"/>
      <c r="P1077" s="108"/>
      <c r="Q1077" s="108"/>
      <c r="R1077" s="108"/>
      <c r="S1077" s="108"/>
      <c r="T1077" s="108"/>
      <c r="U1077" s="108"/>
      <c r="V1077" s="108"/>
      <c r="W1077" s="108"/>
      <c r="X1077" s="108"/>
      <c r="Y1077" s="108"/>
      <c r="Z1077" s="108"/>
      <c r="AA1077" s="108"/>
      <c r="AB1077" s="108"/>
      <c r="AC1077" s="108"/>
      <c r="AD1077" s="108"/>
      <c r="AE1077" s="108"/>
      <c r="AF1077" s="108"/>
      <c r="AG1077" s="108"/>
      <c r="AH1077" s="108"/>
      <c r="AI1077" s="108"/>
      <c r="AJ1077" s="108"/>
      <c r="AK1077" s="108"/>
      <c r="AL1077" s="108"/>
      <c r="AM1077" s="108"/>
      <c r="AN1077" s="108"/>
      <c r="AO1077" s="108"/>
      <c r="AP1077" s="108"/>
      <c r="AQ1077" s="108"/>
      <c r="AR1077" s="108"/>
      <c r="AS1077" s="108"/>
      <c r="AT1077" s="108"/>
      <c r="AU1077" s="108"/>
      <c r="AV1077" s="108"/>
      <c r="AW1077" s="108"/>
      <c r="AX1077" s="108"/>
      <c r="AY1077" s="108"/>
      <c r="AZ1077" s="108"/>
      <c r="BE1077" s="108"/>
      <c r="BG1077" s="108"/>
      <c r="BI1077" s="108"/>
      <c r="BK1077" s="108"/>
      <c r="BL1077" s="108"/>
      <c r="BM1077" s="108"/>
      <c r="CB1077" s="108"/>
      <c r="CC1077" s="108"/>
      <c r="CD1077" s="108"/>
      <c r="CE1077" s="108"/>
    </row>
    <row r="1078" spans="1:83">
      <c r="A1078" s="108"/>
      <c r="B1078" s="108"/>
      <c r="E1078" s="108"/>
      <c r="F1078" s="108"/>
      <c r="I1078" s="108"/>
      <c r="J1078" s="108"/>
      <c r="K1078" s="108"/>
      <c r="L1078" s="108"/>
      <c r="M1078" s="108"/>
      <c r="N1078" s="108"/>
      <c r="O1078" s="108"/>
      <c r="P1078" s="108"/>
      <c r="Q1078" s="108"/>
      <c r="R1078" s="108"/>
      <c r="S1078" s="108"/>
      <c r="T1078" s="108"/>
      <c r="U1078" s="108"/>
      <c r="V1078" s="108"/>
      <c r="W1078" s="108"/>
      <c r="X1078" s="108"/>
      <c r="Y1078" s="108"/>
      <c r="Z1078" s="108"/>
      <c r="AA1078" s="108"/>
      <c r="AB1078" s="108"/>
      <c r="AC1078" s="108"/>
      <c r="AD1078" s="108"/>
      <c r="AE1078" s="108"/>
      <c r="AF1078" s="108"/>
      <c r="AG1078" s="108"/>
      <c r="AH1078" s="108"/>
      <c r="AI1078" s="108"/>
      <c r="AJ1078" s="108"/>
      <c r="AK1078" s="108"/>
      <c r="AL1078" s="108"/>
      <c r="AM1078" s="108"/>
      <c r="AN1078" s="108"/>
      <c r="AO1078" s="108"/>
      <c r="AP1078" s="108"/>
      <c r="AQ1078" s="108"/>
      <c r="AR1078" s="108"/>
      <c r="AS1078" s="108"/>
      <c r="AT1078" s="108"/>
      <c r="AU1078" s="108"/>
      <c r="AV1078" s="108"/>
      <c r="AW1078" s="108"/>
      <c r="AX1078" s="108"/>
      <c r="AY1078" s="108"/>
      <c r="AZ1078" s="108"/>
      <c r="BE1078" s="108"/>
      <c r="BG1078" s="108"/>
      <c r="BI1078" s="108"/>
      <c r="BK1078" s="108"/>
      <c r="BL1078" s="108"/>
      <c r="BM1078" s="108"/>
      <c r="CB1078" s="108"/>
      <c r="CC1078" s="108"/>
      <c r="CD1078" s="108"/>
      <c r="CE1078" s="108"/>
    </row>
    <row r="1079" spans="1:83">
      <c r="A1079" s="108"/>
      <c r="B1079" s="108"/>
      <c r="E1079" s="108"/>
      <c r="F1079" s="108"/>
      <c r="I1079" s="108"/>
      <c r="J1079" s="108"/>
      <c r="K1079" s="108"/>
      <c r="L1079" s="108"/>
      <c r="M1079" s="108"/>
      <c r="N1079" s="108"/>
      <c r="O1079" s="108"/>
      <c r="P1079" s="108"/>
      <c r="Q1079" s="108"/>
      <c r="R1079" s="108"/>
      <c r="S1079" s="108"/>
      <c r="T1079" s="108"/>
      <c r="U1079" s="108"/>
      <c r="V1079" s="108"/>
      <c r="W1079" s="108"/>
      <c r="X1079" s="108"/>
      <c r="Y1079" s="108"/>
      <c r="Z1079" s="108"/>
      <c r="AA1079" s="108"/>
      <c r="AB1079" s="108"/>
      <c r="AC1079" s="108"/>
      <c r="AD1079" s="108"/>
      <c r="AE1079" s="108"/>
      <c r="AF1079" s="108"/>
      <c r="AG1079" s="108"/>
      <c r="AH1079" s="108"/>
      <c r="AI1079" s="108"/>
      <c r="AJ1079" s="108"/>
      <c r="AK1079" s="108"/>
      <c r="AL1079" s="108"/>
      <c r="AM1079" s="108"/>
      <c r="AN1079" s="108"/>
      <c r="AO1079" s="108"/>
      <c r="AP1079" s="108"/>
      <c r="AQ1079" s="108"/>
      <c r="AR1079" s="108"/>
      <c r="AS1079" s="108"/>
      <c r="AT1079" s="108"/>
      <c r="AU1079" s="108"/>
      <c r="AV1079" s="108"/>
      <c r="AW1079" s="108"/>
      <c r="AX1079" s="108"/>
      <c r="AY1079" s="108"/>
      <c r="AZ1079" s="108"/>
      <c r="BE1079" s="108"/>
      <c r="BG1079" s="108"/>
      <c r="BI1079" s="108"/>
      <c r="BK1079" s="108"/>
      <c r="BL1079" s="108"/>
      <c r="BM1079" s="108"/>
      <c r="CB1079" s="108"/>
      <c r="CC1079" s="108"/>
      <c r="CD1079" s="108"/>
      <c r="CE1079" s="108"/>
    </row>
    <row r="1080" spans="1:83">
      <c r="A1080" s="108"/>
      <c r="B1080" s="108"/>
      <c r="E1080" s="108"/>
      <c r="F1080" s="108"/>
      <c r="I1080" s="108"/>
      <c r="J1080" s="108"/>
      <c r="K1080" s="108"/>
      <c r="L1080" s="108"/>
      <c r="M1080" s="108"/>
      <c r="N1080" s="108"/>
      <c r="O1080" s="108"/>
      <c r="P1080" s="108"/>
      <c r="Q1080" s="108"/>
      <c r="R1080" s="108"/>
      <c r="S1080" s="108"/>
      <c r="T1080" s="108"/>
      <c r="U1080" s="108"/>
      <c r="V1080" s="108"/>
      <c r="W1080" s="108"/>
      <c r="X1080" s="108"/>
      <c r="Y1080" s="108"/>
      <c r="Z1080" s="108"/>
      <c r="AA1080" s="108"/>
      <c r="AB1080" s="108"/>
      <c r="AC1080" s="108"/>
      <c r="AD1080" s="108"/>
      <c r="AE1080" s="108"/>
      <c r="AF1080" s="108"/>
      <c r="AG1080" s="108"/>
      <c r="AH1080" s="108"/>
      <c r="AI1080" s="108"/>
      <c r="AJ1080" s="108"/>
      <c r="AK1080" s="108"/>
      <c r="AL1080" s="108"/>
      <c r="AM1080" s="108"/>
      <c r="AN1080" s="108"/>
      <c r="AO1080" s="108"/>
      <c r="AP1080" s="108"/>
      <c r="AQ1080" s="108"/>
      <c r="AR1080" s="108"/>
      <c r="AS1080" s="108"/>
      <c r="AT1080" s="108"/>
      <c r="AU1080" s="108"/>
      <c r="AV1080" s="108"/>
      <c r="AW1080" s="108"/>
      <c r="AX1080" s="108"/>
      <c r="AY1080" s="108"/>
      <c r="AZ1080" s="108"/>
      <c r="BE1080" s="108"/>
      <c r="BG1080" s="108"/>
      <c r="BI1080" s="108"/>
      <c r="BK1080" s="108"/>
      <c r="BL1080" s="108"/>
      <c r="BM1080" s="108"/>
      <c r="CB1080" s="108"/>
      <c r="CC1080" s="108"/>
      <c r="CD1080" s="108"/>
      <c r="CE1080" s="108"/>
    </row>
    <row r="1081" spans="1:83">
      <c r="A1081" s="108"/>
      <c r="B1081" s="108"/>
      <c r="E1081" s="108"/>
      <c r="F1081" s="108"/>
      <c r="I1081" s="108"/>
      <c r="J1081" s="108"/>
      <c r="K1081" s="108"/>
      <c r="L1081" s="108"/>
      <c r="M1081" s="108"/>
      <c r="N1081" s="108"/>
      <c r="O1081" s="108"/>
      <c r="P1081" s="108"/>
      <c r="Q1081" s="108"/>
      <c r="R1081" s="108"/>
      <c r="S1081" s="108"/>
      <c r="T1081" s="108"/>
      <c r="U1081" s="108"/>
      <c r="V1081" s="108"/>
      <c r="W1081" s="108"/>
      <c r="X1081" s="108"/>
      <c r="Y1081" s="108"/>
      <c r="Z1081" s="108"/>
      <c r="AA1081" s="108"/>
      <c r="AB1081" s="108"/>
      <c r="AC1081" s="108"/>
      <c r="AD1081" s="108"/>
      <c r="AE1081" s="108"/>
      <c r="AF1081" s="108"/>
      <c r="AG1081" s="108"/>
      <c r="AH1081" s="108"/>
      <c r="AI1081" s="108"/>
      <c r="AJ1081" s="108"/>
      <c r="AK1081" s="108"/>
      <c r="AL1081" s="108"/>
      <c r="AM1081" s="108"/>
      <c r="AN1081" s="108"/>
      <c r="AO1081" s="108"/>
      <c r="AP1081" s="108"/>
      <c r="AQ1081" s="108"/>
      <c r="AR1081" s="108"/>
      <c r="AS1081" s="108"/>
      <c r="AT1081" s="108"/>
      <c r="AU1081" s="108"/>
      <c r="AV1081" s="108"/>
      <c r="AW1081" s="108"/>
      <c r="AX1081" s="108"/>
      <c r="AY1081" s="108"/>
      <c r="AZ1081" s="108"/>
      <c r="BE1081" s="108"/>
      <c r="BG1081" s="108"/>
      <c r="BI1081" s="108"/>
      <c r="BK1081" s="108"/>
      <c r="BL1081" s="108"/>
      <c r="BM1081" s="108"/>
      <c r="CB1081" s="108"/>
      <c r="CC1081" s="108"/>
      <c r="CD1081" s="108"/>
      <c r="CE1081" s="108"/>
    </row>
    <row r="1082" spans="1:83">
      <c r="A1082" s="108"/>
      <c r="B1082" s="108"/>
      <c r="E1082" s="108"/>
      <c r="F1082" s="108"/>
      <c r="I1082" s="108"/>
      <c r="J1082" s="108"/>
      <c r="K1082" s="108"/>
      <c r="L1082" s="108"/>
      <c r="M1082" s="108"/>
      <c r="N1082" s="108"/>
      <c r="O1082" s="108"/>
      <c r="P1082" s="108"/>
      <c r="Q1082" s="108"/>
      <c r="R1082" s="108"/>
      <c r="S1082" s="108"/>
      <c r="T1082" s="108"/>
      <c r="U1082" s="108"/>
      <c r="V1082" s="108"/>
      <c r="W1082" s="108"/>
      <c r="X1082" s="108"/>
      <c r="Y1082" s="108"/>
      <c r="Z1082" s="108"/>
      <c r="AA1082" s="108"/>
      <c r="AB1082" s="108"/>
      <c r="AC1082" s="108"/>
      <c r="AD1082" s="108"/>
      <c r="AE1082" s="108"/>
      <c r="AF1082" s="108"/>
      <c r="AG1082" s="108"/>
      <c r="AH1082" s="108"/>
      <c r="AI1082" s="108"/>
      <c r="AJ1082" s="108"/>
      <c r="AK1082" s="108"/>
      <c r="AL1082" s="108"/>
      <c r="AM1082" s="108"/>
      <c r="AN1082" s="108"/>
      <c r="AO1082" s="108"/>
      <c r="AP1082" s="108"/>
      <c r="AQ1082" s="108"/>
      <c r="AR1082" s="108"/>
      <c r="AS1082" s="108"/>
      <c r="AT1082" s="108"/>
      <c r="AU1082" s="108"/>
      <c r="AV1082" s="108"/>
      <c r="AW1082" s="108"/>
      <c r="AX1082" s="108"/>
      <c r="AY1082" s="108"/>
      <c r="AZ1082" s="108"/>
      <c r="BE1082" s="108"/>
      <c r="BG1082" s="108"/>
      <c r="BI1082" s="108"/>
      <c r="BK1082" s="108"/>
      <c r="BL1082" s="108"/>
      <c r="BM1082" s="108"/>
      <c r="CB1082" s="108"/>
      <c r="CC1082" s="108"/>
      <c r="CD1082" s="108"/>
      <c r="CE1082" s="108"/>
    </row>
    <row r="1083" spans="1:83">
      <c r="A1083" s="108"/>
      <c r="B1083" s="108"/>
      <c r="E1083" s="108"/>
      <c r="F1083" s="108"/>
      <c r="I1083" s="108"/>
      <c r="J1083" s="108"/>
      <c r="K1083" s="108"/>
      <c r="L1083" s="108"/>
      <c r="M1083" s="108"/>
      <c r="N1083" s="108"/>
      <c r="O1083" s="108"/>
      <c r="P1083" s="108"/>
      <c r="Q1083" s="108"/>
      <c r="R1083" s="108"/>
      <c r="S1083" s="108"/>
      <c r="T1083" s="108"/>
      <c r="U1083" s="108"/>
      <c r="V1083" s="108"/>
      <c r="W1083" s="108"/>
      <c r="X1083" s="108"/>
      <c r="Y1083" s="108"/>
      <c r="Z1083" s="108"/>
      <c r="AA1083" s="108"/>
      <c r="AB1083" s="108"/>
      <c r="AC1083" s="108"/>
      <c r="AD1083" s="108"/>
      <c r="AE1083" s="108"/>
      <c r="AF1083" s="108"/>
      <c r="AG1083" s="108"/>
      <c r="AH1083" s="108"/>
      <c r="AI1083" s="108"/>
      <c r="AJ1083" s="108"/>
      <c r="AK1083" s="108"/>
      <c r="AL1083" s="108"/>
      <c r="AM1083" s="108"/>
      <c r="AN1083" s="108"/>
      <c r="AO1083" s="108"/>
      <c r="AP1083" s="108"/>
      <c r="AQ1083" s="108"/>
      <c r="AR1083" s="108"/>
      <c r="AS1083" s="108"/>
      <c r="AT1083" s="108"/>
      <c r="AU1083" s="108"/>
      <c r="AV1083" s="108"/>
      <c r="AW1083" s="108"/>
      <c r="AX1083" s="108"/>
      <c r="AY1083" s="108"/>
      <c r="AZ1083" s="108"/>
      <c r="BE1083" s="108"/>
      <c r="BG1083" s="108"/>
      <c r="BI1083" s="108"/>
      <c r="BK1083" s="108"/>
      <c r="BL1083" s="108"/>
      <c r="BM1083" s="108"/>
      <c r="CB1083" s="108"/>
      <c r="CC1083" s="108"/>
      <c r="CD1083" s="108"/>
      <c r="CE1083" s="108"/>
    </row>
    <row r="1084" spans="1:83">
      <c r="A1084" s="108"/>
      <c r="B1084" s="108"/>
      <c r="E1084" s="108"/>
      <c r="F1084" s="108"/>
      <c r="I1084" s="108"/>
      <c r="J1084" s="108"/>
      <c r="K1084" s="108"/>
      <c r="L1084" s="108"/>
      <c r="M1084" s="108"/>
      <c r="N1084" s="108"/>
      <c r="O1084" s="108"/>
      <c r="P1084" s="108"/>
      <c r="Q1084" s="108"/>
      <c r="R1084" s="108"/>
      <c r="S1084" s="108"/>
      <c r="T1084" s="108"/>
      <c r="U1084" s="108"/>
      <c r="V1084" s="108"/>
      <c r="W1084" s="108"/>
      <c r="X1084" s="108"/>
      <c r="Y1084" s="108"/>
      <c r="Z1084" s="108"/>
      <c r="AA1084" s="108"/>
      <c r="AB1084" s="108"/>
      <c r="AC1084" s="108"/>
      <c r="AD1084" s="108"/>
      <c r="AE1084" s="108"/>
      <c r="AF1084" s="108"/>
      <c r="AG1084" s="108"/>
      <c r="AH1084" s="108"/>
      <c r="AI1084" s="108"/>
      <c r="AJ1084" s="108"/>
      <c r="AK1084" s="108"/>
      <c r="AL1084" s="108"/>
      <c r="AM1084" s="108"/>
      <c r="AN1084" s="108"/>
      <c r="AO1084" s="108"/>
      <c r="AP1084" s="108"/>
      <c r="AQ1084" s="108"/>
      <c r="AR1084" s="108"/>
      <c r="AS1084" s="108"/>
      <c r="AT1084" s="108"/>
      <c r="AU1084" s="108"/>
      <c r="AV1084" s="108"/>
      <c r="AW1084" s="108"/>
      <c r="AX1084" s="108"/>
      <c r="AY1084" s="108"/>
      <c r="AZ1084" s="108"/>
      <c r="BE1084" s="108"/>
      <c r="BG1084" s="108"/>
      <c r="BI1084" s="108"/>
      <c r="BK1084" s="108"/>
      <c r="BL1084" s="108"/>
      <c r="BM1084" s="108"/>
      <c r="CB1084" s="108"/>
      <c r="CC1084" s="108"/>
      <c r="CD1084" s="108"/>
      <c r="CE1084" s="108"/>
    </row>
    <row r="1085" spans="1:83">
      <c r="A1085" s="108"/>
      <c r="B1085" s="108"/>
      <c r="E1085" s="108"/>
      <c r="F1085" s="108"/>
      <c r="I1085" s="108"/>
      <c r="J1085" s="108"/>
      <c r="K1085" s="108"/>
      <c r="L1085" s="108"/>
      <c r="M1085" s="108"/>
      <c r="N1085" s="108"/>
      <c r="O1085" s="108"/>
      <c r="P1085" s="108"/>
      <c r="Q1085" s="108"/>
      <c r="R1085" s="108"/>
      <c r="S1085" s="108"/>
      <c r="T1085" s="108"/>
      <c r="U1085" s="108"/>
      <c r="V1085" s="108"/>
      <c r="W1085" s="108"/>
      <c r="X1085" s="108"/>
      <c r="Y1085" s="108"/>
      <c r="Z1085" s="108"/>
      <c r="AA1085" s="108"/>
      <c r="AB1085" s="108"/>
      <c r="AC1085" s="108"/>
      <c r="AD1085" s="108"/>
      <c r="AE1085" s="108"/>
      <c r="AF1085" s="108"/>
      <c r="AG1085" s="108"/>
      <c r="AH1085" s="108"/>
      <c r="AI1085" s="108"/>
      <c r="AJ1085" s="108"/>
      <c r="AK1085" s="108"/>
      <c r="AL1085" s="108"/>
      <c r="AM1085" s="108"/>
      <c r="AN1085" s="108"/>
      <c r="AO1085" s="108"/>
      <c r="AP1085" s="108"/>
      <c r="AQ1085" s="108"/>
      <c r="AR1085" s="108"/>
      <c r="AS1085" s="108"/>
      <c r="AT1085" s="108"/>
      <c r="AU1085" s="108"/>
      <c r="AV1085" s="108"/>
      <c r="AW1085" s="108"/>
      <c r="AX1085" s="108"/>
      <c r="AY1085" s="108"/>
      <c r="AZ1085" s="108"/>
      <c r="BE1085" s="108"/>
      <c r="BG1085" s="108"/>
      <c r="BI1085" s="108"/>
      <c r="BK1085" s="108"/>
      <c r="BL1085" s="108"/>
      <c r="BM1085" s="108"/>
      <c r="CB1085" s="108"/>
      <c r="CC1085" s="108"/>
      <c r="CD1085" s="108"/>
      <c r="CE1085" s="108"/>
    </row>
    <row r="1086" spans="1:83">
      <c r="A1086" s="108"/>
      <c r="B1086" s="108"/>
      <c r="E1086" s="108"/>
      <c r="F1086" s="108"/>
      <c r="I1086" s="108"/>
      <c r="J1086" s="108"/>
      <c r="K1086" s="108"/>
      <c r="L1086" s="108"/>
      <c r="M1086" s="108"/>
      <c r="N1086" s="108"/>
      <c r="O1086" s="108"/>
      <c r="P1086" s="108"/>
      <c r="Q1086" s="108"/>
      <c r="R1086" s="108"/>
      <c r="S1086" s="108"/>
      <c r="T1086" s="108"/>
      <c r="U1086" s="108"/>
      <c r="V1086" s="108"/>
      <c r="W1086" s="108"/>
      <c r="X1086" s="108"/>
      <c r="Y1086" s="108"/>
      <c r="Z1086" s="108"/>
      <c r="AA1086" s="108"/>
      <c r="AB1086" s="108"/>
      <c r="AC1086" s="108"/>
      <c r="AD1086" s="108"/>
      <c r="AE1086" s="108"/>
      <c r="AF1086" s="108"/>
      <c r="AG1086" s="108"/>
      <c r="AH1086" s="108"/>
      <c r="AI1086" s="108"/>
      <c r="AJ1086" s="108"/>
      <c r="AK1086" s="108"/>
      <c r="AL1086" s="108"/>
      <c r="AM1086" s="108"/>
      <c r="AN1086" s="108"/>
      <c r="AO1086" s="108"/>
      <c r="AP1086" s="108"/>
      <c r="AQ1086" s="108"/>
      <c r="AR1086" s="108"/>
      <c r="AS1086" s="108"/>
      <c r="AT1086" s="108"/>
      <c r="AU1086" s="108"/>
      <c r="AV1086" s="108"/>
      <c r="AW1086" s="108"/>
      <c r="AX1086" s="108"/>
      <c r="AY1086" s="108"/>
      <c r="AZ1086" s="108"/>
      <c r="BE1086" s="108"/>
      <c r="BG1086" s="108"/>
      <c r="BI1086" s="108"/>
      <c r="BK1086" s="108"/>
      <c r="BL1086" s="108"/>
      <c r="BM1086" s="108"/>
      <c r="CB1086" s="108"/>
      <c r="CC1086" s="108"/>
      <c r="CD1086" s="108"/>
      <c r="CE1086" s="108"/>
    </row>
    <row r="1087" spans="1:83">
      <c r="A1087" s="108"/>
      <c r="B1087" s="108"/>
      <c r="E1087" s="108"/>
      <c r="F1087" s="108"/>
      <c r="I1087" s="108"/>
      <c r="J1087" s="108"/>
      <c r="K1087" s="108"/>
      <c r="L1087" s="108"/>
      <c r="M1087" s="108"/>
      <c r="N1087" s="108"/>
      <c r="O1087" s="108"/>
      <c r="P1087" s="108"/>
      <c r="Q1087" s="108"/>
      <c r="R1087" s="108"/>
      <c r="S1087" s="108"/>
      <c r="T1087" s="108"/>
      <c r="U1087" s="108"/>
      <c r="V1087" s="108"/>
      <c r="W1087" s="108"/>
      <c r="X1087" s="108"/>
      <c r="Y1087" s="108"/>
      <c r="Z1087" s="108"/>
      <c r="AA1087" s="108"/>
      <c r="AB1087" s="108"/>
      <c r="AC1087" s="108"/>
      <c r="AD1087" s="108"/>
      <c r="AE1087" s="108"/>
      <c r="AF1087" s="108"/>
      <c r="AG1087" s="108"/>
      <c r="AH1087" s="108"/>
      <c r="AI1087" s="108"/>
      <c r="AJ1087" s="108"/>
      <c r="AK1087" s="108"/>
      <c r="AL1087" s="108"/>
      <c r="AM1087" s="108"/>
      <c r="AN1087" s="108"/>
      <c r="AO1087" s="108"/>
      <c r="AP1087" s="108"/>
      <c r="AQ1087" s="108"/>
      <c r="AR1087" s="108"/>
      <c r="AS1087" s="108"/>
      <c r="AT1087" s="108"/>
      <c r="AU1087" s="108"/>
      <c r="AV1087" s="108"/>
      <c r="AW1087" s="108"/>
      <c r="AX1087" s="108"/>
      <c r="AY1087" s="108"/>
      <c r="AZ1087" s="108"/>
      <c r="BE1087" s="108"/>
      <c r="BG1087" s="108"/>
      <c r="BI1087" s="108"/>
      <c r="BK1087" s="108"/>
      <c r="BL1087" s="108"/>
      <c r="BM1087" s="108"/>
      <c r="CB1087" s="108"/>
      <c r="CC1087" s="108"/>
      <c r="CD1087" s="108"/>
      <c r="CE1087" s="108"/>
    </row>
    <row r="1088" spans="1:83">
      <c r="A1088" s="108"/>
      <c r="B1088" s="108"/>
      <c r="E1088" s="108"/>
      <c r="F1088" s="108"/>
      <c r="I1088" s="108"/>
      <c r="J1088" s="108"/>
      <c r="K1088" s="108"/>
      <c r="L1088" s="108"/>
      <c r="M1088" s="108"/>
      <c r="N1088" s="108"/>
      <c r="O1088" s="108"/>
      <c r="P1088" s="108"/>
      <c r="Q1088" s="108"/>
      <c r="R1088" s="108"/>
      <c r="S1088" s="108"/>
      <c r="T1088" s="108"/>
      <c r="U1088" s="108"/>
      <c r="V1088" s="108"/>
      <c r="W1088" s="108"/>
      <c r="X1088" s="108"/>
      <c r="Y1088" s="108"/>
      <c r="Z1088" s="108"/>
      <c r="AA1088" s="108"/>
      <c r="AB1088" s="108"/>
      <c r="AC1088" s="108"/>
      <c r="AD1088" s="108"/>
      <c r="AE1088" s="108"/>
      <c r="AF1088" s="108"/>
      <c r="AG1088" s="108"/>
      <c r="AH1088" s="108"/>
      <c r="AI1088" s="108"/>
      <c r="AJ1088" s="108"/>
      <c r="AK1088" s="108"/>
      <c r="AL1088" s="108"/>
      <c r="AM1088" s="108"/>
      <c r="AN1088" s="108"/>
      <c r="AO1088" s="108"/>
      <c r="AP1088" s="108"/>
      <c r="AQ1088" s="108"/>
      <c r="AR1088" s="108"/>
      <c r="AS1088" s="108"/>
      <c r="AT1088" s="108"/>
      <c r="AU1088" s="108"/>
      <c r="AV1088" s="108"/>
      <c r="AW1088" s="108"/>
      <c r="AX1088" s="108"/>
      <c r="AY1088" s="108"/>
      <c r="AZ1088" s="108"/>
      <c r="BE1088" s="108"/>
      <c r="BG1088" s="108"/>
      <c r="BI1088" s="108"/>
      <c r="BK1088" s="108"/>
      <c r="BL1088" s="108"/>
      <c r="BM1088" s="108"/>
      <c r="CB1088" s="108"/>
      <c r="CC1088" s="108"/>
      <c r="CD1088" s="108"/>
      <c r="CE1088" s="108"/>
    </row>
    <row r="1089" spans="1:83">
      <c r="A1089" s="108"/>
      <c r="B1089" s="108"/>
      <c r="E1089" s="108"/>
      <c r="F1089" s="108"/>
      <c r="I1089" s="108"/>
      <c r="J1089" s="108"/>
      <c r="K1089" s="108"/>
      <c r="L1089" s="108"/>
      <c r="M1089" s="108"/>
      <c r="N1089" s="108"/>
      <c r="O1089" s="108"/>
      <c r="P1089" s="108"/>
      <c r="Q1089" s="108"/>
      <c r="R1089" s="108"/>
      <c r="S1089" s="108"/>
      <c r="T1089" s="108"/>
      <c r="U1089" s="108"/>
      <c r="V1089" s="108"/>
      <c r="W1089" s="108"/>
      <c r="X1089" s="108"/>
      <c r="Y1089" s="108"/>
      <c r="Z1089" s="108"/>
      <c r="AA1089" s="108"/>
      <c r="AB1089" s="108"/>
      <c r="AC1089" s="108"/>
      <c r="AD1089" s="108"/>
      <c r="AE1089" s="108"/>
      <c r="AF1089" s="108"/>
      <c r="AG1089" s="108"/>
      <c r="AH1089" s="108"/>
      <c r="AI1089" s="108"/>
      <c r="AJ1089" s="108"/>
      <c r="AK1089" s="108"/>
      <c r="AL1089" s="108"/>
      <c r="AM1089" s="108"/>
      <c r="AN1089" s="108"/>
      <c r="AO1089" s="108"/>
      <c r="AP1089" s="108"/>
      <c r="AQ1089" s="108"/>
      <c r="AR1089" s="108"/>
      <c r="AS1089" s="108"/>
      <c r="AT1089" s="108"/>
      <c r="AU1089" s="108"/>
      <c r="AV1089" s="108"/>
      <c r="AW1089" s="108"/>
      <c r="AX1089" s="108"/>
      <c r="AY1089" s="108"/>
      <c r="AZ1089" s="108"/>
      <c r="BE1089" s="108"/>
      <c r="BG1089" s="108"/>
      <c r="BI1089" s="108"/>
      <c r="BK1089" s="108"/>
      <c r="BL1089" s="108"/>
      <c r="BM1089" s="108"/>
      <c r="CB1089" s="108"/>
      <c r="CC1089" s="108"/>
      <c r="CD1089" s="108"/>
      <c r="CE1089" s="108"/>
    </row>
    <row r="1090" spans="1:83">
      <c r="A1090" s="108"/>
      <c r="B1090" s="108"/>
      <c r="E1090" s="108"/>
      <c r="F1090" s="108"/>
      <c r="I1090" s="108"/>
      <c r="J1090" s="108"/>
      <c r="K1090" s="108"/>
      <c r="L1090" s="108"/>
      <c r="M1090" s="108"/>
      <c r="N1090" s="108"/>
      <c r="O1090" s="108"/>
      <c r="P1090" s="108"/>
      <c r="Q1090" s="108"/>
      <c r="R1090" s="108"/>
      <c r="S1090" s="108"/>
      <c r="T1090" s="108"/>
      <c r="U1090" s="108"/>
      <c r="V1090" s="108"/>
      <c r="W1090" s="108"/>
      <c r="X1090" s="108"/>
      <c r="Y1090" s="108"/>
      <c r="Z1090" s="108"/>
      <c r="AA1090" s="108"/>
      <c r="AB1090" s="108"/>
      <c r="AC1090" s="108"/>
      <c r="AD1090" s="108"/>
      <c r="AE1090" s="108"/>
      <c r="AF1090" s="108"/>
      <c r="AG1090" s="108"/>
      <c r="AH1090" s="108"/>
      <c r="AI1090" s="108"/>
      <c r="AJ1090" s="108"/>
      <c r="AK1090" s="108"/>
      <c r="AL1090" s="108"/>
      <c r="AM1090" s="108"/>
      <c r="AN1090" s="108"/>
      <c r="AO1090" s="108"/>
      <c r="AP1090" s="108"/>
      <c r="AQ1090" s="108"/>
      <c r="AR1090" s="108"/>
      <c r="AS1090" s="108"/>
      <c r="AT1090" s="108"/>
      <c r="AU1090" s="108"/>
      <c r="AV1090" s="108"/>
      <c r="AW1090" s="108"/>
      <c r="AX1090" s="108"/>
      <c r="AY1090" s="108"/>
      <c r="AZ1090" s="108"/>
      <c r="BE1090" s="108"/>
      <c r="BG1090" s="108"/>
      <c r="BI1090" s="108"/>
      <c r="BK1090" s="108"/>
      <c r="BL1090" s="108"/>
      <c r="BM1090" s="108"/>
      <c r="CB1090" s="108"/>
      <c r="CC1090" s="108"/>
      <c r="CD1090" s="108"/>
      <c r="CE1090" s="108"/>
    </row>
    <row r="1091" spans="1:83">
      <c r="A1091" s="108"/>
      <c r="B1091" s="108"/>
      <c r="E1091" s="108"/>
      <c r="F1091" s="108"/>
      <c r="I1091" s="108"/>
      <c r="J1091" s="108"/>
      <c r="K1091" s="108"/>
      <c r="L1091" s="108"/>
      <c r="M1091" s="108"/>
      <c r="N1091" s="108"/>
      <c r="O1091" s="108"/>
      <c r="P1091" s="108"/>
      <c r="Q1091" s="108"/>
      <c r="R1091" s="108"/>
      <c r="S1091" s="108"/>
      <c r="T1091" s="108"/>
      <c r="U1091" s="108"/>
      <c r="V1091" s="108"/>
      <c r="W1091" s="108"/>
      <c r="X1091" s="108"/>
      <c r="Y1091" s="108"/>
      <c r="Z1091" s="108"/>
      <c r="AA1091" s="108"/>
      <c r="AB1091" s="108"/>
      <c r="AC1091" s="108"/>
      <c r="AD1091" s="108"/>
      <c r="AE1091" s="108"/>
      <c r="AF1091" s="108"/>
      <c r="AG1091" s="108"/>
      <c r="AH1091" s="108"/>
      <c r="AI1091" s="108"/>
      <c r="AJ1091" s="108"/>
      <c r="AK1091" s="108"/>
      <c r="AL1091" s="108"/>
      <c r="AM1091" s="108"/>
      <c r="AN1091" s="108"/>
      <c r="AO1091" s="108"/>
      <c r="AP1091" s="108"/>
      <c r="AQ1091" s="108"/>
      <c r="AR1091" s="108"/>
      <c r="AS1091" s="108"/>
      <c r="AT1091" s="108"/>
      <c r="AU1091" s="108"/>
      <c r="AV1091" s="108"/>
      <c r="AW1091" s="108"/>
      <c r="AX1091" s="108"/>
      <c r="AY1091" s="108"/>
      <c r="AZ1091" s="108"/>
      <c r="BE1091" s="108"/>
      <c r="BG1091" s="108"/>
      <c r="BI1091" s="108"/>
      <c r="BK1091" s="108"/>
      <c r="BL1091" s="108"/>
      <c r="BM1091" s="108"/>
      <c r="CB1091" s="108"/>
      <c r="CC1091" s="108"/>
      <c r="CD1091" s="108"/>
      <c r="CE1091" s="108"/>
    </row>
    <row r="1092" spans="1:83">
      <c r="A1092" s="108"/>
      <c r="B1092" s="108"/>
      <c r="E1092" s="108"/>
      <c r="F1092" s="108"/>
      <c r="I1092" s="108"/>
      <c r="J1092" s="108"/>
      <c r="K1092" s="108"/>
      <c r="L1092" s="108"/>
      <c r="M1092" s="108"/>
      <c r="N1092" s="108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8"/>
      <c r="AA1092" s="108"/>
      <c r="AB1092" s="108"/>
      <c r="AC1092" s="108"/>
      <c r="AD1092" s="108"/>
      <c r="AE1092" s="108"/>
      <c r="AF1092" s="108"/>
      <c r="AG1092" s="108"/>
      <c r="AH1092" s="108"/>
      <c r="AI1092" s="108"/>
      <c r="AJ1092" s="108"/>
      <c r="AK1092" s="108"/>
      <c r="AL1092" s="108"/>
      <c r="AM1092" s="108"/>
      <c r="AN1092" s="108"/>
      <c r="AO1092" s="108"/>
      <c r="AP1092" s="108"/>
      <c r="AQ1092" s="108"/>
      <c r="AR1092" s="108"/>
      <c r="AS1092" s="108"/>
      <c r="AT1092" s="108"/>
      <c r="AU1092" s="108"/>
      <c r="AV1092" s="108"/>
      <c r="AW1092" s="108"/>
      <c r="AX1092" s="108"/>
      <c r="AY1092" s="108"/>
      <c r="AZ1092" s="108"/>
      <c r="BE1092" s="108"/>
      <c r="BG1092" s="108"/>
      <c r="BI1092" s="108"/>
      <c r="BK1092" s="108"/>
      <c r="BL1092" s="108"/>
      <c r="BM1092" s="108"/>
      <c r="CB1092" s="108"/>
      <c r="CC1092" s="108"/>
      <c r="CD1092" s="108"/>
      <c r="CE1092" s="108"/>
    </row>
    <row r="1093" spans="1:83">
      <c r="A1093" s="108"/>
      <c r="B1093" s="108"/>
      <c r="E1093" s="108"/>
      <c r="F1093" s="108"/>
      <c r="I1093" s="108"/>
      <c r="J1093" s="108"/>
      <c r="K1093" s="108"/>
      <c r="L1093" s="108"/>
      <c r="M1093" s="108"/>
      <c r="N1093" s="108"/>
      <c r="O1093" s="108"/>
      <c r="P1093" s="108"/>
      <c r="Q1093" s="108"/>
      <c r="R1093" s="108"/>
      <c r="S1093" s="108"/>
      <c r="T1093" s="108"/>
      <c r="U1093" s="108"/>
      <c r="V1093" s="108"/>
      <c r="W1093" s="108"/>
      <c r="X1093" s="108"/>
      <c r="Y1093" s="108"/>
      <c r="Z1093" s="108"/>
      <c r="AA1093" s="108"/>
      <c r="AB1093" s="108"/>
      <c r="AC1093" s="108"/>
      <c r="AD1093" s="108"/>
      <c r="AE1093" s="108"/>
      <c r="AF1093" s="108"/>
      <c r="AG1093" s="108"/>
      <c r="AH1093" s="108"/>
      <c r="AI1093" s="108"/>
      <c r="AJ1093" s="108"/>
      <c r="AK1093" s="108"/>
      <c r="AL1093" s="108"/>
      <c r="AM1093" s="108"/>
      <c r="AN1093" s="108"/>
      <c r="AO1093" s="108"/>
      <c r="AP1093" s="108"/>
      <c r="AQ1093" s="108"/>
      <c r="AR1093" s="108"/>
      <c r="AS1093" s="108"/>
      <c r="AT1093" s="108"/>
      <c r="AU1093" s="108"/>
      <c r="AV1093" s="108"/>
      <c r="AW1093" s="108"/>
      <c r="AX1093" s="108"/>
      <c r="AY1093" s="108"/>
      <c r="AZ1093" s="108"/>
      <c r="BE1093" s="108"/>
      <c r="BG1093" s="108"/>
      <c r="BI1093" s="108"/>
      <c r="BK1093" s="108"/>
      <c r="BL1093" s="108"/>
      <c r="BM1093" s="108"/>
      <c r="CB1093" s="108"/>
      <c r="CC1093" s="108"/>
      <c r="CD1093" s="108"/>
      <c r="CE1093" s="108"/>
    </row>
    <row r="1094" spans="1:83">
      <c r="A1094" s="108"/>
      <c r="B1094" s="108"/>
      <c r="E1094" s="108"/>
      <c r="F1094" s="108"/>
      <c r="I1094" s="108"/>
      <c r="J1094" s="108"/>
      <c r="K1094" s="108"/>
      <c r="L1094" s="108"/>
      <c r="M1094" s="108"/>
      <c r="N1094" s="108"/>
      <c r="O1094" s="108"/>
      <c r="P1094" s="108"/>
      <c r="Q1094" s="108"/>
      <c r="R1094" s="108"/>
      <c r="S1094" s="108"/>
      <c r="T1094" s="108"/>
      <c r="U1094" s="108"/>
      <c r="V1094" s="108"/>
      <c r="W1094" s="108"/>
      <c r="X1094" s="108"/>
      <c r="Y1094" s="108"/>
      <c r="Z1094" s="108"/>
      <c r="AA1094" s="108"/>
      <c r="AB1094" s="108"/>
      <c r="AC1094" s="108"/>
      <c r="AD1094" s="108"/>
      <c r="AE1094" s="108"/>
      <c r="AF1094" s="108"/>
      <c r="AG1094" s="108"/>
      <c r="AH1094" s="108"/>
      <c r="AI1094" s="108"/>
      <c r="AJ1094" s="108"/>
      <c r="AK1094" s="108"/>
      <c r="AL1094" s="108"/>
      <c r="AM1094" s="108"/>
      <c r="AN1094" s="108"/>
      <c r="AO1094" s="108"/>
      <c r="AP1094" s="108"/>
      <c r="AQ1094" s="108"/>
      <c r="AR1094" s="108"/>
      <c r="AS1094" s="108"/>
      <c r="AT1094" s="108"/>
      <c r="AU1094" s="108"/>
      <c r="AV1094" s="108"/>
      <c r="AW1094" s="108"/>
      <c r="AX1094" s="108"/>
      <c r="AY1094" s="108"/>
      <c r="AZ1094" s="108"/>
      <c r="BE1094" s="108"/>
      <c r="BG1094" s="108"/>
      <c r="BI1094" s="108"/>
      <c r="BK1094" s="108"/>
      <c r="BL1094" s="108"/>
      <c r="BM1094" s="108"/>
      <c r="CB1094" s="108"/>
      <c r="CC1094" s="108"/>
      <c r="CD1094" s="108"/>
      <c r="CE1094" s="108"/>
    </row>
    <row r="1095" spans="1:83">
      <c r="A1095" s="108"/>
      <c r="B1095" s="108"/>
      <c r="E1095" s="108"/>
      <c r="F1095" s="108"/>
      <c r="I1095" s="108"/>
      <c r="J1095" s="108"/>
      <c r="K1095" s="108"/>
      <c r="L1095" s="108"/>
      <c r="M1095" s="108"/>
      <c r="N1095" s="108"/>
      <c r="O1095" s="108"/>
      <c r="P1095" s="108"/>
      <c r="Q1095" s="108"/>
      <c r="R1095" s="108"/>
      <c r="S1095" s="108"/>
      <c r="T1095" s="108"/>
      <c r="U1095" s="108"/>
      <c r="V1095" s="108"/>
      <c r="W1095" s="108"/>
      <c r="X1095" s="108"/>
      <c r="Y1095" s="108"/>
      <c r="Z1095" s="108"/>
      <c r="AA1095" s="108"/>
      <c r="AB1095" s="108"/>
      <c r="AC1095" s="108"/>
      <c r="AD1095" s="108"/>
      <c r="AE1095" s="108"/>
      <c r="AF1095" s="108"/>
      <c r="AG1095" s="108"/>
      <c r="AH1095" s="108"/>
      <c r="AI1095" s="108"/>
      <c r="AJ1095" s="108"/>
      <c r="AK1095" s="108"/>
      <c r="AL1095" s="108"/>
      <c r="AM1095" s="108"/>
      <c r="AN1095" s="108"/>
      <c r="AO1095" s="108"/>
      <c r="AP1095" s="108"/>
      <c r="AQ1095" s="108"/>
      <c r="AR1095" s="108"/>
      <c r="AS1095" s="108"/>
      <c r="AT1095" s="108"/>
      <c r="AU1095" s="108"/>
      <c r="AV1095" s="108"/>
      <c r="AW1095" s="108"/>
      <c r="AX1095" s="108"/>
      <c r="AY1095" s="108"/>
      <c r="AZ1095" s="108"/>
      <c r="BE1095" s="108"/>
      <c r="BG1095" s="108"/>
      <c r="BI1095" s="108"/>
      <c r="BK1095" s="108"/>
      <c r="BL1095" s="108"/>
      <c r="BM1095" s="108"/>
      <c r="CB1095" s="108"/>
      <c r="CC1095" s="108"/>
      <c r="CD1095" s="108"/>
      <c r="CE1095" s="108"/>
    </row>
    <row r="1096" spans="1:83">
      <c r="A1096" s="108"/>
      <c r="B1096" s="108"/>
      <c r="E1096" s="108"/>
      <c r="F1096" s="108"/>
      <c r="I1096" s="108"/>
      <c r="J1096" s="108"/>
      <c r="K1096" s="108"/>
      <c r="L1096" s="108"/>
      <c r="M1096" s="108"/>
      <c r="N1096" s="108"/>
      <c r="O1096" s="108"/>
      <c r="P1096" s="108"/>
      <c r="Q1096" s="108"/>
      <c r="R1096" s="108"/>
      <c r="S1096" s="108"/>
      <c r="T1096" s="108"/>
      <c r="U1096" s="108"/>
      <c r="V1096" s="108"/>
      <c r="W1096" s="108"/>
      <c r="X1096" s="108"/>
      <c r="Y1096" s="108"/>
      <c r="Z1096" s="108"/>
      <c r="AA1096" s="108"/>
      <c r="AB1096" s="108"/>
      <c r="AC1096" s="108"/>
      <c r="AD1096" s="108"/>
      <c r="AE1096" s="108"/>
      <c r="AF1096" s="108"/>
      <c r="AG1096" s="108"/>
      <c r="AH1096" s="108"/>
      <c r="AI1096" s="108"/>
      <c r="AJ1096" s="108"/>
      <c r="AK1096" s="108"/>
      <c r="AL1096" s="108"/>
      <c r="AM1096" s="108"/>
      <c r="AN1096" s="108"/>
      <c r="AO1096" s="108"/>
      <c r="AP1096" s="108"/>
      <c r="AQ1096" s="108"/>
      <c r="AR1096" s="108"/>
      <c r="AS1096" s="108"/>
      <c r="AT1096" s="108"/>
      <c r="AU1096" s="108"/>
      <c r="AV1096" s="108"/>
      <c r="AW1096" s="108"/>
      <c r="AX1096" s="108"/>
      <c r="AY1096" s="108"/>
      <c r="AZ1096" s="108"/>
      <c r="BE1096" s="108"/>
      <c r="BG1096" s="108"/>
      <c r="BI1096" s="108"/>
      <c r="BK1096" s="108"/>
      <c r="BL1096" s="108"/>
      <c r="BM1096" s="108"/>
      <c r="CB1096" s="108"/>
      <c r="CC1096" s="108"/>
      <c r="CD1096" s="108"/>
      <c r="CE1096" s="108"/>
    </row>
    <row r="1097" spans="1:83">
      <c r="A1097" s="108"/>
      <c r="B1097" s="108"/>
      <c r="E1097" s="108"/>
      <c r="F1097" s="108"/>
      <c r="I1097" s="108"/>
      <c r="J1097" s="108"/>
      <c r="K1097" s="108"/>
      <c r="L1097" s="108"/>
      <c r="M1097" s="108"/>
      <c r="N1097" s="108"/>
      <c r="O1097" s="108"/>
      <c r="P1097" s="108"/>
      <c r="Q1097" s="108"/>
      <c r="R1097" s="108"/>
      <c r="S1097" s="108"/>
      <c r="T1097" s="108"/>
      <c r="U1097" s="108"/>
      <c r="V1097" s="108"/>
      <c r="W1097" s="108"/>
      <c r="X1097" s="108"/>
      <c r="Y1097" s="108"/>
      <c r="Z1097" s="108"/>
      <c r="AA1097" s="108"/>
      <c r="AB1097" s="108"/>
      <c r="AC1097" s="108"/>
      <c r="AD1097" s="108"/>
      <c r="AE1097" s="108"/>
      <c r="AF1097" s="108"/>
      <c r="AG1097" s="108"/>
      <c r="AH1097" s="108"/>
      <c r="AI1097" s="108"/>
      <c r="AJ1097" s="108"/>
      <c r="AK1097" s="108"/>
      <c r="AL1097" s="108"/>
      <c r="AM1097" s="108"/>
      <c r="AN1097" s="108"/>
      <c r="AO1097" s="108"/>
      <c r="AP1097" s="108"/>
      <c r="AQ1097" s="108"/>
      <c r="AR1097" s="108"/>
      <c r="AS1097" s="108"/>
      <c r="AT1097" s="108"/>
      <c r="AU1097" s="108"/>
      <c r="AV1097" s="108"/>
      <c r="AW1097" s="108"/>
      <c r="AX1097" s="108"/>
      <c r="AY1097" s="108"/>
      <c r="AZ1097" s="108"/>
      <c r="BE1097" s="108"/>
      <c r="BG1097" s="108"/>
      <c r="BI1097" s="108"/>
      <c r="BK1097" s="108"/>
      <c r="BL1097" s="108"/>
      <c r="BM1097" s="108"/>
      <c r="CB1097" s="108"/>
      <c r="CC1097" s="108"/>
      <c r="CD1097" s="108"/>
      <c r="CE1097" s="108"/>
    </row>
    <row r="1098" spans="1:83">
      <c r="A1098" s="108"/>
      <c r="B1098" s="108"/>
      <c r="E1098" s="108"/>
      <c r="F1098" s="108"/>
      <c r="I1098" s="108"/>
      <c r="J1098" s="108"/>
      <c r="K1098" s="108"/>
      <c r="L1098" s="108"/>
      <c r="M1098" s="108"/>
      <c r="N1098" s="108"/>
      <c r="O1098" s="108"/>
      <c r="P1098" s="108"/>
      <c r="Q1098" s="108"/>
      <c r="R1098" s="108"/>
      <c r="S1098" s="108"/>
      <c r="T1098" s="108"/>
      <c r="U1098" s="108"/>
      <c r="V1098" s="108"/>
      <c r="W1098" s="108"/>
      <c r="X1098" s="108"/>
      <c r="Y1098" s="108"/>
      <c r="Z1098" s="108"/>
      <c r="AA1098" s="108"/>
      <c r="AB1098" s="108"/>
      <c r="AC1098" s="108"/>
      <c r="AD1098" s="108"/>
      <c r="AE1098" s="108"/>
      <c r="AF1098" s="108"/>
      <c r="AG1098" s="108"/>
      <c r="AH1098" s="108"/>
      <c r="AI1098" s="108"/>
      <c r="AJ1098" s="108"/>
      <c r="AK1098" s="108"/>
      <c r="AL1098" s="108"/>
      <c r="AM1098" s="108"/>
      <c r="AN1098" s="108"/>
      <c r="AO1098" s="108"/>
      <c r="AP1098" s="108"/>
      <c r="AQ1098" s="108"/>
      <c r="AR1098" s="108"/>
      <c r="AS1098" s="108"/>
      <c r="AT1098" s="108"/>
      <c r="AU1098" s="108"/>
      <c r="AV1098" s="108"/>
      <c r="AW1098" s="108"/>
      <c r="AX1098" s="108"/>
      <c r="AY1098" s="108"/>
      <c r="AZ1098" s="108"/>
      <c r="BE1098" s="108"/>
      <c r="BG1098" s="108"/>
      <c r="BI1098" s="108"/>
      <c r="BK1098" s="108"/>
      <c r="BL1098" s="108"/>
      <c r="BM1098" s="108"/>
      <c r="CB1098" s="108"/>
      <c r="CC1098" s="108"/>
      <c r="CD1098" s="108"/>
      <c r="CE1098" s="108"/>
    </row>
    <row r="1108" spans="1:83">
      <c r="A1108" s="108"/>
      <c r="B1108" s="108"/>
      <c r="E1108" s="108"/>
      <c r="F1108" s="108"/>
      <c r="I1108" s="108"/>
      <c r="J1108" s="108"/>
      <c r="K1108" s="108"/>
      <c r="L1108" s="108"/>
      <c r="M1108" s="108"/>
      <c r="N1108" s="108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108"/>
      <c r="AA1108" s="108"/>
      <c r="AB1108" s="108"/>
      <c r="AC1108" s="108"/>
      <c r="AD1108" s="108"/>
      <c r="AE1108" s="108"/>
      <c r="AF1108" s="108"/>
      <c r="AG1108" s="108"/>
      <c r="AH1108" s="108"/>
      <c r="AI1108" s="108"/>
      <c r="AJ1108" s="108"/>
      <c r="AK1108" s="108"/>
      <c r="AL1108" s="108"/>
      <c r="AM1108" s="108"/>
      <c r="AN1108" s="108"/>
      <c r="AO1108" s="108"/>
      <c r="AP1108" s="108"/>
      <c r="AQ1108" s="108"/>
      <c r="AR1108" s="108"/>
      <c r="AS1108" s="108"/>
      <c r="AT1108" s="108"/>
      <c r="AU1108" s="108"/>
      <c r="AV1108" s="108"/>
      <c r="AW1108" s="108"/>
      <c r="AX1108" s="108"/>
      <c r="AY1108" s="108"/>
      <c r="AZ1108" s="108"/>
      <c r="BE1108" s="108"/>
      <c r="BG1108" s="108"/>
      <c r="BI1108" s="108"/>
      <c r="BK1108" s="108"/>
      <c r="BL1108" s="108"/>
      <c r="BM1108" s="108"/>
      <c r="CB1108" s="108"/>
      <c r="CC1108" s="108"/>
      <c r="CD1108" s="108"/>
      <c r="CE1108" s="108"/>
    </row>
    <row r="1109" spans="1:83">
      <c r="A1109" s="108"/>
      <c r="B1109" s="108"/>
      <c r="E1109" s="108"/>
      <c r="F1109" s="108"/>
      <c r="I1109" s="108"/>
      <c r="J1109" s="108"/>
      <c r="K1109" s="108"/>
      <c r="L1109" s="108"/>
      <c r="M1109" s="108"/>
      <c r="N1109" s="108"/>
      <c r="O1109" s="108"/>
      <c r="P1109" s="108"/>
      <c r="Q1109" s="108"/>
      <c r="R1109" s="108"/>
      <c r="S1109" s="108"/>
      <c r="T1109" s="108"/>
      <c r="U1109" s="108"/>
      <c r="V1109" s="108"/>
      <c r="W1109" s="108"/>
      <c r="X1109" s="108"/>
      <c r="Y1109" s="108"/>
      <c r="Z1109" s="108"/>
      <c r="AA1109" s="108"/>
      <c r="AB1109" s="108"/>
      <c r="AC1109" s="108"/>
      <c r="AD1109" s="108"/>
      <c r="AE1109" s="108"/>
      <c r="AF1109" s="108"/>
      <c r="AG1109" s="108"/>
      <c r="AH1109" s="108"/>
      <c r="AI1109" s="108"/>
      <c r="AJ1109" s="108"/>
      <c r="AK1109" s="108"/>
      <c r="AL1109" s="108"/>
      <c r="AM1109" s="108"/>
      <c r="AN1109" s="108"/>
      <c r="AO1109" s="108"/>
      <c r="AP1109" s="108"/>
      <c r="AQ1109" s="108"/>
      <c r="AR1109" s="108"/>
      <c r="AS1109" s="108"/>
      <c r="AT1109" s="108"/>
      <c r="AU1109" s="108"/>
      <c r="AV1109" s="108"/>
      <c r="AW1109" s="108"/>
      <c r="AX1109" s="108"/>
      <c r="AY1109" s="108"/>
      <c r="AZ1109" s="108"/>
      <c r="BE1109" s="108"/>
      <c r="BG1109" s="108"/>
      <c r="BI1109" s="108"/>
      <c r="BK1109" s="108"/>
      <c r="BL1109" s="108"/>
      <c r="BM1109" s="108"/>
      <c r="CB1109" s="108"/>
      <c r="CC1109" s="108"/>
      <c r="CD1109" s="108"/>
      <c r="CE1109" s="108"/>
    </row>
    <row r="1110" spans="1:83">
      <c r="A1110" s="108"/>
      <c r="B1110" s="108"/>
      <c r="E1110" s="108"/>
      <c r="F1110" s="108"/>
      <c r="I1110" s="108"/>
      <c r="J1110" s="108"/>
      <c r="K1110" s="108"/>
      <c r="L1110" s="108"/>
      <c r="M1110" s="108"/>
      <c r="N1110" s="108"/>
      <c r="O1110" s="108"/>
      <c r="P1110" s="108"/>
      <c r="Q1110" s="108"/>
      <c r="R1110" s="108"/>
      <c r="S1110" s="108"/>
      <c r="T1110" s="108"/>
      <c r="U1110" s="108"/>
      <c r="V1110" s="108"/>
      <c r="W1110" s="108"/>
      <c r="X1110" s="108"/>
      <c r="Y1110" s="108"/>
      <c r="Z1110" s="108"/>
      <c r="AA1110" s="108"/>
      <c r="AB1110" s="108"/>
      <c r="AC1110" s="108"/>
      <c r="AD1110" s="108"/>
      <c r="AE1110" s="108"/>
      <c r="AF1110" s="108"/>
      <c r="AG1110" s="108"/>
      <c r="AH1110" s="108"/>
      <c r="AI1110" s="108"/>
      <c r="AJ1110" s="108"/>
      <c r="AK1110" s="108"/>
      <c r="AL1110" s="108"/>
      <c r="AM1110" s="108"/>
      <c r="AN1110" s="108"/>
      <c r="AO1110" s="108"/>
      <c r="AP1110" s="108"/>
      <c r="AQ1110" s="108"/>
      <c r="AR1110" s="108"/>
      <c r="AS1110" s="108"/>
      <c r="AT1110" s="108"/>
      <c r="AU1110" s="108"/>
      <c r="AV1110" s="108"/>
      <c r="AW1110" s="108"/>
      <c r="AX1110" s="108"/>
      <c r="AY1110" s="108"/>
      <c r="AZ1110" s="108"/>
      <c r="BE1110" s="108"/>
      <c r="BG1110" s="108"/>
      <c r="BI1110" s="108"/>
      <c r="BK1110" s="108"/>
      <c r="BL1110" s="108"/>
      <c r="BM1110" s="108"/>
      <c r="CB1110" s="108"/>
      <c r="CC1110" s="108"/>
      <c r="CD1110" s="108"/>
      <c r="CE1110" s="108"/>
    </row>
    <row r="1111" spans="1:83">
      <c r="A1111" s="108"/>
      <c r="B1111" s="108"/>
      <c r="E1111" s="108"/>
      <c r="F1111" s="108"/>
      <c r="I1111" s="108"/>
      <c r="J1111" s="108"/>
      <c r="K1111" s="108"/>
      <c r="L1111" s="108"/>
      <c r="M1111" s="108"/>
      <c r="N1111" s="108"/>
      <c r="O1111" s="108"/>
      <c r="P1111" s="108"/>
      <c r="Q1111" s="108"/>
      <c r="R1111" s="108"/>
      <c r="S1111" s="108"/>
      <c r="T1111" s="108"/>
      <c r="U1111" s="108"/>
      <c r="V1111" s="108"/>
      <c r="W1111" s="108"/>
      <c r="X1111" s="108"/>
      <c r="Y1111" s="108"/>
      <c r="Z1111" s="108"/>
      <c r="AA1111" s="108"/>
      <c r="AB1111" s="108"/>
      <c r="AC1111" s="108"/>
      <c r="AD1111" s="108"/>
      <c r="AE1111" s="108"/>
      <c r="AF1111" s="108"/>
      <c r="AG1111" s="108"/>
      <c r="AH1111" s="108"/>
      <c r="AI1111" s="108"/>
      <c r="AJ1111" s="108"/>
      <c r="AK1111" s="108"/>
      <c r="AL1111" s="108"/>
      <c r="AM1111" s="108"/>
      <c r="AN1111" s="108"/>
      <c r="AO1111" s="108"/>
      <c r="AP1111" s="108"/>
      <c r="AQ1111" s="108"/>
      <c r="AR1111" s="108"/>
      <c r="AS1111" s="108"/>
      <c r="AT1111" s="108"/>
      <c r="AU1111" s="108"/>
      <c r="AV1111" s="108"/>
      <c r="AW1111" s="108"/>
      <c r="AX1111" s="108"/>
      <c r="AY1111" s="108"/>
      <c r="AZ1111" s="108"/>
      <c r="BE1111" s="108"/>
      <c r="BG1111" s="108"/>
      <c r="BI1111" s="108"/>
      <c r="BK1111" s="108"/>
      <c r="BL1111" s="108"/>
      <c r="BM1111" s="108"/>
      <c r="CB1111" s="108"/>
      <c r="CC1111" s="108"/>
      <c r="CD1111" s="108"/>
      <c r="CE1111" s="108"/>
    </row>
    <row r="1112" spans="1:83">
      <c r="A1112" s="108"/>
      <c r="B1112" s="108"/>
      <c r="E1112" s="108"/>
      <c r="F1112" s="108"/>
      <c r="I1112" s="108"/>
      <c r="J1112" s="108"/>
      <c r="K1112" s="108"/>
      <c r="L1112" s="108"/>
      <c r="M1112" s="108"/>
      <c r="N1112" s="108"/>
      <c r="O1112" s="108"/>
      <c r="P1112" s="108"/>
      <c r="Q1112" s="108"/>
      <c r="R1112" s="108"/>
      <c r="S1112" s="108"/>
      <c r="T1112" s="108"/>
      <c r="U1112" s="108"/>
      <c r="V1112" s="108"/>
      <c r="W1112" s="108"/>
      <c r="X1112" s="108"/>
      <c r="Y1112" s="108"/>
      <c r="Z1112" s="108"/>
      <c r="AA1112" s="108"/>
      <c r="AB1112" s="108"/>
      <c r="AC1112" s="108"/>
      <c r="AD1112" s="108"/>
      <c r="AE1112" s="108"/>
      <c r="AF1112" s="108"/>
      <c r="AG1112" s="108"/>
      <c r="AH1112" s="108"/>
      <c r="AI1112" s="108"/>
      <c r="AJ1112" s="108"/>
      <c r="AK1112" s="108"/>
      <c r="AL1112" s="108"/>
      <c r="AM1112" s="108"/>
      <c r="AN1112" s="108"/>
      <c r="AO1112" s="108"/>
      <c r="AP1112" s="108"/>
      <c r="AQ1112" s="108"/>
      <c r="AR1112" s="108"/>
      <c r="AS1112" s="108"/>
      <c r="AT1112" s="108"/>
      <c r="AU1112" s="108"/>
      <c r="AV1112" s="108"/>
      <c r="AW1112" s="108"/>
      <c r="AX1112" s="108"/>
      <c r="AY1112" s="108"/>
      <c r="AZ1112" s="108"/>
      <c r="BE1112" s="108"/>
      <c r="BG1112" s="108"/>
      <c r="BI1112" s="108"/>
      <c r="BK1112" s="108"/>
      <c r="BL1112" s="108"/>
      <c r="BM1112" s="108"/>
      <c r="CB1112" s="108"/>
      <c r="CC1112" s="108"/>
      <c r="CD1112" s="108"/>
      <c r="CE1112" s="108"/>
    </row>
    <row r="1113" spans="1:83">
      <c r="A1113" s="108"/>
      <c r="B1113" s="108"/>
      <c r="E1113" s="108"/>
      <c r="F1113" s="108"/>
      <c r="I1113" s="108"/>
      <c r="J1113" s="108"/>
      <c r="K1113" s="108"/>
      <c r="L1113" s="108"/>
      <c r="M1113" s="108"/>
      <c r="N1113" s="108"/>
      <c r="O1113" s="108"/>
      <c r="P1113" s="108"/>
      <c r="Q1113" s="108"/>
      <c r="R1113" s="108"/>
      <c r="S1113" s="108"/>
      <c r="T1113" s="108"/>
      <c r="U1113" s="108"/>
      <c r="V1113" s="108"/>
      <c r="W1113" s="108"/>
      <c r="X1113" s="108"/>
      <c r="Y1113" s="108"/>
      <c r="Z1113" s="108"/>
      <c r="AA1113" s="108"/>
      <c r="AB1113" s="108"/>
      <c r="AC1113" s="108"/>
      <c r="AD1113" s="108"/>
      <c r="AE1113" s="108"/>
      <c r="AF1113" s="108"/>
      <c r="AG1113" s="108"/>
      <c r="AH1113" s="108"/>
      <c r="AI1113" s="108"/>
      <c r="AJ1113" s="108"/>
      <c r="AK1113" s="108"/>
      <c r="AL1113" s="108"/>
      <c r="AM1113" s="108"/>
      <c r="AN1113" s="108"/>
      <c r="AO1113" s="108"/>
      <c r="AP1113" s="108"/>
      <c r="AQ1113" s="108"/>
      <c r="AR1113" s="108"/>
      <c r="AS1113" s="108"/>
      <c r="AT1113" s="108"/>
      <c r="AU1113" s="108"/>
      <c r="AV1113" s="108"/>
      <c r="AW1113" s="108"/>
      <c r="AX1113" s="108"/>
      <c r="AY1113" s="108"/>
      <c r="AZ1113" s="108"/>
      <c r="BE1113" s="108"/>
      <c r="BG1113" s="108"/>
      <c r="BI1113" s="108"/>
      <c r="BK1113" s="108"/>
      <c r="BL1113" s="108"/>
      <c r="BM1113" s="108"/>
      <c r="CB1113" s="108"/>
      <c r="CC1113" s="108"/>
      <c r="CD1113" s="108"/>
      <c r="CE1113" s="108"/>
    </row>
    <row r="1114" spans="1:83">
      <c r="A1114" s="108"/>
      <c r="B1114" s="108"/>
      <c r="E1114" s="108"/>
      <c r="F1114" s="108"/>
      <c r="I1114" s="108"/>
      <c r="J1114" s="108"/>
      <c r="K1114" s="108"/>
      <c r="L1114" s="108"/>
      <c r="M1114" s="108"/>
      <c r="N1114" s="108"/>
      <c r="O1114" s="108"/>
      <c r="P1114" s="108"/>
      <c r="Q1114" s="108"/>
      <c r="R1114" s="108"/>
      <c r="S1114" s="108"/>
      <c r="T1114" s="108"/>
      <c r="U1114" s="108"/>
      <c r="V1114" s="108"/>
      <c r="W1114" s="108"/>
      <c r="X1114" s="108"/>
      <c r="Y1114" s="108"/>
      <c r="Z1114" s="108"/>
      <c r="AA1114" s="108"/>
      <c r="AB1114" s="108"/>
      <c r="AC1114" s="108"/>
      <c r="AD1114" s="108"/>
      <c r="AE1114" s="108"/>
      <c r="AF1114" s="108"/>
      <c r="AG1114" s="108"/>
      <c r="AH1114" s="108"/>
      <c r="AI1114" s="108"/>
      <c r="AJ1114" s="108"/>
      <c r="AK1114" s="108"/>
      <c r="AL1114" s="108"/>
      <c r="AM1114" s="108"/>
      <c r="AN1114" s="108"/>
      <c r="AO1114" s="108"/>
      <c r="AP1114" s="108"/>
      <c r="AQ1114" s="108"/>
      <c r="AR1114" s="108"/>
      <c r="AS1114" s="108"/>
      <c r="AT1114" s="108"/>
      <c r="AU1114" s="108"/>
      <c r="AV1114" s="108"/>
      <c r="AW1114" s="108"/>
      <c r="AX1114" s="108"/>
      <c r="AY1114" s="108"/>
      <c r="AZ1114" s="108"/>
      <c r="BE1114" s="108"/>
      <c r="BG1114" s="108"/>
      <c r="BI1114" s="108"/>
      <c r="BK1114" s="108"/>
      <c r="BL1114" s="108"/>
      <c r="BM1114" s="108"/>
      <c r="CB1114" s="108"/>
      <c r="CC1114" s="108"/>
      <c r="CD1114" s="108"/>
      <c r="CE1114" s="108"/>
    </row>
    <row r="1115" spans="1:83">
      <c r="A1115" s="108"/>
      <c r="B1115" s="108"/>
      <c r="E1115" s="108"/>
      <c r="F1115" s="108"/>
      <c r="I1115" s="108"/>
      <c r="J1115" s="108"/>
      <c r="K1115" s="108"/>
      <c r="L1115" s="108"/>
      <c r="M1115" s="108"/>
      <c r="N1115" s="108"/>
      <c r="O1115" s="108"/>
      <c r="P1115" s="108"/>
      <c r="Q1115" s="108"/>
      <c r="R1115" s="108"/>
      <c r="S1115" s="108"/>
      <c r="T1115" s="108"/>
      <c r="U1115" s="108"/>
      <c r="V1115" s="108"/>
      <c r="W1115" s="108"/>
      <c r="X1115" s="108"/>
      <c r="Y1115" s="108"/>
      <c r="Z1115" s="108"/>
      <c r="AA1115" s="108"/>
      <c r="AB1115" s="108"/>
      <c r="AC1115" s="108"/>
      <c r="AD1115" s="108"/>
      <c r="AE1115" s="108"/>
      <c r="AF1115" s="108"/>
      <c r="AG1115" s="108"/>
      <c r="AH1115" s="108"/>
      <c r="AI1115" s="108"/>
      <c r="AJ1115" s="108"/>
      <c r="AK1115" s="108"/>
      <c r="AL1115" s="108"/>
      <c r="AM1115" s="108"/>
      <c r="AN1115" s="108"/>
      <c r="AO1115" s="108"/>
      <c r="AP1115" s="108"/>
      <c r="AQ1115" s="108"/>
      <c r="AR1115" s="108"/>
      <c r="AS1115" s="108"/>
      <c r="AT1115" s="108"/>
      <c r="AU1115" s="108"/>
      <c r="AV1115" s="108"/>
      <c r="AW1115" s="108"/>
      <c r="AX1115" s="108"/>
      <c r="AY1115" s="108"/>
      <c r="AZ1115" s="108"/>
      <c r="BE1115" s="108"/>
      <c r="BG1115" s="108"/>
      <c r="BI1115" s="108"/>
      <c r="BK1115" s="108"/>
      <c r="BL1115" s="108"/>
      <c r="BM1115" s="108"/>
      <c r="CB1115" s="108"/>
      <c r="CC1115" s="108"/>
      <c r="CD1115" s="108"/>
      <c r="CE1115" s="108"/>
    </row>
    <row r="1116" spans="1:83">
      <c r="A1116" s="108"/>
      <c r="B1116" s="108"/>
      <c r="E1116" s="108"/>
      <c r="F1116" s="108"/>
      <c r="I1116" s="108"/>
      <c r="J1116" s="108"/>
      <c r="K1116" s="108"/>
      <c r="L1116" s="108"/>
      <c r="M1116" s="108"/>
      <c r="N1116" s="108"/>
      <c r="O1116" s="108"/>
      <c r="P1116" s="108"/>
      <c r="Q1116" s="108"/>
      <c r="R1116" s="108"/>
      <c r="S1116" s="108"/>
      <c r="T1116" s="108"/>
      <c r="U1116" s="108"/>
      <c r="V1116" s="108"/>
      <c r="W1116" s="108"/>
      <c r="X1116" s="108"/>
      <c r="Y1116" s="108"/>
      <c r="Z1116" s="108"/>
      <c r="AA1116" s="108"/>
      <c r="AB1116" s="108"/>
      <c r="AC1116" s="108"/>
      <c r="AD1116" s="108"/>
      <c r="AE1116" s="108"/>
      <c r="AF1116" s="108"/>
      <c r="AG1116" s="108"/>
      <c r="AH1116" s="108"/>
      <c r="AI1116" s="108"/>
      <c r="AJ1116" s="108"/>
      <c r="AK1116" s="108"/>
      <c r="AL1116" s="108"/>
      <c r="AM1116" s="108"/>
      <c r="AN1116" s="108"/>
      <c r="AO1116" s="108"/>
      <c r="AP1116" s="108"/>
      <c r="AQ1116" s="108"/>
      <c r="AR1116" s="108"/>
      <c r="AS1116" s="108"/>
      <c r="AT1116" s="108"/>
      <c r="AU1116" s="108"/>
      <c r="AV1116" s="108"/>
      <c r="AW1116" s="108"/>
      <c r="AX1116" s="108"/>
      <c r="AY1116" s="108"/>
      <c r="AZ1116" s="108"/>
      <c r="BE1116" s="108"/>
      <c r="BG1116" s="108"/>
      <c r="BI1116" s="108"/>
      <c r="BK1116" s="108"/>
      <c r="BL1116" s="108"/>
      <c r="BM1116" s="108"/>
      <c r="CB1116" s="108"/>
      <c r="CC1116" s="108"/>
      <c r="CD1116" s="108"/>
      <c r="CE1116" s="108"/>
    </row>
    <row r="1117" spans="1:83">
      <c r="A1117" s="108"/>
      <c r="B1117" s="108"/>
      <c r="E1117" s="108"/>
      <c r="F1117" s="108"/>
      <c r="I1117" s="108"/>
      <c r="J1117" s="108"/>
      <c r="K1117" s="108"/>
      <c r="L1117" s="108"/>
      <c r="M1117" s="108"/>
      <c r="N1117" s="108"/>
      <c r="O1117" s="108"/>
      <c r="P1117" s="108"/>
      <c r="Q1117" s="108"/>
      <c r="R1117" s="108"/>
      <c r="S1117" s="108"/>
      <c r="T1117" s="108"/>
      <c r="U1117" s="108"/>
      <c r="V1117" s="108"/>
      <c r="W1117" s="108"/>
      <c r="X1117" s="108"/>
      <c r="Y1117" s="108"/>
      <c r="Z1117" s="108"/>
      <c r="AA1117" s="108"/>
      <c r="AB1117" s="108"/>
      <c r="AC1117" s="108"/>
      <c r="AD1117" s="108"/>
      <c r="AE1117" s="108"/>
      <c r="AF1117" s="108"/>
      <c r="AG1117" s="108"/>
      <c r="AH1117" s="108"/>
      <c r="AI1117" s="108"/>
      <c r="AJ1117" s="108"/>
      <c r="AK1117" s="108"/>
      <c r="AL1117" s="108"/>
      <c r="AM1117" s="108"/>
      <c r="AN1117" s="108"/>
      <c r="AO1117" s="108"/>
      <c r="AP1117" s="108"/>
      <c r="AQ1117" s="108"/>
      <c r="AR1117" s="108"/>
      <c r="AS1117" s="108"/>
      <c r="AT1117" s="108"/>
      <c r="AU1117" s="108"/>
      <c r="AV1117" s="108"/>
      <c r="AW1117" s="108"/>
      <c r="AX1117" s="108"/>
      <c r="AY1117" s="108"/>
      <c r="AZ1117" s="108"/>
      <c r="BE1117" s="108"/>
      <c r="BG1117" s="108"/>
      <c r="BI1117" s="108"/>
      <c r="BK1117" s="108"/>
      <c r="BL1117" s="108"/>
      <c r="BM1117" s="108"/>
      <c r="CB1117" s="108"/>
      <c r="CC1117" s="108"/>
      <c r="CD1117" s="108"/>
      <c r="CE1117" s="108"/>
    </row>
    <row r="1118" spans="1:83">
      <c r="A1118" s="108"/>
      <c r="B1118" s="108"/>
      <c r="E1118" s="108"/>
      <c r="F1118" s="108"/>
      <c r="I1118" s="108"/>
      <c r="J1118" s="108"/>
      <c r="K1118" s="108"/>
      <c r="L1118" s="108"/>
      <c r="M1118" s="108"/>
      <c r="N1118" s="108"/>
      <c r="O1118" s="108"/>
      <c r="P1118" s="108"/>
      <c r="Q1118" s="108"/>
      <c r="R1118" s="108"/>
      <c r="S1118" s="108"/>
      <c r="T1118" s="108"/>
      <c r="U1118" s="108"/>
      <c r="V1118" s="108"/>
      <c r="W1118" s="108"/>
      <c r="X1118" s="108"/>
      <c r="Y1118" s="108"/>
      <c r="Z1118" s="108"/>
      <c r="AA1118" s="108"/>
      <c r="AB1118" s="108"/>
      <c r="AC1118" s="108"/>
      <c r="AD1118" s="108"/>
      <c r="AE1118" s="108"/>
      <c r="AF1118" s="108"/>
      <c r="AG1118" s="108"/>
      <c r="AH1118" s="108"/>
      <c r="AI1118" s="108"/>
      <c r="AJ1118" s="108"/>
      <c r="AK1118" s="108"/>
      <c r="AL1118" s="108"/>
      <c r="AM1118" s="108"/>
      <c r="AN1118" s="108"/>
      <c r="AO1118" s="108"/>
      <c r="AP1118" s="108"/>
      <c r="AQ1118" s="108"/>
      <c r="AR1118" s="108"/>
      <c r="AS1118" s="108"/>
      <c r="AT1118" s="108"/>
      <c r="AU1118" s="108"/>
      <c r="AV1118" s="108"/>
      <c r="AW1118" s="108"/>
      <c r="AX1118" s="108"/>
      <c r="AY1118" s="108"/>
      <c r="AZ1118" s="108"/>
      <c r="BE1118" s="108"/>
      <c r="BG1118" s="108"/>
      <c r="BI1118" s="108"/>
      <c r="BK1118" s="108"/>
      <c r="BL1118" s="108"/>
      <c r="BM1118" s="108"/>
      <c r="CB1118" s="108"/>
      <c r="CC1118" s="108"/>
      <c r="CD1118" s="108"/>
      <c r="CE1118" s="108"/>
    </row>
    <row r="1119" spans="1:83">
      <c r="A1119" s="108"/>
      <c r="B1119" s="108"/>
      <c r="E1119" s="108"/>
      <c r="F1119" s="108"/>
      <c r="I1119" s="108"/>
      <c r="J1119" s="108"/>
      <c r="K1119" s="108"/>
      <c r="L1119" s="108"/>
      <c r="M1119" s="108"/>
      <c r="N1119" s="108"/>
      <c r="O1119" s="108"/>
      <c r="P1119" s="108"/>
      <c r="Q1119" s="108"/>
      <c r="R1119" s="108"/>
      <c r="S1119" s="108"/>
      <c r="T1119" s="108"/>
      <c r="U1119" s="108"/>
      <c r="V1119" s="108"/>
      <c r="W1119" s="108"/>
      <c r="X1119" s="108"/>
      <c r="Y1119" s="108"/>
      <c r="Z1119" s="108"/>
      <c r="AA1119" s="108"/>
      <c r="AB1119" s="108"/>
      <c r="AC1119" s="108"/>
      <c r="AD1119" s="108"/>
      <c r="AE1119" s="108"/>
      <c r="AF1119" s="108"/>
      <c r="AG1119" s="108"/>
      <c r="AH1119" s="108"/>
      <c r="AI1119" s="108"/>
      <c r="AJ1119" s="108"/>
      <c r="AK1119" s="108"/>
      <c r="AL1119" s="108"/>
      <c r="AM1119" s="108"/>
      <c r="AN1119" s="108"/>
      <c r="AO1119" s="108"/>
      <c r="AP1119" s="108"/>
      <c r="AQ1119" s="108"/>
      <c r="AR1119" s="108"/>
      <c r="AS1119" s="108"/>
      <c r="AT1119" s="108"/>
      <c r="AU1119" s="108"/>
      <c r="AV1119" s="108"/>
      <c r="AW1119" s="108"/>
      <c r="AX1119" s="108"/>
      <c r="AY1119" s="108"/>
      <c r="AZ1119" s="108"/>
      <c r="BE1119" s="108"/>
      <c r="BG1119" s="108"/>
      <c r="BI1119" s="108"/>
      <c r="BK1119" s="108"/>
      <c r="BL1119" s="108"/>
      <c r="BM1119" s="108"/>
      <c r="CB1119" s="108"/>
      <c r="CC1119" s="108"/>
      <c r="CD1119" s="108"/>
      <c r="CE1119" s="108"/>
    </row>
    <row r="1120" spans="1:83">
      <c r="A1120" s="108"/>
      <c r="B1120" s="108"/>
      <c r="E1120" s="108"/>
      <c r="F1120" s="108"/>
      <c r="I1120" s="108"/>
      <c r="J1120" s="108"/>
      <c r="K1120" s="108"/>
      <c r="L1120" s="108"/>
      <c r="M1120" s="108"/>
      <c r="N1120" s="108"/>
      <c r="O1120" s="108"/>
      <c r="P1120" s="108"/>
      <c r="Q1120" s="108"/>
      <c r="R1120" s="108"/>
      <c r="S1120" s="108"/>
      <c r="T1120" s="108"/>
      <c r="U1120" s="108"/>
      <c r="V1120" s="108"/>
      <c r="W1120" s="108"/>
      <c r="X1120" s="108"/>
      <c r="Y1120" s="108"/>
      <c r="Z1120" s="108"/>
      <c r="AA1120" s="108"/>
      <c r="AB1120" s="108"/>
      <c r="AC1120" s="108"/>
      <c r="AD1120" s="108"/>
      <c r="AE1120" s="108"/>
      <c r="AF1120" s="108"/>
      <c r="AG1120" s="108"/>
      <c r="AH1120" s="108"/>
      <c r="AI1120" s="108"/>
      <c r="AJ1120" s="108"/>
      <c r="AK1120" s="108"/>
      <c r="AL1120" s="108"/>
      <c r="AM1120" s="108"/>
      <c r="AN1120" s="108"/>
      <c r="AO1120" s="108"/>
      <c r="AP1120" s="108"/>
      <c r="AQ1120" s="108"/>
      <c r="AR1120" s="108"/>
      <c r="AS1120" s="108"/>
      <c r="AT1120" s="108"/>
      <c r="AU1120" s="108"/>
      <c r="AV1120" s="108"/>
      <c r="AW1120" s="108"/>
      <c r="AX1120" s="108"/>
      <c r="AY1120" s="108"/>
      <c r="AZ1120" s="108"/>
      <c r="BE1120" s="108"/>
      <c r="BG1120" s="108"/>
      <c r="BI1120" s="108"/>
      <c r="BK1120" s="108"/>
      <c r="BL1120" s="108"/>
      <c r="BM1120" s="108"/>
      <c r="CB1120" s="108"/>
      <c r="CC1120" s="108"/>
      <c r="CD1120" s="108"/>
      <c r="CE1120" s="108"/>
    </row>
    <row r="1121" spans="1:83">
      <c r="A1121" s="108"/>
      <c r="B1121" s="108"/>
      <c r="E1121" s="108"/>
      <c r="F1121" s="108"/>
      <c r="I1121" s="108"/>
      <c r="J1121" s="108"/>
      <c r="K1121" s="108"/>
      <c r="L1121" s="108"/>
      <c r="M1121" s="108"/>
      <c r="N1121" s="108"/>
      <c r="O1121" s="108"/>
      <c r="P1121" s="108"/>
      <c r="Q1121" s="108"/>
      <c r="R1121" s="108"/>
      <c r="S1121" s="108"/>
      <c r="T1121" s="108"/>
      <c r="U1121" s="108"/>
      <c r="V1121" s="108"/>
      <c r="W1121" s="108"/>
      <c r="X1121" s="108"/>
      <c r="Y1121" s="108"/>
      <c r="Z1121" s="108"/>
      <c r="AA1121" s="108"/>
      <c r="AB1121" s="108"/>
      <c r="AC1121" s="108"/>
      <c r="AD1121" s="108"/>
      <c r="AE1121" s="108"/>
      <c r="AF1121" s="108"/>
      <c r="AG1121" s="108"/>
      <c r="AH1121" s="108"/>
      <c r="AI1121" s="108"/>
      <c r="AJ1121" s="108"/>
      <c r="AK1121" s="108"/>
      <c r="AL1121" s="108"/>
      <c r="AM1121" s="108"/>
      <c r="AN1121" s="108"/>
      <c r="AO1121" s="108"/>
      <c r="AP1121" s="108"/>
      <c r="AQ1121" s="108"/>
      <c r="AR1121" s="108"/>
      <c r="AS1121" s="108"/>
      <c r="AT1121" s="108"/>
      <c r="AU1121" s="108"/>
      <c r="AV1121" s="108"/>
      <c r="AW1121" s="108"/>
      <c r="AX1121" s="108"/>
      <c r="AY1121" s="108"/>
      <c r="AZ1121" s="108"/>
      <c r="BE1121" s="108"/>
      <c r="BG1121" s="108"/>
      <c r="BI1121" s="108"/>
      <c r="BK1121" s="108"/>
      <c r="BL1121" s="108"/>
      <c r="BM1121" s="108"/>
      <c r="CB1121" s="108"/>
      <c r="CC1121" s="108"/>
      <c r="CD1121" s="108"/>
      <c r="CE1121" s="108"/>
    </row>
    <row r="1122" spans="1:83">
      <c r="A1122" s="108"/>
      <c r="B1122" s="108"/>
      <c r="E1122" s="108"/>
      <c r="F1122" s="108"/>
      <c r="I1122" s="108"/>
      <c r="J1122" s="108"/>
      <c r="K1122" s="108"/>
      <c r="L1122" s="108"/>
      <c r="M1122" s="108"/>
      <c r="N1122" s="108"/>
      <c r="O1122" s="108"/>
      <c r="P1122" s="108"/>
      <c r="Q1122" s="108"/>
      <c r="R1122" s="108"/>
      <c r="S1122" s="108"/>
      <c r="T1122" s="108"/>
      <c r="U1122" s="108"/>
      <c r="V1122" s="108"/>
      <c r="W1122" s="108"/>
      <c r="X1122" s="108"/>
      <c r="Y1122" s="108"/>
      <c r="Z1122" s="108"/>
      <c r="AA1122" s="108"/>
      <c r="AB1122" s="108"/>
      <c r="AC1122" s="108"/>
      <c r="AD1122" s="108"/>
      <c r="AE1122" s="108"/>
      <c r="AF1122" s="108"/>
      <c r="AG1122" s="108"/>
      <c r="AH1122" s="108"/>
      <c r="AI1122" s="108"/>
      <c r="AJ1122" s="108"/>
      <c r="AK1122" s="108"/>
      <c r="AL1122" s="108"/>
      <c r="AM1122" s="108"/>
      <c r="AN1122" s="108"/>
      <c r="AO1122" s="108"/>
      <c r="AP1122" s="108"/>
      <c r="AQ1122" s="108"/>
      <c r="AR1122" s="108"/>
      <c r="AS1122" s="108"/>
      <c r="AT1122" s="108"/>
      <c r="AU1122" s="108"/>
      <c r="AV1122" s="108"/>
      <c r="AW1122" s="108"/>
      <c r="AX1122" s="108"/>
      <c r="AY1122" s="108"/>
      <c r="AZ1122" s="108"/>
      <c r="BE1122" s="108"/>
      <c r="BG1122" s="108"/>
      <c r="BI1122" s="108"/>
      <c r="BK1122" s="108"/>
      <c r="BL1122" s="108"/>
      <c r="BM1122" s="108"/>
      <c r="CB1122" s="108"/>
      <c r="CC1122" s="108"/>
      <c r="CD1122" s="108"/>
      <c r="CE1122" s="108"/>
    </row>
    <row r="1123" spans="1:83">
      <c r="A1123" s="108"/>
      <c r="B1123" s="108"/>
      <c r="E1123" s="108"/>
      <c r="F1123" s="108"/>
      <c r="I1123" s="108"/>
      <c r="J1123" s="108"/>
      <c r="K1123" s="108"/>
      <c r="L1123" s="108"/>
      <c r="M1123" s="108"/>
      <c r="N1123" s="108"/>
      <c r="O1123" s="108"/>
      <c r="P1123" s="108"/>
      <c r="Q1123" s="108"/>
      <c r="R1123" s="108"/>
      <c r="S1123" s="108"/>
      <c r="T1123" s="108"/>
      <c r="U1123" s="108"/>
      <c r="V1123" s="108"/>
      <c r="W1123" s="108"/>
      <c r="X1123" s="108"/>
      <c r="Y1123" s="108"/>
      <c r="Z1123" s="108"/>
      <c r="AA1123" s="108"/>
      <c r="AB1123" s="108"/>
      <c r="AC1123" s="108"/>
      <c r="AD1123" s="108"/>
      <c r="AE1123" s="108"/>
      <c r="AF1123" s="108"/>
      <c r="AG1123" s="108"/>
      <c r="AH1123" s="108"/>
      <c r="AI1123" s="108"/>
      <c r="AJ1123" s="108"/>
      <c r="AK1123" s="108"/>
      <c r="AL1123" s="108"/>
      <c r="AM1123" s="108"/>
      <c r="AN1123" s="108"/>
      <c r="AO1123" s="108"/>
      <c r="AP1123" s="108"/>
      <c r="AQ1123" s="108"/>
      <c r="AR1123" s="108"/>
      <c r="AS1123" s="108"/>
      <c r="AT1123" s="108"/>
      <c r="AU1123" s="108"/>
      <c r="AV1123" s="108"/>
      <c r="AW1123" s="108"/>
      <c r="AX1123" s="108"/>
      <c r="AY1123" s="108"/>
      <c r="AZ1123" s="108"/>
      <c r="BE1123" s="108"/>
      <c r="BG1123" s="108"/>
      <c r="BI1123" s="108"/>
      <c r="BK1123" s="108"/>
      <c r="BL1123" s="108"/>
      <c r="BM1123" s="108"/>
      <c r="CB1123" s="108"/>
      <c r="CC1123" s="108"/>
      <c r="CD1123" s="108"/>
      <c r="CE1123" s="108"/>
    </row>
    <row r="1124" spans="1:83">
      <c r="A1124" s="108"/>
      <c r="B1124" s="108"/>
      <c r="E1124" s="108"/>
      <c r="F1124" s="108"/>
      <c r="I1124" s="108"/>
      <c r="J1124" s="108"/>
      <c r="K1124" s="108"/>
      <c r="L1124" s="108"/>
      <c r="M1124" s="108"/>
      <c r="N1124" s="108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108"/>
      <c r="AA1124" s="108"/>
      <c r="AB1124" s="108"/>
      <c r="AC1124" s="108"/>
      <c r="AD1124" s="108"/>
      <c r="AE1124" s="108"/>
      <c r="AF1124" s="108"/>
      <c r="AG1124" s="108"/>
      <c r="AH1124" s="108"/>
      <c r="AI1124" s="108"/>
      <c r="AJ1124" s="108"/>
      <c r="AK1124" s="108"/>
      <c r="AL1124" s="108"/>
      <c r="AM1124" s="108"/>
      <c r="AN1124" s="108"/>
      <c r="AO1124" s="108"/>
      <c r="AP1124" s="108"/>
      <c r="AQ1124" s="108"/>
      <c r="AR1124" s="108"/>
      <c r="AS1124" s="108"/>
      <c r="AT1124" s="108"/>
      <c r="AU1124" s="108"/>
      <c r="AV1124" s="108"/>
      <c r="AW1124" s="108"/>
      <c r="AX1124" s="108"/>
      <c r="AY1124" s="108"/>
      <c r="AZ1124" s="108"/>
      <c r="BE1124" s="108"/>
      <c r="BG1124" s="108"/>
      <c r="BI1124" s="108"/>
      <c r="BK1124" s="108"/>
      <c r="BL1124" s="108"/>
      <c r="BM1124" s="108"/>
      <c r="CB1124" s="108"/>
      <c r="CC1124" s="108"/>
      <c r="CD1124" s="108"/>
      <c r="CE1124" s="108"/>
    </row>
    <row r="1125" spans="1:83">
      <c r="A1125" s="108"/>
      <c r="B1125" s="108"/>
      <c r="E1125" s="108"/>
      <c r="F1125" s="108"/>
      <c r="I1125" s="108"/>
      <c r="J1125" s="108"/>
      <c r="K1125" s="108"/>
      <c r="L1125" s="108"/>
      <c r="M1125" s="108"/>
      <c r="N1125" s="108"/>
      <c r="O1125" s="108"/>
      <c r="P1125" s="108"/>
      <c r="Q1125" s="108"/>
      <c r="R1125" s="108"/>
      <c r="S1125" s="108"/>
      <c r="T1125" s="108"/>
      <c r="U1125" s="108"/>
      <c r="V1125" s="108"/>
      <c r="W1125" s="108"/>
      <c r="X1125" s="108"/>
      <c r="Y1125" s="108"/>
      <c r="Z1125" s="108"/>
      <c r="AA1125" s="108"/>
      <c r="AB1125" s="108"/>
      <c r="AC1125" s="108"/>
      <c r="AD1125" s="108"/>
      <c r="AE1125" s="108"/>
      <c r="AF1125" s="108"/>
      <c r="AG1125" s="108"/>
      <c r="AH1125" s="108"/>
      <c r="AI1125" s="108"/>
      <c r="AJ1125" s="108"/>
      <c r="AK1125" s="108"/>
      <c r="AL1125" s="108"/>
      <c r="AM1125" s="108"/>
      <c r="AN1125" s="108"/>
      <c r="AO1125" s="108"/>
      <c r="AP1125" s="108"/>
      <c r="AQ1125" s="108"/>
      <c r="AR1125" s="108"/>
      <c r="AS1125" s="108"/>
      <c r="AT1125" s="108"/>
      <c r="AU1125" s="108"/>
      <c r="AV1125" s="108"/>
      <c r="AW1125" s="108"/>
      <c r="AX1125" s="108"/>
      <c r="AY1125" s="108"/>
      <c r="AZ1125" s="108"/>
      <c r="BE1125" s="108"/>
      <c r="BG1125" s="108"/>
      <c r="BI1125" s="108"/>
      <c r="BK1125" s="108"/>
      <c r="BL1125" s="108"/>
      <c r="BM1125" s="108"/>
      <c r="CB1125" s="108"/>
      <c r="CC1125" s="108"/>
      <c r="CD1125" s="108"/>
      <c r="CE1125" s="108"/>
    </row>
    <row r="1126" spans="1:83">
      <c r="A1126" s="108"/>
      <c r="B1126" s="108"/>
      <c r="E1126" s="108"/>
      <c r="F1126" s="108"/>
      <c r="I1126" s="108"/>
      <c r="J1126" s="108"/>
      <c r="K1126" s="108"/>
      <c r="L1126" s="108"/>
      <c r="M1126" s="108"/>
      <c r="N1126" s="108"/>
      <c r="O1126" s="108"/>
      <c r="P1126" s="108"/>
      <c r="Q1126" s="108"/>
      <c r="R1126" s="108"/>
      <c r="S1126" s="108"/>
      <c r="T1126" s="108"/>
      <c r="U1126" s="108"/>
      <c r="V1126" s="108"/>
      <c r="W1126" s="108"/>
      <c r="X1126" s="108"/>
      <c r="Y1126" s="108"/>
      <c r="Z1126" s="108"/>
      <c r="AA1126" s="108"/>
      <c r="AB1126" s="108"/>
      <c r="AC1126" s="108"/>
      <c r="AD1126" s="108"/>
      <c r="AE1126" s="108"/>
      <c r="AF1126" s="108"/>
      <c r="AG1126" s="108"/>
      <c r="AH1126" s="108"/>
      <c r="AI1126" s="108"/>
      <c r="AJ1126" s="108"/>
      <c r="AK1126" s="108"/>
      <c r="AL1126" s="108"/>
      <c r="AM1126" s="108"/>
      <c r="AN1126" s="108"/>
      <c r="AO1126" s="108"/>
      <c r="AP1126" s="108"/>
      <c r="AQ1126" s="108"/>
      <c r="AR1126" s="108"/>
      <c r="AS1126" s="108"/>
      <c r="AT1126" s="108"/>
      <c r="AU1126" s="108"/>
      <c r="AV1126" s="108"/>
      <c r="AW1126" s="108"/>
      <c r="AX1126" s="108"/>
      <c r="AY1126" s="108"/>
      <c r="AZ1126" s="108"/>
      <c r="BE1126" s="108"/>
      <c r="BG1126" s="108"/>
      <c r="BI1126" s="108"/>
      <c r="BK1126" s="108"/>
      <c r="BL1126" s="108"/>
      <c r="BM1126" s="108"/>
      <c r="CB1126" s="108"/>
      <c r="CC1126" s="108"/>
      <c r="CD1126" s="108"/>
      <c r="CE1126" s="108"/>
    </row>
    <row r="1127" spans="1:83">
      <c r="A1127" s="108"/>
      <c r="B1127" s="108"/>
      <c r="E1127" s="108"/>
      <c r="F1127" s="108"/>
      <c r="I1127" s="108"/>
      <c r="J1127" s="108"/>
      <c r="K1127" s="108"/>
      <c r="L1127" s="108"/>
      <c r="M1127" s="108"/>
      <c r="N1127" s="108"/>
      <c r="O1127" s="108"/>
      <c r="P1127" s="108"/>
      <c r="Q1127" s="108"/>
      <c r="R1127" s="108"/>
      <c r="S1127" s="108"/>
      <c r="T1127" s="108"/>
      <c r="U1127" s="108"/>
      <c r="V1127" s="108"/>
      <c r="W1127" s="108"/>
      <c r="X1127" s="108"/>
      <c r="Y1127" s="108"/>
      <c r="Z1127" s="108"/>
      <c r="AA1127" s="108"/>
      <c r="AB1127" s="108"/>
      <c r="AC1127" s="108"/>
      <c r="AD1127" s="108"/>
      <c r="AE1127" s="108"/>
      <c r="AF1127" s="108"/>
      <c r="AG1127" s="108"/>
      <c r="AH1127" s="108"/>
      <c r="AI1127" s="108"/>
      <c r="AJ1127" s="108"/>
      <c r="AK1127" s="108"/>
      <c r="AL1127" s="108"/>
      <c r="AM1127" s="108"/>
      <c r="AN1127" s="108"/>
      <c r="AO1127" s="108"/>
      <c r="AP1127" s="108"/>
      <c r="AQ1127" s="108"/>
      <c r="AR1127" s="108"/>
      <c r="AS1127" s="108"/>
      <c r="AT1127" s="108"/>
      <c r="AU1127" s="108"/>
      <c r="AV1127" s="108"/>
      <c r="AW1127" s="108"/>
      <c r="AX1127" s="108"/>
      <c r="AY1127" s="108"/>
      <c r="AZ1127" s="108"/>
      <c r="BE1127" s="108"/>
      <c r="BG1127" s="108"/>
      <c r="BI1127" s="108"/>
      <c r="BK1127" s="108"/>
      <c r="BL1127" s="108"/>
      <c r="BM1127" s="108"/>
      <c r="CB1127" s="108"/>
      <c r="CC1127" s="108"/>
      <c r="CD1127" s="108"/>
      <c r="CE1127" s="108"/>
    </row>
    <row r="1128" spans="1:83">
      <c r="A1128" s="108"/>
      <c r="B1128" s="108"/>
      <c r="E1128" s="108"/>
      <c r="F1128" s="108"/>
      <c r="I1128" s="108"/>
      <c r="J1128" s="108"/>
      <c r="K1128" s="108"/>
      <c r="L1128" s="108"/>
      <c r="M1128" s="108"/>
      <c r="N1128" s="108"/>
      <c r="O1128" s="108"/>
      <c r="P1128" s="108"/>
      <c r="Q1128" s="108"/>
      <c r="R1128" s="108"/>
      <c r="S1128" s="108"/>
      <c r="T1128" s="108"/>
      <c r="U1128" s="108"/>
      <c r="V1128" s="108"/>
      <c r="W1128" s="108"/>
      <c r="X1128" s="108"/>
      <c r="Y1128" s="108"/>
      <c r="Z1128" s="108"/>
      <c r="AA1128" s="108"/>
      <c r="AB1128" s="108"/>
      <c r="AC1128" s="108"/>
      <c r="AD1128" s="108"/>
      <c r="AE1128" s="108"/>
      <c r="AF1128" s="108"/>
      <c r="AG1128" s="108"/>
      <c r="AH1128" s="108"/>
      <c r="AI1128" s="108"/>
      <c r="AJ1128" s="108"/>
      <c r="AK1128" s="108"/>
      <c r="AL1128" s="108"/>
      <c r="AM1128" s="108"/>
      <c r="AN1128" s="108"/>
      <c r="AO1128" s="108"/>
      <c r="AP1128" s="108"/>
      <c r="AQ1128" s="108"/>
      <c r="AR1128" s="108"/>
      <c r="AS1128" s="108"/>
      <c r="AT1128" s="108"/>
      <c r="AU1128" s="108"/>
      <c r="AV1128" s="108"/>
      <c r="AW1128" s="108"/>
      <c r="AX1128" s="108"/>
      <c r="AY1128" s="108"/>
      <c r="AZ1128" s="108"/>
      <c r="BE1128" s="108"/>
      <c r="BG1128" s="108"/>
      <c r="BI1128" s="108"/>
      <c r="BK1128" s="108"/>
      <c r="BL1128" s="108"/>
      <c r="BM1128" s="108"/>
      <c r="CB1128" s="108"/>
      <c r="CC1128" s="108"/>
      <c r="CD1128" s="108"/>
      <c r="CE1128" s="108"/>
    </row>
    <row r="1129" spans="1:83">
      <c r="A1129" s="108"/>
      <c r="B1129" s="108"/>
      <c r="E1129" s="108"/>
      <c r="F1129" s="108"/>
      <c r="I1129" s="108"/>
      <c r="J1129" s="108"/>
      <c r="K1129" s="108"/>
      <c r="L1129" s="108"/>
      <c r="M1129" s="108"/>
      <c r="N1129" s="108"/>
      <c r="O1129" s="108"/>
      <c r="P1129" s="108"/>
      <c r="Q1129" s="108"/>
      <c r="R1129" s="108"/>
      <c r="S1129" s="108"/>
      <c r="T1129" s="108"/>
      <c r="U1129" s="108"/>
      <c r="V1129" s="108"/>
      <c r="W1129" s="108"/>
      <c r="X1129" s="108"/>
      <c r="Y1129" s="108"/>
      <c r="Z1129" s="108"/>
      <c r="AA1129" s="108"/>
      <c r="AB1129" s="108"/>
      <c r="AC1129" s="108"/>
      <c r="AD1129" s="108"/>
      <c r="AE1129" s="108"/>
      <c r="AF1129" s="108"/>
      <c r="AG1129" s="108"/>
      <c r="AH1129" s="108"/>
      <c r="AI1129" s="108"/>
      <c r="AJ1129" s="108"/>
      <c r="AK1129" s="108"/>
      <c r="AL1129" s="108"/>
      <c r="AM1129" s="108"/>
      <c r="AN1129" s="108"/>
      <c r="AO1129" s="108"/>
      <c r="AP1129" s="108"/>
      <c r="AQ1129" s="108"/>
      <c r="AR1129" s="108"/>
      <c r="AS1129" s="108"/>
      <c r="AT1129" s="108"/>
      <c r="AU1129" s="108"/>
      <c r="AV1129" s="108"/>
      <c r="AW1129" s="108"/>
      <c r="AX1129" s="108"/>
      <c r="AY1129" s="108"/>
      <c r="AZ1129" s="108"/>
      <c r="BE1129" s="108"/>
      <c r="BG1129" s="108"/>
      <c r="BI1129" s="108"/>
      <c r="BK1129" s="108"/>
      <c r="BL1129" s="108"/>
      <c r="BM1129" s="108"/>
      <c r="CB1129" s="108"/>
      <c r="CC1129" s="108"/>
      <c r="CD1129" s="108"/>
      <c r="CE1129" s="108"/>
    </row>
    <row r="1130" spans="1:83">
      <c r="A1130" s="108"/>
      <c r="B1130" s="108"/>
      <c r="E1130" s="108"/>
      <c r="F1130" s="108"/>
      <c r="I1130" s="108"/>
      <c r="J1130" s="108"/>
      <c r="K1130" s="108"/>
      <c r="L1130" s="108"/>
      <c r="M1130" s="108"/>
      <c r="N1130" s="108"/>
      <c r="O1130" s="108"/>
      <c r="P1130" s="108"/>
      <c r="Q1130" s="108"/>
      <c r="R1130" s="108"/>
      <c r="S1130" s="108"/>
      <c r="T1130" s="108"/>
      <c r="U1130" s="108"/>
      <c r="V1130" s="108"/>
      <c r="W1130" s="108"/>
      <c r="X1130" s="108"/>
      <c r="Y1130" s="108"/>
      <c r="Z1130" s="108"/>
      <c r="AA1130" s="108"/>
      <c r="AB1130" s="108"/>
      <c r="AC1130" s="108"/>
      <c r="AD1130" s="108"/>
      <c r="AE1130" s="108"/>
      <c r="AF1130" s="108"/>
      <c r="AG1130" s="108"/>
      <c r="AH1130" s="108"/>
      <c r="AI1130" s="108"/>
      <c r="AJ1130" s="108"/>
      <c r="AK1130" s="108"/>
      <c r="AL1130" s="108"/>
      <c r="AM1130" s="108"/>
      <c r="AN1130" s="108"/>
      <c r="AO1130" s="108"/>
      <c r="AP1130" s="108"/>
      <c r="AQ1130" s="108"/>
      <c r="AR1130" s="108"/>
      <c r="AS1130" s="108"/>
      <c r="AT1130" s="108"/>
      <c r="AU1130" s="108"/>
      <c r="AV1130" s="108"/>
      <c r="AW1130" s="108"/>
      <c r="AX1130" s="108"/>
      <c r="AY1130" s="108"/>
      <c r="AZ1130" s="108"/>
      <c r="BE1130" s="108"/>
      <c r="BG1130" s="108"/>
      <c r="BI1130" s="108"/>
      <c r="BK1130" s="108"/>
      <c r="BL1130" s="108"/>
      <c r="BM1130" s="108"/>
      <c r="CB1130" s="108"/>
      <c r="CC1130" s="108"/>
      <c r="CD1130" s="108"/>
      <c r="CE1130" s="108"/>
    </row>
    <row r="1131" spans="1:83">
      <c r="A1131" s="108"/>
      <c r="B1131" s="108"/>
      <c r="E1131" s="108"/>
      <c r="F1131" s="108"/>
      <c r="I1131" s="108"/>
      <c r="J1131" s="108"/>
      <c r="K1131" s="108"/>
      <c r="L1131" s="108"/>
      <c r="M1131" s="108"/>
      <c r="N1131" s="108"/>
      <c r="O1131" s="108"/>
      <c r="P1131" s="108"/>
      <c r="Q1131" s="108"/>
      <c r="R1131" s="108"/>
      <c r="S1131" s="108"/>
      <c r="T1131" s="108"/>
      <c r="U1131" s="108"/>
      <c r="V1131" s="108"/>
      <c r="W1131" s="108"/>
      <c r="X1131" s="108"/>
      <c r="Y1131" s="108"/>
      <c r="Z1131" s="108"/>
      <c r="AA1131" s="108"/>
      <c r="AB1131" s="108"/>
      <c r="AC1131" s="108"/>
      <c r="AD1131" s="108"/>
      <c r="AE1131" s="108"/>
      <c r="AF1131" s="108"/>
      <c r="AG1131" s="108"/>
      <c r="AH1131" s="108"/>
      <c r="AI1131" s="108"/>
      <c r="AJ1131" s="108"/>
      <c r="AK1131" s="108"/>
      <c r="AL1131" s="108"/>
      <c r="AM1131" s="108"/>
      <c r="AN1131" s="108"/>
      <c r="AO1131" s="108"/>
      <c r="AP1131" s="108"/>
      <c r="AQ1131" s="108"/>
      <c r="AR1131" s="108"/>
      <c r="AS1131" s="108"/>
      <c r="AT1131" s="108"/>
      <c r="AU1131" s="108"/>
      <c r="AV1131" s="108"/>
      <c r="AW1131" s="108"/>
      <c r="AX1131" s="108"/>
      <c r="AY1131" s="108"/>
      <c r="AZ1131" s="108"/>
      <c r="BE1131" s="108"/>
      <c r="BG1131" s="108"/>
      <c r="BI1131" s="108"/>
      <c r="BK1131" s="108"/>
      <c r="BL1131" s="108"/>
      <c r="BM1131" s="108"/>
      <c r="CB1131" s="108"/>
      <c r="CC1131" s="108"/>
      <c r="CD1131" s="108"/>
      <c r="CE1131" s="108"/>
    </row>
    <row r="1132" spans="1:83">
      <c r="A1132" s="108"/>
      <c r="B1132" s="108"/>
      <c r="E1132" s="108"/>
      <c r="F1132" s="108"/>
      <c r="I1132" s="108"/>
      <c r="J1132" s="108"/>
      <c r="K1132" s="108"/>
      <c r="L1132" s="108"/>
      <c r="M1132" s="108"/>
      <c r="N1132" s="108"/>
      <c r="O1132" s="108"/>
      <c r="P1132" s="108"/>
      <c r="Q1132" s="108"/>
      <c r="R1132" s="108"/>
      <c r="S1132" s="108"/>
      <c r="T1132" s="108"/>
      <c r="U1132" s="108"/>
      <c r="V1132" s="108"/>
      <c r="W1132" s="108"/>
      <c r="X1132" s="108"/>
      <c r="Y1132" s="108"/>
      <c r="Z1132" s="108"/>
      <c r="AA1132" s="108"/>
      <c r="AB1132" s="108"/>
      <c r="AC1132" s="108"/>
      <c r="AD1132" s="108"/>
      <c r="AE1132" s="108"/>
      <c r="AF1132" s="108"/>
      <c r="AG1132" s="108"/>
      <c r="AH1132" s="108"/>
      <c r="AI1132" s="108"/>
      <c r="AJ1132" s="108"/>
      <c r="AK1132" s="108"/>
      <c r="AL1132" s="108"/>
      <c r="AM1132" s="108"/>
      <c r="AN1132" s="108"/>
      <c r="AO1132" s="108"/>
      <c r="AP1132" s="108"/>
      <c r="AQ1132" s="108"/>
      <c r="AR1132" s="108"/>
      <c r="AS1132" s="108"/>
      <c r="AT1132" s="108"/>
      <c r="AU1132" s="108"/>
      <c r="AV1132" s="108"/>
      <c r="AW1132" s="108"/>
      <c r="AX1132" s="108"/>
      <c r="AY1132" s="108"/>
      <c r="AZ1132" s="108"/>
      <c r="BE1132" s="108"/>
      <c r="BG1132" s="108"/>
      <c r="BI1132" s="108"/>
      <c r="BK1132" s="108"/>
      <c r="BL1132" s="108"/>
      <c r="BM1132" s="108"/>
      <c r="CB1132" s="108"/>
      <c r="CC1132" s="108"/>
      <c r="CD1132" s="108"/>
      <c r="CE1132" s="108"/>
    </row>
    <row r="1133" spans="1:83">
      <c r="A1133" s="108"/>
      <c r="B1133" s="108"/>
      <c r="E1133" s="108"/>
      <c r="F1133" s="108"/>
      <c r="I1133" s="108"/>
      <c r="J1133" s="108"/>
      <c r="K1133" s="108"/>
      <c r="L1133" s="108"/>
      <c r="M1133" s="108"/>
      <c r="N1133" s="108"/>
      <c r="O1133" s="108"/>
      <c r="P1133" s="108"/>
      <c r="Q1133" s="108"/>
      <c r="R1133" s="108"/>
      <c r="S1133" s="108"/>
      <c r="T1133" s="108"/>
      <c r="U1133" s="108"/>
      <c r="V1133" s="108"/>
      <c r="W1133" s="108"/>
      <c r="X1133" s="108"/>
      <c r="Y1133" s="108"/>
      <c r="Z1133" s="108"/>
      <c r="AA1133" s="108"/>
      <c r="AB1133" s="108"/>
      <c r="AC1133" s="108"/>
      <c r="AD1133" s="108"/>
      <c r="AE1133" s="108"/>
      <c r="AF1133" s="108"/>
      <c r="AG1133" s="108"/>
      <c r="AH1133" s="108"/>
      <c r="AI1133" s="108"/>
      <c r="AJ1133" s="108"/>
      <c r="AK1133" s="108"/>
      <c r="AL1133" s="108"/>
      <c r="AM1133" s="108"/>
      <c r="AN1133" s="108"/>
      <c r="AO1133" s="108"/>
      <c r="AP1133" s="108"/>
      <c r="AQ1133" s="108"/>
      <c r="AR1133" s="108"/>
      <c r="AS1133" s="108"/>
      <c r="AT1133" s="108"/>
      <c r="AU1133" s="108"/>
      <c r="AV1133" s="108"/>
      <c r="AW1133" s="108"/>
      <c r="AX1133" s="108"/>
      <c r="AY1133" s="108"/>
      <c r="AZ1133" s="108"/>
      <c r="BE1133" s="108"/>
      <c r="BG1133" s="108"/>
      <c r="BI1133" s="108"/>
      <c r="BK1133" s="108"/>
      <c r="BL1133" s="108"/>
      <c r="BM1133" s="108"/>
      <c r="CB1133" s="108"/>
      <c r="CC1133" s="108"/>
      <c r="CD1133" s="108"/>
      <c r="CE1133" s="108"/>
    </row>
    <row r="1134" spans="1:83">
      <c r="A1134" s="108"/>
      <c r="B1134" s="108"/>
      <c r="E1134" s="108"/>
      <c r="F1134" s="108"/>
      <c r="I1134" s="108"/>
      <c r="J1134" s="108"/>
      <c r="K1134" s="108"/>
      <c r="L1134" s="108"/>
      <c r="M1134" s="108"/>
      <c r="N1134" s="108"/>
      <c r="O1134" s="108"/>
      <c r="P1134" s="108"/>
      <c r="Q1134" s="108"/>
      <c r="R1134" s="108"/>
      <c r="S1134" s="108"/>
      <c r="T1134" s="108"/>
      <c r="U1134" s="108"/>
      <c r="V1134" s="108"/>
      <c r="W1134" s="108"/>
      <c r="X1134" s="108"/>
      <c r="Y1134" s="108"/>
      <c r="Z1134" s="108"/>
      <c r="AA1134" s="108"/>
      <c r="AB1134" s="108"/>
      <c r="AC1134" s="108"/>
      <c r="AD1134" s="108"/>
      <c r="AE1134" s="108"/>
      <c r="AF1134" s="108"/>
      <c r="AG1134" s="108"/>
      <c r="AH1134" s="108"/>
      <c r="AI1134" s="108"/>
      <c r="AJ1134" s="108"/>
      <c r="AK1134" s="108"/>
      <c r="AL1134" s="108"/>
      <c r="AM1134" s="108"/>
      <c r="AN1134" s="108"/>
      <c r="AO1134" s="108"/>
      <c r="AP1134" s="108"/>
      <c r="AQ1134" s="108"/>
      <c r="AR1134" s="108"/>
      <c r="AS1134" s="108"/>
      <c r="AT1134" s="108"/>
      <c r="AU1134" s="108"/>
      <c r="AV1134" s="108"/>
      <c r="AW1134" s="108"/>
      <c r="AX1134" s="108"/>
      <c r="AY1134" s="108"/>
      <c r="AZ1134" s="108"/>
      <c r="BE1134" s="108"/>
      <c r="BG1134" s="108"/>
      <c r="BI1134" s="108"/>
      <c r="BK1134" s="108"/>
      <c r="BL1134" s="108"/>
      <c r="BM1134" s="108"/>
      <c r="CB1134" s="108"/>
      <c r="CC1134" s="108"/>
      <c r="CD1134" s="108"/>
      <c r="CE1134" s="108"/>
    </row>
    <row r="1135" spans="1:83">
      <c r="A1135" s="108"/>
      <c r="B1135" s="108"/>
      <c r="E1135" s="108"/>
      <c r="F1135" s="108"/>
      <c r="I1135" s="108"/>
      <c r="J1135" s="108"/>
      <c r="K1135" s="108"/>
      <c r="L1135" s="108"/>
      <c r="M1135" s="108"/>
      <c r="N1135" s="108"/>
      <c r="O1135" s="108"/>
      <c r="P1135" s="108"/>
      <c r="Q1135" s="108"/>
      <c r="R1135" s="108"/>
      <c r="S1135" s="108"/>
      <c r="T1135" s="108"/>
      <c r="U1135" s="108"/>
      <c r="V1135" s="108"/>
      <c r="W1135" s="108"/>
      <c r="X1135" s="108"/>
      <c r="Y1135" s="108"/>
      <c r="Z1135" s="108"/>
      <c r="AA1135" s="108"/>
      <c r="AB1135" s="108"/>
      <c r="AC1135" s="108"/>
      <c r="AD1135" s="108"/>
      <c r="AE1135" s="108"/>
      <c r="AF1135" s="108"/>
      <c r="AG1135" s="108"/>
      <c r="AH1135" s="108"/>
      <c r="AI1135" s="108"/>
      <c r="AJ1135" s="108"/>
      <c r="AK1135" s="108"/>
      <c r="AL1135" s="108"/>
      <c r="AM1135" s="108"/>
      <c r="AN1135" s="108"/>
      <c r="AO1135" s="108"/>
      <c r="AP1135" s="108"/>
      <c r="AQ1135" s="108"/>
      <c r="AR1135" s="108"/>
      <c r="AS1135" s="108"/>
      <c r="AT1135" s="108"/>
      <c r="AU1135" s="108"/>
      <c r="AV1135" s="108"/>
      <c r="AW1135" s="108"/>
      <c r="AX1135" s="108"/>
      <c r="AY1135" s="108"/>
      <c r="AZ1135" s="108"/>
      <c r="BE1135" s="108"/>
      <c r="BG1135" s="108"/>
      <c r="BI1135" s="108"/>
      <c r="BK1135" s="108"/>
      <c r="BL1135" s="108"/>
      <c r="BM1135" s="108"/>
      <c r="CB1135" s="108"/>
      <c r="CC1135" s="108"/>
      <c r="CD1135" s="108"/>
      <c r="CE1135" s="108"/>
    </row>
    <row r="1136" spans="1:83">
      <c r="A1136" s="108"/>
      <c r="B1136" s="108"/>
      <c r="E1136" s="108"/>
      <c r="F1136" s="108"/>
      <c r="I1136" s="108"/>
      <c r="J1136" s="108"/>
      <c r="K1136" s="108"/>
      <c r="L1136" s="108"/>
      <c r="M1136" s="108"/>
      <c r="N1136" s="108"/>
      <c r="O1136" s="108"/>
      <c r="P1136" s="108"/>
      <c r="Q1136" s="108"/>
      <c r="R1136" s="108"/>
      <c r="S1136" s="108"/>
      <c r="T1136" s="108"/>
      <c r="U1136" s="108"/>
      <c r="V1136" s="108"/>
      <c r="W1136" s="108"/>
      <c r="X1136" s="108"/>
      <c r="Y1136" s="108"/>
      <c r="Z1136" s="108"/>
      <c r="AA1136" s="108"/>
      <c r="AB1136" s="108"/>
      <c r="AC1136" s="108"/>
      <c r="AD1136" s="108"/>
      <c r="AE1136" s="108"/>
      <c r="AF1136" s="108"/>
      <c r="AG1136" s="108"/>
      <c r="AH1136" s="108"/>
      <c r="AI1136" s="108"/>
      <c r="AJ1136" s="108"/>
      <c r="AK1136" s="108"/>
      <c r="AL1136" s="108"/>
      <c r="AM1136" s="108"/>
      <c r="AN1136" s="108"/>
      <c r="AO1136" s="108"/>
      <c r="AP1136" s="108"/>
      <c r="AQ1136" s="108"/>
      <c r="AR1136" s="108"/>
      <c r="AS1136" s="108"/>
      <c r="AT1136" s="108"/>
      <c r="AU1136" s="108"/>
      <c r="AV1136" s="108"/>
      <c r="AW1136" s="108"/>
      <c r="AX1136" s="108"/>
      <c r="AY1136" s="108"/>
      <c r="AZ1136" s="108"/>
      <c r="BE1136" s="108"/>
      <c r="BG1136" s="108"/>
      <c r="BI1136" s="108"/>
      <c r="BK1136" s="108"/>
      <c r="BL1136" s="108"/>
      <c r="BM1136" s="108"/>
      <c r="CB1136" s="108"/>
      <c r="CC1136" s="108"/>
      <c r="CD1136" s="108"/>
      <c r="CE1136" s="108"/>
    </row>
    <row r="1137" spans="1:83">
      <c r="A1137" s="108"/>
      <c r="B1137" s="108"/>
      <c r="E1137" s="108"/>
      <c r="F1137" s="108"/>
      <c r="I1137" s="108"/>
      <c r="J1137" s="108"/>
      <c r="K1137" s="108"/>
      <c r="L1137" s="108"/>
      <c r="M1137" s="108"/>
      <c r="N1137" s="108"/>
      <c r="O1137" s="108"/>
      <c r="P1137" s="108"/>
      <c r="Q1137" s="108"/>
      <c r="R1137" s="108"/>
      <c r="S1137" s="108"/>
      <c r="T1137" s="108"/>
      <c r="U1137" s="108"/>
      <c r="V1137" s="108"/>
      <c r="W1137" s="108"/>
      <c r="X1137" s="108"/>
      <c r="Y1137" s="108"/>
      <c r="Z1137" s="108"/>
      <c r="AA1137" s="108"/>
      <c r="AB1137" s="108"/>
      <c r="AC1137" s="108"/>
      <c r="AD1137" s="108"/>
      <c r="AE1137" s="108"/>
      <c r="AF1137" s="108"/>
      <c r="AG1137" s="108"/>
      <c r="AH1137" s="108"/>
      <c r="AI1137" s="108"/>
      <c r="AJ1137" s="108"/>
      <c r="AK1137" s="108"/>
      <c r="AL1137" s="108"/>
      <c r="AM1137" s="108"/>
      <c r="AN1137" s="108"/>
      <c r="AO1137" s="108"/>
      <c r="AP1137" s="108"/>
      <c r="AQ1137" s="108"/>
      <c r="AR1137" s="108"/>
      <c r="AS1137" s="108"/>
      <c r="AT1137" s="108"/>
      <c r="AU1137" s="108"/>
      <c r="AV1137" s="108"/>
      <c r="AW1137" s="108"/>
      <c r="AX1137" s="108"/>
      <c r="AY1137" s="108"/>
      <c r="AZ1137" s="108"/>
      <c r="BE1137" s="108"/>
      <c r="BG1137" s="108"/>
      <c r="BI1137" s="108"/>
      <c r="BK1137" s="108"/>
      <c r="BL1137" s="108"/>
      <c r="BM1137" s="108"/>
      <c r="CB1137" s="108"/>
      <c r="CC1137" s="108"/>
      <c r="CD1137" s="108"/>
      <c r="CE1137" s="108"/>
    </row>
    <row r="1138" spans="1:83">
      <c r="A1138" s="108"/>
      <c r="B1138" s="108"/>
      <c r="E1138" s="108"/>
      <c r="F1138" s="108"/>
      <c r="I1138" s="108"/>
      <c r="J1138" s="108"/>
      <c r="K1138" s="108"/>
      <c r="L1138" s="108"/>
      <c r="M1138" s="108"/>
      <c r="N1138" s="108"/>
      <c r="O1138" s="108"/>
      <c r="P1138" s="108"/>
      <c r="Q1138" s="108"/>
      <c r="R1138" s="108"/>
      <c r="S1138" s="108"/>
      <c r="T1138" s="108"/>
      <c r="U1138" s="108"/>
      <c r="V1138" s="108"/>
      <c r="W1138" s="108"/>
      <c r="X1138" s="108"/>
      <c r="Y1138" s="108"/>
      <c r="Z1138" s="108"/>
      <c r="AA1138" s="108"/>
      <c r="AB1138" s="108"/>
      <c r="AC1138" s="108"/>
      <c r="AD1138" s="108"/>
      <c r="AE1138" s="108"/>
      <c r="AF1138" s="108"/>
      <c r="AG1138" s="108"/>
      <c r="AH1138" s="108"/>
      <c r="AI1138" s="108"/>
      <c r="AJ1138" s="108"/>
      <c r="AK1138" s="108"/>
      <c r="AL1138" s="108"/>
      <c r="AM1138" s="108"/>
      <c r="AN1138" s="108"/>
      <c r="AO1138" s="108"/>
      <c r="AP1138" s="108"/>
      <c r="AQ1138" s="108"/>
      <c r="AR1138" s="108"/>
      <c r="AS1138" s="108"/>
      <c r="AT1138" s="108"/>
      <c r="AU1138" s="108"/>
      <c r="AV1138" s="108"/>
      <c r="AW1138" s="108"/>
      <c r="AX1138" s="108"/>
      <c r="AY1138" s="108"/>
      <c r="AZ1138" s="108"/>
      <c r="BE1138" s="108"/>
      <c r="BG1138" s="108"/>
      <c r="BI1138" s="108"/>
      <c r="BK1138" s="108"/>
      <c r="BL1138" s="108"/>
      <c r="BM1138" s="108"/>
      <c r="CB1138" s="108"/>
      <c r="CC1138" s="108"/>
      <c r="CD1138" s="108"/>
      <c r="CE1138" s="108"/>
    </row>
    <row r="1139" spans="1:83">
      <c r="A1139" s="108"/>
      <c r="B1139" s="108"/>
      <c r="E1139" s="108"/>
      <c r="F1139" s="108"/>
      <c r="I1139" s="108"/>
      <c r="J1139" s="108"/>
      <c r="K1139" s="108"/>
      <c r="L1139" s="108"/>
      <c r="M1139" s="108"/>
      <c r="N1139" s="108"/>
      <c r="O1139" s="108"/>
      <c r="P1139" s="108"/>
      <c r="Q1139" s="108"/>
      <c r="R1139" s="108"/>
      <c r="S1139" s="108"/>
      <c r="T1139" s="108"/>
      <c r="U1139" s="108"/>
      <c r="V1139" s="108"/>
      <c r="W1139" s="108"/>
      <c r="X1139" s="108"/>
      <c r="Y1139" s="108"/>
      <c r="Z1139" s="108"/>
      <c r="AA1139" s="108"/>
      <c r="AB1139" s="108"/>
      <c r="AC1139" s="108"/>
      <c r="AD1139" s="108"/>
      <c r="AE1139" s="108"/>
      <c r="AF1139" s="108"/>
      <c r="AG1139" s="108"/>
      <c r="AH1139" s="108"/>
      <c r="AI1139" s="108"/>
      <c r="AJ1139" s="108"/>
      <c r="AK1139" s="108"/>
      <c r="AL1139" s="108"/>
      <c r="AM1139" s="108"/>
      <c r="AN1139" s="108"/>
      <c r="AO1139" s="108"/>
      <c r="AP1139" s="108"/>
      <c r="AQ1139" s="108"/>
      <c r="AR1139" s="108"/>
      <c r="AS1139" s="108"/>
      <c r="AT1139" s="108"/>
      <c r="AU1139" s="108"/>
      <c r="AV1139" s="108"/>
      <c r="AW1139" s="108"/>
      <c r="AX1139" s="108"/>
      <c r="AY1139" s="108"/>
      <c r="AZ1139" s="108"/>
      <c r="BE1139" s="108"/>
      <c r="BG1139" s="108"/>
      <c r="BI1139" s="108"/>
      <c r="BK1139" s="108"/>
      <c r="BL1139" s="108"/>
      <c r="BM1139" s="108"/>
      <c r="CB1139" s="108"/>
      <c r="CC1139" s="108"/>
      <c r="CD1139" s="108"/>
      <c r="CE1139" s="108"/>
    </row>
    <row r="1140" spans="1:83">
      <c r="A1140" s="108"/>
      <c r="B1140" s="108"/>
      <c r="E1140" s="108"/>
      <c r="F1140" s="108"/>
      <c r="I1140" s="108"/>
      <c r="J1140" s="108"/>
      <c r="K1140" s="108"/>
      <c r="L1140" s="108"/>
      <c r="M1140" s="108"/>
      <c r="N1140" s="108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108"/>
      <c r="AA1140" s="108"/>
      <c r="AB1140" s="108"/>
      <c r="AC1140" s="108"/>
      <c r="AD1140" s="108"/>
      <c r="AE1140" s="108"/>
      <c r="AF1140" s="108"/>
      <c r="AG1140" s="108"/>
      <c r="AH1140" s="108"/>
      <c r="AI1140" s="108"/>
      <c r="AJ1140" s="108"/>
      <c r="AK1140" s="108"/>
      <c r="AL1140" s="108"/>
      <c r="AM1140" s="108"/>
      <c r="AN1140" s="108"/>
      <c r="AO1140" s="108"/>
      <c r="AP1140" s="108"/>
      <c r="AQ1140" s="108"/>
      <c r="AR1140" s="108"/>
      <c r="AS1140" s="108"/>
      <c r="AT1140" s="108"/>
      <c r="AU1140" s="108"/>
      <c r="AV1140" s="108"/>
      <c r="AW1140" s="108"/>
      <c r="AX1140" s="108"/>
      <c r="AY1140" s="108"/>
      <c r="AZ1140" s="108"/>
      <c r="BE1140" s="108"/>
      <c r="BG1140" s="108"/>
      <c r="BI1140" s="108"/>
      <c r="BK1140" s="108"/>
      <c r="BL1140" s="108"/>
      <c r="BM1140" s="108"/>
      <c r="CB1140" s="108"/>
      <c r="CC1140" s="108"/>
      <c r="CD1140" s="108"/>
      <c r="CE1140" s="108"/>
    </row>
    <row r="1141" spans="1:83">
      <c r="A1141" s="108"/>
      <c r="B1141" s="108"/>
      <c r="E1141" s="108"/>
      <c r="F1141" s="108"/>
      <c r="I1141" s="108"/>
      <c r="J1141" s="108"/>
      <c r="K1141" s="108"/>
      <c r="L1141" s="108"/>
      <c r="M1141" s="108"/>
      <c r="N1141" s="108"/>
      <c r="O1141" s="108"/>
      <c r="P1141" s="108"/>
      <c r="Q1141" s="108"/>
      <c r="R1141" s="108"/>
      <c r="S1141" s="108"/>
      <c r="T1141" s="108"/>
      <c r="U1141" s="108"/>
      <c r="V1141" s="108"/>
      <c r="W1141" s="108"/>
      <c r="X1141" s="108"/>
      <c r="Y1141" s="108"/>
      <c r="Z1141" s="108"/>
      <c r="AA1141" s="108"/>
      <c r="AB1141" s="108"/>
      <c r="AC1141" s="108"/>
      <c r="AD1141" s="108"/>
      <c r="AE1141" s="108"/>
      <c r="AF1141" s="108"/>
      <c r="AG1141" s="108"/>
      <c r="AH1141" s="108"/>
      <c r="AI1141" s="108"/>
      <c r="AJ1141" s="108"/>
      <c r="AK1141" s="108"/>
      <c r="AL1141" s="108"/>
      <c r="AM1141" s="108"/>
      <c r="AN1141" s="108"/>
      <c r="AO1141" s="108"/>
      <c r="AP1141" s="108"/>
      <c r="AQ1141" s="108"/>
      <c r="AR1141" s="108"/>
      <c r="AS1141" s="108"/>
      <c r="AT1141" s="108"/>
      <c r="AU1141" s="108"/>
      <c r="AV1141" s="108"/>
      <c r="AW1141" s="108"/>
      <c r="AX1141" s="108"/>
      <c r="AY1141" s="108"/>
      <c r="AZ1141" s="108"/>
      <c r="BE1141" s="108"/>
      <c r="BG1141" s="108"/>
      <c r="BI1141" s="108"/>
      <c r="BK1141" s="108"/>
      <c r="BL1141" s="108"/>
      <c r="BM1141" s="108"/>
      <c r="CB1141" s="108"/>
      <c r="CC1141" s="108"/>
      <c r="CD1141" s="108"/>
      <c r="CE1141" s="108"/>
    </row>
    <row r="1142" spans="1:83">
      <c r="A1142" s="108"/>
      <c r="B1142" s="108"/>
      <c r="E1142" s="108"/>
      <c r="F1142" s="108"/>
      <c r="I1142" s="108"/>
      <c r="J1142" s="108"/>
      <c r="K1142" s="108"/>
      <c r="L1142" s="108"/>
      <c r="M1142" s="108"/>
      <c r="N1142" s="108"/>
      <c r="O1142" s="108"/>
      <c r="P1142" s="108"/>
      <c r="Q1142" s="108"/>
      <c r="R1142" s="108"/>
      <c r="S1142" s="108"/>
      <c r="T1142" s="108"/>
      <c r="U1142" s="108"/>
      <c r="V1142" s="108"/>
      <c r="W1142" s="108"/>
      <c r="X1142" s="108"/>
      <c r="Y1142" s="108"/>
      <c r="Z1142" s="108"/>
      <c r="AA1142" s="108"/>
      <c r="AB1142" s="108"/>
      <c r="AC1142" s="108"/>
      <c r="AD1142" s="108"/>
      <c r="AE1142" s="108"/>
      <c r="AF1142" s="108"/>
      <c r="AG1142" s="108"/>
      <c r="AH1142" s="108"/>
      <c r="AI1142" s="108"/>
      <c r="AJ1142" s="108"/>
      <c r="AK1142" s="108"/>
      <c r="AL1142" s="108"/>
      <c r="AM1142" s="108"/>
      <c r="AN1142" s="108"/>
      <c r="AO1142" s="108"/>
      <c r="AP1142" s="108"/>
      <c r="AQ1142" s="108"/>
      <c r="AR1142" s="108"/>
      <c r="AS1142" s="108"/>
      <c r="AT1142" s="108"/>
      <c r="AU1142" s="108"/>
      <c r="AV1142" s="108"/>
      <c r="AW1142" s="108"/>
      <c r="AX1142" s="108"/>
      <c r="AY1142" s="108"/>
      <c r="AZ1142" s="108"/>
      <c r="BE1142" s="108"/>
      <c r="BG1142" s="108"/>
      <c r="BI1142" s="108"/>
      <c r="BK1142" s="108"/>
      <c r="BL1142" s="108"/>
      <c r="BM1142" s="108"/>
      <c r="CB1142" s="108"/>
      <c r="CC1142" s="108"/>
      <c r="CD1142" s="108"/>
      <c r="CE1142" s="108"/>
    </row>
    <row r="1143" spans="1:83">
      <c r="A1143" s="108"/>
      <c r="B1143" s="108"/>
      <c r="E1143" s="108"/>
      <c r="F1143" s="108"/>
      <c r="I1143" s="108"/>
      <c r="J1143" s="108"/>
      <c r="K1143" s="108"/>
      <c r="L1143" s="108"/>
      <c r="M1143" s="108"/>
      <c r="N1143" s="108"/>
      <c r="O1143" s="108"/>
      <c r="P1143" s="108"/>
      <c r="Q1143" s="108"/>
      <c r="R1143" s="108"/>
      <c r="S1143" s="108"/>
      <c r="T1143" s="108"/>
      <c r="U1143" s="108"/>
      <c r="V1143" s="108"/>
      <c r="W1143" s="108"/>
      <c r="X1143" s="108"/>
      <c r="Y1143" s="108"/>
      <c r="Z1143" s="108"/>
      <c r="AA1143" s="108"/>
      <c r="AB1143" s="108"/>
      <c r="AC1143" s="108"/>
      <c r="AD1143" s="108"/>
      <c r="AE1143" s="108"/>
      <c r="AF1143" s="108"/>
      <c r="AG1143" s="108"/>
      <c r="AH1143" s="108"/>
      <c r="AI1143" s="108"/>
      <c r="AJ1143" s="108"/>
      <c r="AK1143" s="108"/>
      <c r="AL1143" s="108"/>
      <c r="AM1143" s="108"/>
      <c r="AN1143" s="108"/>
      <c r="AO1143" s="108"/>
      <c r="AP1143" s="108"/>
      <c r="AQ1143" s="108"/>
      <c r="AR1143" s="108"/>
      <c r="AS1143" s="108"/>
      <c r="AT1143" s="108"/>
      <c r="AU1143" s="108"/>
      <c r="AV1143" s="108"/>
      <c r="AW1143" s="108"/>
      <c r="AX1143" s="108"/>
      <c r="AY1143" s="108"/>
      <c r="AZ1143" s="108"/>
      <c r="BE1143" s="108"/>
      <c r="BG1143" s="108"/>
      <c r="BI1143" s="108"/>
      <c r="BK1143" s="108"/>
      <c r="BL1143" s="108"/>
      <c r="BM1143" s="108"/>
      <c r="CB1143" s="108"/>
      <c r="CC1143" s="108"/>
      <c r="CD1143" s="108"/>
      <c r="CE1143" s="108"/>
    </row>
    <row r="1144" spans="1:83">
      <c r="A1144" s="108"/>
      <c r="B1144" s="108"/>
      <c r="E1144" s="108"/>
      <c r="F1144" s="108"/>
      <c r="I1144" s="108"/>
      <c r="J1144" s="108"/>
      <c r="K1144" s="108"/>
      <c r="L1144" s="108"/>
      <c r="M1144" s="108"/>
      <c r="N1144" s="108"/>
      <c r="O1144" s="108"/>
      <c r="P1144" s="108"/>
      <c r="Q1144" s="108"/>
      <c r="R1144" s="108"/>
      <c r="S1144" s="108"/>
      <c r="T1144" s="108"/>
      <c r="U1144" s="108"/>
      <c r="V1144" s="108"/>
      <c r="W1144" s="108"/>
      <c r="X1144" s="108"/>
      <c r="Y1144" s="108"/>
      <c r="Z1144" s="108"/>
      <c r="AA1144" s="108"/>
      <c r="AB1144" s="108"/>
      <c r="AC1144" s="108"/>
      <c r="AD1144" s="108"/>
      <c r="AE1144" s="108"/>
      <c r="AF1144" s="108"/>
      <c r="AG1144" s="108"/>
      <c r="AH1144" s="108"/>
      <c r="AI1144" s="108"/>
      <c r="AJ1144" s="108"/>
      <c r="AK1144" s="108"/>
      <c r="AL1144" s="108"/>
      <c r="AM1144" s="108"/>
      <c r="AN1144" s="108"/>
      <c r="AO1144" s="108"/>
      <c r="AP1144" s="108"/>
      <c r="AQ1144" s="108"/>
      <c r="AR1144" s="108"/>
      <c r="AS1144" s="108"/>
      <c r="AT1144" s="108"/>
      <c r="AU1144" s="108"/>
      <c r="AV1144" s="108"/>
      <c r="AW1144" s="108"/>
      <c r="AX1144" s="108"/>
      <c r="AY1144" s="108"/>
      <c r="AZ1144" s="108"/>
      <c r="BE1144" s="108"/>
      <c r="BG1144" s="108"/>
      <c r="BI1144" s="108"/>
      <c r="BK1144" s="108"/>
      <c r="BL1144" s="108"/>
      <c r="BM1144" s="108"/>
      <c r="CB1144" s="108"/>
      <c r="CC1144" s="108"/>
      <c r="CD1144" s="108"/>
      <c r="CE1144" s="108"/>
    </row>
    <row r="1145" spans="1:83">
      <c r="A1145" s="108"/>
      <c r="B1145" s="108"/>
      <c r="E1145" s="108"/>
      <c r="F1145" s="108"/>
      <c r="I1145" s="108"/>
      <c r="J1145" s="108"/>
      <c r="K1145" s="108"/>
      <c r="L1145" s="108"/>
      <c r="M1145" s="108"/>
      <c r="N1145" s="108"/>
      <c r="O1145" s="108"/>
      <c r="P1145" s="108"/>
      <c r="Q1145" s="108"/>
      <c r="R1145" s="108"/>
      <c r="S1145" s="108"/>
      <c r="T1145" s="108"/>
      <c r="U1145" s="108"/>
      <c r="V1145" s="108"/>
      <c r="W1145" s="108"/>
      <c r="X1145" s="108"/>
      <c r="Y1145" s="108"/>
      <c r="Z1145" s="108"/>
      <c r="AA1145" s="108"/>
      <c r="AB1145" s="108"/>
      <c r="AC1145" s="108"/>
      <c r="AD1145" s="108"/>
      <c r="AE1145" s="108"/>
      <c r="AF1145" s="108"/>
      <c r="AG1145" s="108"/>
      <c r="AH1145" s="108"/>
      <c r="AI1145" s="108"/>
      <c r="AJ1145" s="108"/>
      <c r="AK1145" s="108"/>
      <c r="AL1145" s="108"/>
      <c r="AM1145" s="108"/>
      <c r="AN1145" s="108"/>
      <c r="AO1145" s="108"/>
      <c r="AP1145" s="108"/>
      <c r="AQ1145" s="108"/>
      <c r="AR1145" s="108"/>
      <c r="AS1145" s="108"/>
      <c r="AT1145" s="108"/>
      <c r="AU1145" s="108"/>
      <c r="AV1145" s="108"/>
      <c r="AW1145" s="108"/>
      <c r="AX1145" s="108"/>
      <c r="AY1145" s="108"/>
      <c r="AZ1145" s="108"/>
      <c r="BE1145" s="108"/>
      <c r="BG1145" s="108"/>
      <c r="BI1145" s="108"/>
      <c r="BK1145" s="108"/>
      <c r="BL1145" s="108"/>
      <c r="BM1145" s="108"/>
      <c r="CB1145" s="108"/>
      <c r="CC1145" s="108"/>
      <c r="CD1145" s="108"/>
      <c r="CE1145" s="108"/>
    </row>
    <row r="1146" spans="1:83">
      <c r="A1146" s="108"/>
      <c r="B1146" s="108"/>
      <c r="E1146" s="108"/>
      <c r="F1146" s="108"/>
      <c r="I1146" s="108"/>
      <c r="J1146" s="108"/>
      <c r="K1146" s="108"/>
      <c r="L1146" s="108"/>
      <c r="M1146" s="108"/>
      <c r="N1146" s="108"/>
      <c r="O1146" s="108"/>
      <c r="P1146" s="108"/>
      <c r="Q1146" s="108"/>
      <c r="R1146" s="108"/>
      <c r="S1146" s="108"/>
      <c r="T1146" s="108"/>
      <c r="U1146" s="108"/>
      <c r="V1146" s="108"/>
      <c r="W1146" s="108"/>
      <c r="X1146" s="108"/>
      <c r="Y1146" s="108"/>
      <c r="Z1146" s="108"/>
      <c r="AA1146" s="108"/>
      <c r="AB1146" s="108"/>
      <c r="AC1146" s="108"/>
      <c r="AD1146" s="108"/>
      <c r="AE1146" s="108"/>
      <c r="AF1146" s="108"/>
      <c r="AG1146" s="108"/>
      <c r="AH1146" s="108"/>
      <c r="AI1146" s="108"/>
      <c r="AJ1146" s="108"/>
      <c r="AK1146" s="108"/>
      <c r="AL1146" s="108"/>
      <c r="AM1146" s="108"/>
      <c r="AN1146" s="108"/>
      <c r="AO1146" s="108"/>
      <c r="AP1146" s="108"/>
      <c r="AQ1146" s="108"/>
      <c r="AR1146" s="108"/>
      <c r="AS1146" s="108"/>
      <c r="AT1146" s="108"/>
      <c r="AU1146" s="108"/>
      <c r="AV1146" s="108"/>
      <c r="AW1146" s="108"/>
      <c r="AX1146" s="108"/>
      <c r="AY1146" s="108"/>
      <c r="AZ1146" s="108"/>
      <c r="BE1146" s="108"/>
      <c r="BG1146" s="108"/>
      <c r="BI1146" s="108"/>
      <c r="BK1146" s="108"/>
      <c r="BL1146" s="108"/>
      <c r="BM1146" s="108"/>
      <c r="CB1146" s="108"/>
      <c r="CC1146" s="108"/>
      <c r="CD1146" s="108"/>
      <c r="CE1146" s="108"/>
    </row>
    <row r="1147" spans="1:83">
      <c r="A1147" s="108"/>
      <c r="B1147" s="108"/>
      <c r="E1147" s="108"/>
      <c r="F1147" s="108"/>
      <c r="I1147" s="108"/>
      <c r="J1147" s="108"/>
      <c r="K1147" s="108"/>
      <c r="L1147" s="108"/>
      <c r="M1147" s="108"/>
      <c r="N1147" s="108"/>
      <c r="O1147" s="108"/>
      <c r="P1147" s="108"/>
      <c r="Q1147" s="108"/>
      <c r="R1147" s="108"/>
      <c r="S1147" s="108"/>
      <c r="T1147" s="108"/>
      <c r="U1147" s="108"/>
      <c r="V1147" s="108"/>
      <c r="W1147" s="108"/>
      <c r="X1147" s="108"/>
      <c r="Y1147" s="108"/>
      <c r="Z1147" s="108"/>
      <c r="AA1147" s="108"/>
      <c r="AB1147" s="108"/>
      <c r="AC1147" s="108"/>
      <c r="AD1147" s="108"/>
      <c r="AE1147" s="108"/>
      <c r="AF1147" s="108"/>
      <c r="AG1147" s="108"/>
      <c r="AH1147" s="108"/>
      <c r="AI1147" s="108"/>
      <c r="AJ1147" s="108"/>
      <c r="AK1147" s="108"/>
      <c r="AL1147" s="108"/>
      <c r="AM1147" s="108"/>
      <c r="AN1147" s="108"/>
      <c r="AO1147" s="108"/>
      <c r="AP1147" s="108"/>
      <c r="AQ1147" s="108"/>
      <c r="AR1147" s="108"/>
      <c r="AS1147" s="108"/>
      <c r="AT1147" s="108"/>
      <c r="AU1147" s="108"/>
      <c r="AV1147" s="108"/>
      <c r="AW1147" s="108"/>
      <c r="AX1147" s="108"/>
      <c r="AY1147" s="108"/>
      <c r="AZ1147" s="108"/>
      <c r="BE1147" s="108"/>
      <c r="BG1147" s="108"/>
      <c r="BI1147" s="108"/>
      <c r="BK1147" s="108"/>
      <c r="BL1147" s="108"/>
      <c r="BM1147" s="108"/>
      <c r="CB1147" s="108"/>
      <c r="CC1147" s="108"/>
      <c r="CD1147" s="108"/>
      <c r="CE1147" s="108"/>
    </row>
    <row r="1148" spans="1:83">
      <c r="A1148" s="108"/>
      <c r="B1148" s="108"/>
      <c r="E1148" s="108"/>
      <c r="F1148" s="108"/>
      <c r="I1148" s="108"/>
      <c r="J1148" s="108"/>
      <c r="K1148" s="108"/>
      <c r="L1148" s="108"/>
      <c r="M1148" s="108"/>
      <c r="N1148" s="108"/>
      <c r="O1148" s="108"/>
      <c r="P1148" s="108"/>
      <c r="Q1148" s="108"/>
      <c r="R1148" s="108"/>
      <c r="S1148" s="108"/>
      <c r="T1148" s="108"/>
      <c r="U1148" s="108"/>
      <c r="V1148" s="108"/>
      <c r="W1148" s="108"/>
      <c r="X1148" s="108"/>
      <c r="Y1148" s="108"/>
      <c r="Z1148" s="108"/>
      <c r="AA1148" s="108"/>
      <c r="AB1148" s="108"/>
      <c r="AC1148" s="108"/>
      <c r="AD1148" s="108"/>
      <c r="AE1148" s="108"/>
      <c r="AF1148" s="108"/>
      <c r="AG1148" s="108"/>
      <c r="AH1148" s="108"/>
      <c r="AI1148" s="108"/>
      <c r="AJ1148" s="108"/>
      <c r="AK1148" s="108"/>
      <c r="AL1148" s="108"/>
      <c r="AM1148" s="108"/>
      <c r="AN1148" s="108"/>
      <c r="AO1148" s="108"/>
      <c r="AP1148" s="108"/>
      <c r="AQ1148" s="108"/>
      <c r="AR1148" s="108"/>
      <c r="AS1148" s="108"/>
      <c r="AT1148" s="108"/>
      <c r="AU1148" s="108"/>
      <c r="AV1148" s="108"/>
      <c r="AW1148" s="108"/>
      <c r="AX1148" s="108"/>
      <c r="AY1148" s="108"/>
      <c r="AZ1148" s="108"/>
      <c r="BE1148" s="108"/>
      <c r="BG1148" s="108"/>
      <c r="BI1148" s="108"/>
      <c r="BK1148" s="108"/>
      <c r="BL1148" s="108"/>
      <c r="BM1148" s="108"/>
      <c r="CB1148" s="108"/>
      <c r="CC1148" s="108"/>
      <c r="CD1148" s="108"/>
      <c r="CE1148" s="108"/>
    </row>
    <row r="1149" spans="1:83">
      <c r="A1149" s="108"/>
      <c r="B1149" s="108"/>
      <c r="E1149" s="108"/>
      <c r="F1149" s="108"/>
      <c r="I1149" s="108"/>
      <c r="J1149" s="108"/>
      <c r="K1149" s="108"/>
      <c r="L1149" s="108"/>
      <c r="M1149" s="108"/>
      <c r="N1149" s="108"/>
      <c r="O1149" s="108"/>
      <c r="P1149" s="108"/>
      <c r="Q1149" s="108"/>
      <c r="R1149" s="108"/>
      <c r="S1149" s="108"/>
      <c r="T1149" s="108"/>
      <c r="U1149" s="108"/>
      <c r="V1149" s="108"/>
      <c r="W1149" s="108"/>
      <c r="X1149" s="108"/>
      <c r="Y1149" s="108"/>
      <c r="Z1149" s="108"/>
      <c r="AA1149" s="108"/>
      <c r="AB1149" s="108"/>
      <c r="AC1149" s="108"/>
      <c r="AD1149" s="108"/>
      <c r="AE1149" s="108"/>
      <c r="AF1149" s="108"/>
      <c r="AG1149" s="108"/>
      <c r="AH1149" s="108"/>
      <c r="AI1149" s="108"/>
      <c r="AJ1149" s="108"/>
      <c r="AK1149" s="108"/>
      <c r="AL1149" s="108"/>
      <c r="AM1149" s="108"/>
      <c r="AN1149" s="108"/>
      <c r="AO1149" s="108"/>
      <c r="AP1149" s="108"/>
      <c r="AQ1149" s="108"/>
      <c r="AR1149" s="108"/>
      <c r="AS1149" s="108"/>
      <c r="AT1149" s="108"/>
      <c r="AU1149" s="108"/>
      <c r="AV1149" s="108"/>
      <c r="AW1149" s="108"/>
      <c r="AX1149" s="108"/>
      <c r="AY1149" s="108"/>
      <c r="AZ1149" s="108"/>
      <c r="BE1149" s="108"/>
      <c r="BG1149" s="108"/>
      <c r="BI1149" s="108"/>
      <c r="BK1149" s="108"/>
      <c r="BL1149" s="108"/>
      <c r="BM1149" s="108"/>
      <c r="CB1149" s="108"/>
      <c r="CC1149" s="108"/>
      <c r="CD1149" s="108"/>
      <c r="CE1149" s="108"/>
    </row>
    <row r="1150" spans="1:83">
      <c r="A1150" s="108"/>
      <c r="B1150" s="108"/>
      <c r="E1150" s="108"/>
      <c r="F1150" s="108"/>
      <c r="I1150" s="108"/>
      <c r="J1150" s="108"/>
      <c r="K1150" s="108"/>
      <c r="L1150" s="108"/>
      <c r="M1150" s="108"/>
      <c r="N1150" s="108"/>
      <c r="O1150" s="108"/>
      <c r="P1150" s="108"/>
      <c r="Q1150" s="108"/>
      <c r="R1150" s="108"/>
      <c r="S1150" s="108"/>
      <c r="T1150" s="108"/>
      <c r="U1150" s="108"/>
      <c r="V1150" s="108"/>
      <c r="W1150" s="108"/>
      <c r="X1150" s="108"/>
      <c r="Y1150" s="108"/>
      <c r="Z1150" s="108"/>
      <c r="AA1150" s="108"/>
      <c r="AB1150" s="108"/>
      <c r="AC1150" s="108"/>
      <c r="AD1150" s="108"/>
      <c r="AE1150" s="108"/>
      <c r="AF1150" s="108"/>
      <c r="AG1150" s="108"/>
      <c r="AH1150" s="108"/>
      <c r="AI1150" s="108"/>
      <c r="AJ1150" s="108"/>
      <c r="AK1150" s="108"/>
      <c r="AL1150" s="108"/>
      <c r="AM1150" s="108"/>
      <c r="AN1150" s="108"/>
      <c r="AO1150" s="108"/>
      <c r="AP1150" s="108"/>
      <c r="AQ1150" s="108"/>
      <c r="AR1150" s="108"/>
      <c r="AS1150" s="108"/>
      <c r="AT1150" s="108"/>
      <c r="AU1150" s="108"/>
      <c r="AV1150" s="108"/>
      <c r="AW1150" s="108"/>
      <c r="AX1150" s="108"/>
      <c r="AY1150" s="108"/>
      <c r="AZ1150" s="108"/>
      <c r="BE1150" s="108"/>
      <c r="BG1150" s="108"/>
      <c r="BI1150" s="108"/>
      <c r="BK1150" s="108"/>
      <c r="BL1150" s="108"/>
      <c r="BM1150" s="108"/>
      <c r="CB1150" s="108"/>
      <c r="CC1150" s="108"/>
      <c r="CD1150" s="108"/>
      <c r="CE1150" s="108"/>
    </row>
    <row r="1151" spans="1:83">
      <c r="A1151" s="108"/>
      <c r="B1151" s="108"/>
      <c r="E1151" s="108"/>
      <c r="F1151" s="108"/>
      <c r="I1151" s="108"/>
      <c r="J1151" s="108"/>
      <c r="K1151" s="108"/>
      <c r="L1151" s="108"/>
      <c r="M1151" s="108"/>
      <c r="N1151" s="108"/>
      <c r="O1151" s="108"/>
      <c r="P1151" s="108"/>
      <c r="Q1151" s="108"/>
      <c r="R1151" s="108"/>
      <c r="S1151" s="108"/>
      <c r="T1151" s="108"/>
      <c r="U1151" s="108"/>
      <c r="V1151" s="108"/>
      <c r="W1151" s="108"/>
      <c r="X1151" s="108"/>
      <c r="Y1151" s="108"/>
      <c r="Z1151" s="108"/>
      <c r="AA1151" s="108"/>
      <c r="AB1151" s="108"/>
      <c r="AC1151" s="108"/>
      <c r="AD1151" s="108"/>
      <c r="AE1151" s="108"/>
      <c r="AF1151" s="108"/>
      <c r="AG1151" s="108"/>
      <c r="AH1151" s="108"/>
      <c r="AI1151" s="108"/>
      <c r="AJ1151" s="108"/>
      <c r="AK1151" s="108"/>
      <c r="AL1151" s="108"/>
      <c r="AM1151" s="108"/>
      <c r="AN1151" s="108"/>
      <c r="AO1151" s="108"/>
      <c r="AP1151" s="108"/>
      <c r="AQ1151" s="108"/>
      <c r="AR1151" s="108"/>
      <c r="AS1151" s="108"/>
      <c r="AT1151" s="108"/>
      <c r="AU1151" s="108"/>
      <c r="AV1151" s="108"/>
      <c r="AW1151" s="108"/>
      <c r="AX1151" s="108"/>
      <c r="AY1151" s="108"/>
      <c r="AZ1151" s="108"/>
      <c r="BE1151" s="108"/>
      <c r="BG1151" s="108"/>
      <c r="BI1151" s="108"/>
      <c r="BK1151" s="108"/>
      <c r="BL1151" s="108"/>
      <c r="BM1151" s="108"/>
      <c r="CB1151" s="108"/>
      <c r="CC1151" s="108"/>
      <c r="CD1151" s="108"/>
      <c r="CE1151" s="108"/>
    </row>
    <row r="1152" spans="1:83">
      <c r="A1152" s="108"/>
      <c r="B1152" s="108"/>
      <c r="E1152" s="108"/>
      <c r="F1152" s="108"/>
      <c r="I1152" s="108"/>
      <c r="J1152" s="108"/>
      <c r="K1152" s="108"/>
      <c r="L1152" s="108"/>
      <c r="M1152" s="108"/>
      <c r="N1152" s="108"/>
      <c r="O1152" s="108"/>
      <c r="P1152" s="108"/>
      <c r="Q1152" s="108"/>
      <c r="R1152" s="108"/>
      <c r="S1152" s="108"/>
      <c r="T1152" s="108"/>
      <c r="U1152" s="108"/>
      <c r="V1152" s="108"/>
      <c r="W1152" s="108"/>
      <c r="X1152" s="108"/>
      <c r="Y1152" s="108"/>
      <c r="Z1152" s="108"/>
      <c r="AA1152" s="108"/>
      <c r="AB1152" s="108"/>
      <c r="AC1152" s="108"/>
      <c r="AD1152" s="108"/>
      <c r="AE1152" s="108"/>
      <c r="AF1152" s="108"/>
      <c r="AG1152" s="108"/>
      <c r="AH1152" s="108"/>
      <c r="AI1152" s="108"/>
      <c r="AJ1152" s="108"/>
      <c r="AK1152" s="108"/>
      <c r="AL1152" s="108"/>
      <c r="AM1152" s="108"/>
      <c r="AN1152" s="108"/>
      <c r="AO1152" s="108"/>
      <c r="AP1152" s="108"/>
      <c r="AQ1152" s="108"/>
      <c r="AR1152" s="108"/>
      <c r="AS1152" s="108"/>
      <c r="AT1152" s="108"/>
      <c r="AU1152" s="108"/>
      <c r="AV1152" s="108"/>
      <c r="AW1152" s="108"/>
      <c r="AX1152" s="108"/>
      <c r="AY1152" s="108"/>
      <c r="AZ1152" s="108"/>
      <c r="BE1152" s="108"/>
      <c r="BG1152" s="108"/>
      <c r="BI1152" s="108"/>
      <c r="BK1152" s="108"/>
      <c r="BL1152" s="108"/>
      <c r="BM1152" s="108"/>
      <c r="CB1152" s="108"/>
      <c r="CC1152" s="108"/>
      <c r="CD1152" s="108"/>
      <c r="CE1152" s="108"/>
    </row>
    <row r="1153" spans="1:83">
      <c r="A1153" s="108"/>
      <c r="B1153" s="108"/>
      <c r="E1153" s="108"/>
      <c r="F1153" s="108"/>
      <c r="I1153" s="108"/>
      <c r="J1153" s="108"/>
      <c r="K1153" s="108"/>
      <c r="L1153" s="108"/>
      <c r="M1153" s="108"/>
      <c r="N1153" s="108"/>
      <c r="O1153" s="108"/>
      <c r="P1153" s="108"/>
      <c r="Q1153" s="108"/>
      <c r="R1153" s="108"/>
      <c r="S1153" s="108"/>
      <c r="T1153" s="108"/>
      <c r="U1153" s="108"/>
      <c r="V1153" s="108"/>
      <c r="W1153" s="108"/>
      <c r="X1153" s="108"/>
      <c r="Y1153" s="108"/>
      <c r="Z1153" s="108"/>
      <c r="AA1153" s="108"/>
      <c r="AB1153" s="108"/>
      <c r="AC1153" s="108"/>
      <c r="AD1153" s="108"/>
      <c r="AE1153" s="108"/>
      <c r="AF1153" s="108"/>
      <c r="AG1153" s="108"/>
      <c r="AH1153" s="108"/>
      <c r="AI1153" s="108"/>
      <c r="AJ1153" s="108"/>
      <c r="AK1153" s="108"/>
      <c r="AL1153" s="108"/>
      <c r="AM1153" s="108"/>
      <c r="AN1153" s="108"/>
      <c r="AO1153" s="108"/>
      <c r="AP1153" s="108"/>
      <c r="AQ1153" s="108"/>
      <c r="AR1153" s="108"/>
      <c r="AS1153" s="108"/>
      <c r="AT1153" s="108"/>
      <c r="AU1153" s="108"/>
      <c r="AV1153" s="108"/>
      <c r="AW1153" s="108"/>
      <c r="AX1153" s="108"/>
      <c r="AY1153" s="108"/>
      <c r="AZ1153" s="108"/>
      <c r="BE1153" s="108"/>
      <c r="BG1153" s="108"/>
      <c r="BI1153" s="108"/>
      <c r="BK1153" s="108"/>
      <c r="BL1153" s="108"/>
      <c r="BM1153" s="108"/>
      <c r="CB1153" s="108"/>
      <c r="CC1153" s="108"/>
      <c r="CD1153" s="108"/>
      <c r="CE1153" s="108"/>
    </row>
    <row r="1154" spans="1:83">
      <c r="A1154" s="108"/>
      <c r="B1154" s="108"/>
      <c r="E1154" s="108"/>
      <c r="F1154" s="108"/>
      <c r="I1154" s="108"/>
      <c r="J1154" s="108"/>
      <c r="K1154" s="108"/>
      <c r="L1154" s="108"/>
      <c r="M1154" s="108"/>
      <c r="N1154" s="108"/>
      <c r="O1154" s="108"/>
      <c r="P1154" s="108"/>
      <c r="Q1154" s="108"/>
      <c r="R1154" s="108"/>
      <c r="S1154" s="108"/>
      <c r="T1154" s="108"/>
      <c r="U1154" s="108"/>
      <c r="V1154" s="108"/>
      <c r="W1154" s="108"/>
      <c r="X1154" s="108"/>
      <c r="Y1154" s="108"/>
      <c r="Z1154" s="108"/>
      <c r="AA1154" s="108"/>
      <c r="AB1154" s="108"/>
      <c r="AC1154" s="108"/>
      <c r="AD1154" s="108"/>
      <c r="AE1154" s="108"/>
      <c r="AF1154" s="108"/>
      <c r="AG1154" s="108"/>
      <c r="AH1154" s="108"/>
      <c r="AI1154" s="108"/>
      <c r="AJ1154" s="108"/>
      <c r="AK1154" s="108"/>
      <c r="AL1154" s="108"/>
      <c r="AM1154" s="108"/>
      <c r="AN1154" s="108"/>
      <c r="AO1154" s="108"/>
      <c r="AP1154" s="108"/>
      <c r="AQ1154" s="108"/>
      <c r="AR1154" s="108"/>
      <c r="AS1154" s="108"/>
      <c r="AT1154" s="108"/>
      <c r="AU1154" s="108"/>
      <c r="AV1154" s="108"/>
      <c r="AW1154" s="108"/>
      <c r="AX1154" s="108"/>
      <c r="AY1154" s="108"/>
      <c r="AZ1154" s="108"/>
      <c r="BE1154" s="108"/>
      <c r="BG1154" s="108"/>
      <c r="BI1154" s="108"/>
      <c r="BK1154" s="108"/>
      <c r="BL1154" s="108"/>
      <c r="BM1154" s="108"/>
      <c r="CB1154" s="108"/>
      <c r="CC1154" s="108"/>
      <c r="CD1154" s="108"/>
      <c r="CE1154" s="108"/>
    </row>
    <row r="1155" spans="1:83">
      <c r="A1155" s="108"/>
      <c r="B1155" s="108"/>
      <c r="E1155" s="108"/>
      <c r="F1155" s="108"/>
      <c r="I1155" s="108"/>
      <c r="J1155" s="108"/>
      <c r="K1155" s="108"/>
      <c r="L1155" s="108"/>
      <c r="M1155" s="108"/>
      <c r="N1155" s="108"/>
      <c r="O1155" s="108"/>
      <c r="P1155" s="108"/>
      <c r="Q1155" s="108"/>
      <c r="R1155" s="108"/>
      <c r="S1155" s="108"/>
      <c r="T1155" s="108"/>
      <c r="U1155" s="108"/>
      <c r="V1155" s="108"/>
      <c r="W1155" s="108"/>
      <c r="X1155" s="108"/>
      <c r="Y1155" s="108"/>
      <c r="Z1155" s="108"/>
      <c r="AA1155" s="108"/>
      <c r="AB1155" s="108"/>
      <c r="AC1155" s="108"/>
      <c r="AD1155" s="108"/>
      <c r="AE1155" s="108"/>
      <c r="AF1155" s="108"/>
      <c r="AG1155" s="108"/>
      <c r="AH1155" s="108"/>
      <c r="AI1155" s="108"/>
      <c r="AJ1155" s="108"/>
      <c r="AK1155" s="108"/>
      <c r="AL1155" s="108"/>
      <c r="AM1155" s="108"/>
      <c r="AN1155" s="108"/>
      <c r="AO1155" s="108"/>
      <c r="AP1155" s="108"/>
      <c r="AQ1155" s="108"/>
      <c r="AR1155" s="108"/>
      <c r="AS1155" s="108"/>
      <c r="AT1155" s="108"/>
      <c r="AU1155" s="108"/>
      <c r="AV1155" s="108"/>
      <c r="AW1155" s="108"/>
      <c r="AX1155" s="108"/>
      <c r="AY1155" s="108"/>
      <c r="AZ1155" s="108"/>
      <c r="BE1155" s="108"/>
      <c r="BG1155" s="108"/>
      <c r="BI1155" s="108"/>
      <c r="BK1155" s="108"/>
      <c r="BL1155" s="108"/>
      <c r="BM1155" s="108"/>
      <c r="CB1155" s="108"/>
      <c r="CC1155" s="108"/>
      <c r="CD1155" s="108"/>
      <c r="CE1155" s="108"/>
    </row>
    <row r="1156" spans="1:83">
      <c r="A1156" s="108"/>
      <c r="B1156" s="108"/>
      <c r="E1156" s="108"/>
      <c r="F1156" s="108"/>
      <c r="I1156" s="108"/>
      <c r="J1156" s="108"/>
      <c r="K1156" s="108"/>
      <c r="L1156" s="108"/>
      <c r="M1156" s="108"/>
      <c r="N1156" s="108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8"/>
      <c r="AA1156" s="108"/>
      <c r="AB1156" s="108"/>
      <c r="AC1156" s="108"/>
      <c r="AD1156" s="108"/>
      <c r="AE1156" s="108"/>
      <c r="AF1156" s="108"/>
      <c r="AG1156" s="108"/>
      <c r="AH1156" s="108"/>
      <c r="AI1156" s="108"/>
      <c r="AJ1156" s="108"/>
      <c r="AK1156" s="108"/>
      <c r="AL1156" s="108"/>
      <c r="AM1156" s="108"/>
      <c r="AN1156" s="108"/>
      <c r="AO1156" s="108"/>
      <c r="AP1156" s="108"/>
      <c r="AQ1156" s="108"/>
      <c r="AR1156" s="108"/>
      <c r="AS1156" s="108"/>
      <c r="AT1156" s="108"/>
      <c r="AU1156" s="108"/>
      <c r="AV1156" s="108"/>
      <c r="AW1156" s="108"/>
      <c r="AX1156" s="108"/>
      <c r="AY1156" s="108"/>
      <c r="AZ1156" s="108"/>
      <c r="BE1156" s="108"/>
      <c r="BG1156" s="108"/>
      <c r="BI1156" s="108"/>
      <c r="BK1156" s="108"/>
      <c r="BL1156" s="108"/>
      <c r="BM1156" s="108"/>
      <c r="CB1156" s="108"/>
      <c r="CC1156" s="108"/>
      <c r="CD1156" s="108"/>
      <c r="CE1156" s="108"/>
    </row>
    <row r="1157" spans="1:83">
      <c r="A1157" s="108"/>
      <c r="B1157" s="108"/>
      <c r="E1157" s="108"/>
      <c r="F1157" s="108"/>
      <c r="I1157" s="108"/>
      <c r="J1157" s="108"/>
      <c r="K1157" s="108"/>
      <c r="L1157" s="108"/>
      <c r="M1157" s="108"/>
      <c r="N1157" s="108"/>
      <c r="O1157" s="108"/>
      <c r="P1157" s="108"/>
      <c r="Q1157" s="108"/>
      <c r="R1157" s="108"/>
      <c r="S1157" s="108"/>
      <c r="T1157" s="108"/>
      <c r="U1157" s="108"/>
      <c r="V1157" s="108"/>
      <c r="W1157" s="108"/>
      <c r="X1157" s="108"/>
      <c r="Y1157" s="108"/>
      <c r="Z1157" s="108"/>
      <c r="AA1157" s="108"/>
      <c r="AB1157" s="108"/>
      <c r="AC1157" s="108"/>
      <c r="AD1157" s="108"/>
      <c r="AE1157" s="108"/>
      <c r="AF1157" s="108"/>
      <c r="AG1157" s="108"/>
      <c r="AH1157" s="108"/>
      <c r="AI1157" s="108"/>
      <c r="AJ1157" s="108"/>
      <c r="AK1157" s="108"/>
      <c r="AL1157" s="108"/>
      <c r="AM1157" s="108"/>
      <c r="AN1157" s="108"/>
      <c r="AO1157" s="108"/>
      <c r="AP1157" s="108"/>
      <c r="AQ1157" s="108"/>
      <c r="AR1157" s="108"/>
      <c r="AS1157" s="108"/>
      <c r="AT1157" s="108"/>
      <c r="AU1157" s="108"/>
      <c r="AV1157" s="108"/>
      <c r="AW1157" s="108"/>
      <c r="AX1157" s="108"/>
      <c r="AY1157" s="108"/>
      <c r="AZ1157" s="108"/>
      <c r="BE1157" s="108"/>
      <c r="BG1157" s="108"/>
      <c r="BI1157" s="108"/>
      <c r="BK1157" s="108"/>
      <c r="BL1157" s="108"/>
      <c r="BM1157" s="108"/>
      <c r="CB1157" s="108"/>
      <c r="CC1157" s="108"/>
      <c r="CD1157" s="108"/>
      <c r="CE1157" s="108"/>
    </row>
    <row r="1158" spans="1:83">
      <c r="A1158" s="108"/>
      <c r="B1158" s="108"/>
      <c r="E1158" s="108"/>
      <c r="F1158" s="108"/>
      <c r="I1158" s="108"/>
      <c r="J1158" s="108"/>
      <c r="K1158" s="108"/>
      <c r="L1158" s="108"/>
      <c r="M1158" s="108"/>
      <c r="N1158" s="108"/>
      <c r="O1158" s="108"/>
      <c r="P1158" s="108"/>
      <c r="Q1158" s="108"/>
      <c r="R1158" s="108"/>
      <c r="S1158" s="108"/>
      <c r="T1158" s="108"/>
      <c r="U1158" s="108"/>
      <c r="V1158" s="108"/>
      <c r="W1158" s="108"/>
      <c r="X1158" s="108"/>
      <c r="Y1158" s="108"/>
      <c r="Z1158" s="108"/>
      <c r="AA1158" s="108"/>
      <c r="AB1158" s="108"/>
      <c r="AC1158" s="108"/>
      <c r="AD1158" s="108"/>
      <c r="AE1158" s="108"/>
      <c r="AF1158" s="108"/>
      <c r="AG1158" s="108"/>
      <c r="AH1158" s="108"/>
      <c r="AI1158" s="108"/>
      <c r="AJ1158" s="108"/>
      <c r="AK1158" s="108"/>
      <c r="AL1158" s="108"/>
      <c r="AM1158" s="108"/>
      <c r="AN1158" s="108"/>
      <c r="AO1158" s="108"/>
      <c r="AP1158" s="108"/>
      <c r="AQ1158" s="108"/>
      <c r="AR1158" s="108"/>
      <c r="AS1158" s="108"/>
      <c r="AT1158" s="108"/>
      <c r="AU1158" s="108"/>
      <c r="AV1158" s="108"/>
      <c r="AW1158" s="108"/>
      <c r="AX1158" s="108"/>
      <c r="AY1158" s="108"/>
      <c r="AZ1158" s="108"/>
      <c r="BE1158" s="108"/>
      <c r="BG1158" s="108"/>
      <c r="BI1158" s="108"/>
      <c r="BK1158" s="108"/>
      <c r="BL1158" s="108"/>
      <c r="BM1158" s="108"/>
      <c r="CB1158" s="108"/>
      <c r="CC1158" s="108"/>
      <c r="CD1158" s="108"/>
      <c r="CE1158" s="108"/>
    </row>
    <row r="1159" spans="1:83">
      <c r="A1159" s="108"/>
      <c r="B1159" s="108"/>
      <c r="E1159" s="108"/>
      <c r="F1159" s="108"/>
      <c r="I1159" s="108"/>
      <c r="J1159" s="108"/>
      <c r="K1159" s="108"/>
      <c r="L1159" s="108"/>
      <c r="M1159" s="108"/>
      <c r="N1159" s="108"/>
      <c r="O1159" s="108"/>
      <c r="P1159" s="108"/>
      <c r="Q1159" s="108"/>
      <c r="R1159" s="108"/>
      <c r="S1159" s="108"/>
      <c r="T1159" s="108"/>
      <c r="U1159" s="108"/>
      <c r="V1159" s="108"/>
      <c r="W1159" s="108"/>
      <c r="X1159" s="108"/>
      <c r="Y1159" s="108"/>
      <c r="Z1159" s="108"/>
      <c r="AA1159" s="108"/>
      <c r="AB1159" s="108"/>
      <c r="AC1159" s="108"/>
      <c r="AD1159" s="108"/>
      <c r="AE1159" s="108"/>
      <c r="AF1159" s="108"/>
      <c r="AG1159" s="108"/>
      <c r="AH1159" s="108"/>
      <c r="AI1159" s="108"/>
      <c r="AJ1159" s="108"/>
      <c r="AK1159" s="108"/>
      <c r="AL1159" s="108"/>
      <c r="AM1159" s="108"/>
      <c r="AN1159" s="108"/>
      <c r="AO1159" s="108"/>
      <c r="AP1159" s="108"/>
      <c r="AQ1159" s="108"/>
      <c r="AR1159" s="108"/>
      <c r="AS1159" s="108"/>
      <c r="AT1159" s="108"/>
      <c r="AU1159" s="108"/>
      <c r="AV1159" s="108"/>
      <c r="AW1159" s="108"/>
      <c r="AX1159" s="108"/>
      <c r="AY1159" s="108"/>
      <c r="AZ1159" s="108"/>
      <c r="BE1159" s="108"/>
      <c r="BG1159" s="108"/>
      <c r="BI1159" s="108"/>
      <c r="BK1159" s="108"/>
      <c r="BL1159" s="108"/>
      <c r="BM1159" s="108"/>
      <c r="CB1159" s="108"/>
      <c r="CC1159" s="108"/>
      <c r="CD1159" s="108"/>
      <c r="CE1159" s="108"/>
    </row>
    <row r="1160" spans="1:83">
      <c r="A1160" s="108"/>
      <c r="B1160" s="108"/>
      <c r="E1160" s="108"/>
      <c r="F1160" s="108"/>
      <c r="I1160" s="108"/>
      <c r="J1160" s="108"/>
      <c r="K1160" s="108"/>
      <c r="L1160" s="108"/>
      <c r="M1160" s="108"/>
      <c r="N1160" s="108"/>
      <c r="O1160" s="108"/>
      <c r="P1160" s="108"/>
      <c r="Q1160" s="108"/>
      <c r="R1160" s="108"/>
      <c r="S1160" s="108"/>
      <c r="T1160" s="108"/>
      <c r="U1160" s="108"/>
      <c r="V1160" s="108"/>
      <c r="W1160" s="108"/>
      <c r="X1160" s="108"/>
      <c r="Y1160" s="108"/>
      <c r="Z1160" s="108"/>
      <c r="AA1160" s="108"/>
      <c r="AB1160" s="108"/>
      <c r="AC1160" s="108"/>
      <c r="AD1160" s="108"/>
      <c r="AE1160" s="108"/>
      <c r="AF1160" s="108"/>
      <c r="AG1160" s="108"/>
      <c r="AH1160" s="108"/>
      <c r="AI1160" s="108"/>
      <c r="AJ1160" s="108"/>
      <c r="AK1160" s="108"/>
      <c r="AL1160" s="108"/>
      <c r="AM1160" s="108"/>
      <c r="AN1160" s="108"/>
      <c r="AO1160" s="108"/>
      <c r="AP1160" s="108"/>
      <c r="AQ1160" s="108"/>
      <c r="AR1160" s="108"/>
      <c r="AS1160" s="108"/>
      <c r="AT1160" s="108"/>
      <c r="AU1160" s="108"/>
      <c r="AV1160" s="108"/>
      <c r="AW1160" s="108"/>
      <c r="AX1160" s="108"/>
      <c r="AY1160" s="108"/>
      <c r="AZ1160" s="108"/>
      <c r="BE1160" s="108"/>
      <c r="BG1160" s="108"/>
      <c r="BI1160" s="108"/>
      <c r="BK1160" s="108"/>
      <c r="BL1160" s="108"/>
      <c r="BM1160" s="108"/>
      <c r="CB1160" s="108"/>
      <c r="CC1160" s="108"/>
      <c r="CD1160" s="108"/>
      <c r="CE1160" s="108"/>
    </row>
    <row r="1161" spans="1:83">
      <c r="A1161" s="108"/>
      <c r="B1161" s="108"/>
      <c r="E1161" s="108"/>
      <c r="F1161" s="108"/>
      <c r="I1161" s="108"/>
      <c r="J1161" s="108"/>
      <c r="K1161" s="108"/>
      <c r="L1161" s="108"/>
      <c r="M1161" s="108"/>
      <c r="N1161" s="108"/>
      <c r="O1161" s="108"/>
      <c r="P1161" s="108"/>
      <c r="Q1161" s="108"/>
      <c r="R1161" s="108"/>
      <c r="S1161" s="108"/>
      <c r="T1161" s="108"/>
      <c r="U1161" s="108"/>
      <c r="V1161" s="108"/>
      <c r="W1161" s="108"/>
      <c r="X1161" s="108"/>
      <c r="Y1161" s="108"/>
      <c r="Z1161" s="108"/>
      <c r="AA1161" s="108"/>
      <c r="AB1161" s="108"/>
      <c r="AC1161" s="108"/>
      <c r="AD1161" s="108"/>
      <c r="AE1161" s="108"/>
      <c r="AF1161" s="108"/>
      <c r="AG1161" s="108"/>
      <c r="AH1161" s="108"/>
      <c r="AI1161" s="108"/>
      <c r="AJ1161" s="108"/>
      <c r="AK1161" s="108"/>
      <c r="AL1161" s="108"/>
      <c r="AM1161" s="108"/>
      <c r="AN1161" s="108"/>
      <c r="AO1161" s="108"/>
      <c r="AP1161" s="108"/>
      <c r="AQ1161" s="108"/>
      <c r="AR1161" s="108"/>
      <c r="AS1161" s="108"/>
      <c r="AT1161" s="108"/>
      <c r="AU1161" s="108"/>
      <c r="AV1161" s="108"/>
      <c r="AW1161" s="108"/>
      <c r="AX1161" s="108"/>
      <c r="AY1161" s="108"/>
      <c r="AZ1161" s="108"/>
      <c r="BE1161" s="108"/>
      <c r="BG1161" s="108"/>
      <c r="BI1161" s="108"/>
      <c r="BK1161" s="108"/>
      <c r="BL1161" s="108"/>
      <c r="BM1161" s="108"/>
      <c r="CB1161" s="108"/>
      <c r="CC1161" s="108"/>
      <c r="CD1161" s="108"/>
      <c r="CE1161" s="108"/>
    </row>
    <row r="1162" spans="1:83">
      <c r="A1162" s="108"/>
      <c r="B1162" s="108"/>
      <c r="E1162" s="108"/>
      <c r="F1162" s="108"/>
      <c r="I1162" s="108"/>
      <c r="J1162" s="108"/>
      <c r="K1162" s="108"/>
      <c r="L1162" s="108"/>
      <c r="M1162" s="108"/>
      <c r="N1162" s="108"/>
      <c r="O1162" s="108"/>
      <c r="P1162" s="108"/>
      <c r="Q1162" s="108"/>
      <c r="R1162" s="108"/>
      <c r="S1162" s="108"/>
      <c r="T1162" s="108"/>
      <c r="U1162" s="108"/>
      <c r="V1162" s="108"/>
      <c r="W1162" s="108"/>
      <c r="X1162" s="108"/>
      <c r="Y1162" s="108"/>
      <c r="Z1162" s="108"/>
      <c r="AA1162" s="108"/>
      <c r="AB1162" s="108"/>
      <c r="AC1162" s="108"/>
      <c r="AD1162" s="108"/>
      <c r="AE1162" s="108"/>
      <c r="AF1162" s="108"/>
      <c r="AG1162" s="108"/>
      <c r="AH1162" s="108"/>
      <c r="AI1162" s="108"/>
      <c r="AJ1162" s="108"/>
      <c r="AK1162" s="108"/>
      <c r="AL1162" s="108"/>
      <c r="AM1162" s="108"/>
      <c r="AN1162" s="108"/>
      <c r="AO1162" s="108"/>
      <c r="AP1162" s="108"/>
      <c r="AQ1162" s="108"/>
      <c r="AR1162" s="108"/>
      <c r="AS1162" s="108"/>
      <c r="AT1162" s="108"/>
      <c r="AU1162" s="108"/>
      <c r="AV1162" s="108"/>
      <c r="AW1162" s="108"/>
      <c r="AX1162" s="108"/>
      <c r="AY1162" s="108"/>
      <c r="AZ1162" s="108"/>
      <c r="BE1162" s="108"/>
      <c r="BG1162" s="108"/>
      <c r="BI1162" s="108"/>
      <c r="BK1162" s="108"/>
      <c r="BL1162" s="108"/>
      <c r="BM1162" s="108"/>
      <c r="CB1162" s="108"/>
      <c r="CC1162" s="108"/>
      <c r="CD1162" s="108"/>
      <c r="CE1162" s="108"/>
    </row>
    <row r="1163" spans="1:83">
      <c r="A1163" s="108"/>
      <c r="B1163" s="108"/>
      <c r="E1163" s="108"/>
      <c r="F1163" s="108"/>
      <c r="I1163" s="108"/>
      <c r="J1163" s="108"/>
      <c r="K1163" s="108"/>
      <c r="L1163" s="108"/>
      <c r="M1163" s="108"/>
      <c r="N1163" s="108"/>
      <c r="O1163" s="108"/>
      <c r="P1163" s="108"/>
      <c r="Q1163" s="108"/>
      <c r="R1163" s="108"/>
      <c r="S1163" s="108"/>
      <c r="T1163" s="108"/>
      <c r="U1163" s="108"/>
      <c r="V1163" s="108"/>
      <c r="W1163" s="108"/>
      <c r="X1163" s="108"/>
      <c r="Y1163" s="108"/>
      <c r="Z1163" s="108"/>
      <c r="AA1163" s="108"/>
      <c r="AB1163" s="108"/>
      <c r="AC1163" s="108"/>
      <c r="AD1163" s="108"/>
      <c r="AE1163" s="108"/>
      <c r="AF1163" s="108"/>
      <c r="AG1163" s="108"/>
      <c r="AH1163" s="108"/>
      <c r="AI1163" s="108"/>
      <c r="AJ1163" s="108"/>
      <c r="AK1163" s="108"/>
      <c r="AL1163" s="108"/>
      <c r="AM1163" s="108"/>
      <c r="AN1163" s="108"/>
      <c r="AO1163" s="108"/>
      <c r="AP1163" s="108"/>
      <c r="AQ1163" s="108"/>
      <c r="AR1163" s="108"/>
      <c r="AS1163" s="108"/>
      <c r="AT1163" s="108"/>
      <c r="AU1163" s="108"/>
      <c r="AV1163" s="108"/>
      <c r="AW1163" s="108"/>
      <c r="AX1163" s="108"/>
      <c r="AY1163" s="108"/>
      <c r="AZ1163" s="108"/>
      <c r="BE1163" s="108"/>
      <c r="BG1163" s="108"/>
      <c r="BI1163" s="108"/>
      <c r="BK1163" s="108"/>
      <c r="BL1163" s="108"/>
      <c r="BM1163" s="108"/>
      <c r="CB1163" s="108"/>
      <c r="CC1163" s="108"/>
      <c r="CD1163" s="108"/>
      <c r="CE1163" s="108"/>
    </row>
    <row r="1164" spans="1:83">
      <c r="A1164" s="108"/>
      <c r="B1164" s="108"/>
      <c r="E1164" s="108"/>
      <c r="F1164" s="108"/>
      <c r="I1164" s="108"/>
      <c r="J1164" s="108"/>
      <c r="K1164" s="108"/>
      <c r="L1164" s="108"/>
      <c r="M1164" s="108"/>
      <c r="N1164" s="108"/>
      <c r="O1164" s="108"/>
      <c r="P1164" s="108"/>
      <c r="Q1164" s="108"/>
      <c r="R1164" s="108"/>
      <c r="S1164" s="108"/>
      <c r="T1164" s="108"/>
      <c r="U1164" s="108"/>
      <c r="V1164" s="108"/>
      <c r="W1164" s="108"/>
      <c r="X1164" s="108"/>
      <c r="Y1164" s="108"/>
      <c r="Z1164" s="108"/>
      <c r="AA1164" s="108"/>
      <c r="AB1164" s="108"/>
      <c r="AC1164" s="108"/>
      <c r="AD1164" s="108"/>
      <c r="AE1164" s="108"/>
      <c r="AF1164" s="108"/>
      <c r="AG1164" s="108"/>
      <c r="AH1164" s="108"/>
      <c r="AI1164" s="108"/>
      <c r="AJ1164" s="108"/>
      <c r="AK1164" s="108"/>
      <c r="AL1164" s="108"/>
      <c r="AM1164" s="108"/>
      <c r="AN1164" s="108"/>
      <c r="AO1164" s="108"/>
      <c r="AP1164" s="108"/>
      <c r="AQ1164" s="108"/>
      <c r="AR1164" s="108"/>
      <c r="AS1164" s="108"/>
      <c r="AT1164" s="108"/>
      <c r="AU1164" s="108"/>
      <c r="AV1164" s="108"/>
      <c r="AW1164" s="108"/>
      <c r="AX1164" s="108"/>
      <c r="AY1164" s="108"/>
      <c r="AZ1164" s="108"/>
      <c r="BE1164" s="108"/>
      <c r="BG1164" s="108"/>
      <c r="BI1164" s="108"/>
      <c r="BK1164" s="108"/>
      <c r="BL1164" s="108"/>
      <c r="BM1164" s="108"/>
      <c r="CB1164" s="108"/>
      <c r="CC1164" s="108"/>
      <c r="CD1164" s="108"/>
      <c r="CE1164" s="108"/>
    </row>
    <row r="1165" spans="1:83">
      <c r="A1165" s="108"/>
      <c r="B1165" s="108"/>
      <c r="E1165" s="108"/>
      <c r="F1165" s="108"/>
      <c r="I1165" s="108"/>
      <c r="J1165" s="108"/>
      <c r="K1165" s="108"/>
      <c r="L1165" s="108"/>
      <c r="M1165" s="108"/>
      <c r="N1165" s="108"/>
      <c r="O1165" s="108"/>
      <c r="P1165" s="108"/>
      <c r="Q1165" s="108"/>
      <c r="R1165" s="108"/>
      <c r="S1165" s="108"/>
      <c r="T1165" s="108"/>
      <c r="U1165" s="108"/>
      <c r="V1165" s="108"/>
      <c r="W1165" s="108"/>
      <c r="X1165" s="108"/>
      <c r="Y1165" s="108"/>
      <c r="Z1165" s="108"/>
      <c r="AA1165" s="108"/>
      <c r="AB1165" s="108"/>
      <c r="AC1165" s="108"/>
      <c r="AD1165" s="108"/>
      <c r="AE1165" s="108"/>
      <c r="AF1165" s="108"/>
      <c r="AG1165" s="108"/>
      <c r="AH1165" s="108"/>
      <c r="AI1165" s="108"/>
      <c r="AJ1165" s="108"/>
      <c r="AK1165" s="108"/>
      <c r="AL1165" s="108"/>
      <c r="AM1165" s="108"/>
      <c r="AN1165" s="108"/>
      <c r="AO1165" s="108"/>
      <c r="AP1165" s="108"/>
      <c r="AQ1165" s="108"/>
      <c r="AR1165" s="108"/>
      <c r="AS1165" s="108"/>
      <c r="AT1165" s="108"/>
      <c r="AU1165" s="108"/>
      <c r="AV1165" s="108"/>
      <c r="AW1165" s="108"/>
      <c r="AX1165" s="108"/>
      <c r="AY1165" s="108"/>
      <c r="AZ1165" s="108"/>
      <c r="BE1165" s="108"/>
      <c r="BG1165" s="108"/>
      <c r="BI1165" s="108"/>
      <c r="BK1165" s="108"/>
      <c r="BL1165" s="108"/>
      <c r="BM1165" s="108"/>
      <c r="CB1165" s="108"/>
      <c r="CC1165" s="108"/>
      <c r="CD1165" s="108"/>
      <c r="CE1165" s="108"/>
    </row>
    <row r="1166" spans="1:83">
      <c r="A1166" s="108"/>
      <c r="B1166" s="108"/>
      <c r="E1166" s="108"/>
      <c r="F1166" s="108"/>
      <c r="I1166" s="108"/>
      <c r="J1166" s="108"/>
      <c r="K1166" s="108"/>
      <c r="L1166" s="108"/>
      <c r="M1166" s="108"/>
      <c r="N1166" s="108"/>
      <c r="O1166" s="108"/>
      <c r="P1166" s="108"/>
      <c r="Q1166" s="108"/>
      <c r="R1166" s="108"/>
      <c r="S1166" s="108"/>
      <c r="T1166" s="108"/>
      <c r="U1166" s="108"/>
      <c r="V1166" s="108"/>
      <c r="W1166" s="108"/>
      <c r="X1166" s="108"/>
      <c r="Y1166" s="108"/>
      <c r="Z1166" s="108"/>
      <c r="AA1166" s="108"/>
      <c r="AB1166" s="108"/>
      <c r="AC1166" s="108"/>
      <c r="AD1166" s="108"/>
      <c r="AE1166" s="108"/>
      <c r="AF1166" s="108"/>
      <c r="AG1166" s="108"/>
      <c r="AH1166" s="108"/>
      <c r="AI1166" s="108"/>
      <c r="AJ1166" s="108"/>
      <c r="AK1166" s="108"/>
      <c r="AL1166" s="108"/>
      <c r="AM1166" s="108"/>
      <c r="AN1166" s="108"/>
      <c r="AO1166" s="108"/>
      <c r="AP1166" s="108"/>
      <c r="AQ1166" s="108"/>
      <c r="AR1166" s="108"/>
      <c r="AS1166" s="108"/>
      <c r="AT1166" s="108"/>
      <c r="AU1166" s="108"/>
      <c r="AV1166" s="108"/>
      <c r="AW1166" s="108"/>
      <c r="AX1166" s="108"/>
      <c r="AY1166" s="108"/>
      <c r="AZ1166" s="108"/>
      <c r="BE1166" s="108"/>
      <c r="BG1166" s="108"/>
      <c r="BI1166" s="108"/>
      <c r="BK1166" s="108"/>
      <c r="BL1166" s="108"/>
      <c r="BM1166" s="108"/>
      <c r="CB1166" s="108"/>
      <c r="CC1166" s="108"/>
      <c r="CD1166" s="108"/>
      <c r="CE1166" s="108"/>
    </row>
    <row r="1167" spans="1:83">
      <c r="A1167" s="108"/>
      <c r="B1167" s="108"/>
      <c r="E1167" s="108"/>
      <c r="F1167" s="108"/>
      <c r="I1167" s="108"/>
      <c r="J1167" s="108"/>
      <c r="K1167" s="108"/>
      <c r="L1167" s="108"/>
      <c r="M1167" s="108"/>
      <c r="N1167" s="108"/>
      <c r="O1167" s="108"/>
      <c r="P1167" s="108"/>
      <c r="Q1167" s="108"/>
      <c r="R1167" s="108"/>
      <c r="S1167" s="108"/>
      <c r="T1167" s="108"/>
      <c r="U1167" s="108"/>
      <c r="V1167" s="108"/>
      <c r="W1167" s="108"/>
      <c r="X1167" s="108"/>
      <c r="Y1167" s="108"/>
      <c r="Z1167" s="108"/>
      <c r="AA1167" s="108"/>
      <c r="AB1167" s="108"/>
      <c r="AC1167" s="108"/>
      <c r="AD1167" s="108"/>
      <c r="AE1167" s="108"/>
      <c r="AF1167" s="108"/>
      <c r="AG1167" s="108"/>
      <c r="AH1167" s="108"/>
      <c r="AI1167" s="108"/>
      <c r="AJ1167" s="108"/>
      <c r="AK1167" s="108"/>
      <c r="AL1167" s="108"/>
      <c r="AM1167" s="108"/>
      <c r="AN1167" s="108"/>
      <c r="AO1167" s="108"/>
      <c r="AP1167" s="108"/>
      <c r="AQ1167" s="108"/>
      <c r="AR1167" s="108"/>
      <c r="AS1167" s="108"/>
      <c r="AT1167" s="108"/>
      <c r="AU1167" s="108"/>
      <c r="AV1167" s="108"/>
      <c r="AW1167" s="108"/>
      <c r="AX1167" s="108"/>
      <c r="AY1167" s="108"/>
      <c r="AZ1167" s="108"/>
      <c r="BE1167" s="108"/>
      <c r="BG1167" s="108"/>
      <c r="BI1167" s="108"/>
      <c r="BK1167" s="108"/>
      <c r="BL1167" s="108"/>
      <c r="BM1167" s="108"/>
      <c r="CB1167" s="108"/>
      <c r="CC1167" s="108"/>
      <c r="CD1167" s="108"/>
      <c r="CE1167" s="108"/>
    </row>
    <row r="1168" spans="1:83">
      <c r="A1168" s="108"/>
      <c r="B1168" s="108"/>
      <c r="E1168" s="108"/>
      <c r="F1168" s="108"/>
      <c r="I1168" s="108"/>
      <c r="J1168" s="108"/>
      <c r="K1168" s="108"/>
      <c r="L1168" s="108"/>
      <c r="M1168" s="108"/>
      <c r="N1168" s="108"/>
      <c r="O1168" s="108"/>
      <c r="P1168" s="108"/>
      <c r="Q1168" s="108"/>
      <c r="R1168" s="108"/>
      <c r="S1168" s="108"/>
      <c r="T1168" s="108"/>
      <c r="U1168" s="108"/>
      <c r="V1168" s="108"/>
      <c r="W1168" s="108"/>
      <c r="X1168" s="108"/>
      <c r="Y1168" s="108"/>
      <c r="Z1168" s="108"/>
      <c r="AA1168" s="108"/>
      <c r="AB1168" s="108"/>
      <c r="AC1168" s="108"/>
      <c r="AD1168" s="108"/>
      <c r="AE1168" s="108"/>
      <c r="AF1168" s="108"/>
      <c r="AG1168" s="108"/>
      <c r="AH1168" s="108"/>
      <c r="AI1168" s="108"/>
      <c r="AJ1168" s="108"/>
      <c r="AK1168" s="108"/>
      <c r="AL1168" s="108"/>
      <c r="AM1168" s="108"/>
      <c r="AN1168" s="108"/>
      <c r="AO1168" s="108"/>
      <c r="AP1168" s="108"/>
      <c r="AQ1168" s="108"/>
      <c r="AR1168" s="108"/>
      <c r="AS1168" s="108"/>
      <c r="AT1168" s="108"/>
      <c r="AU1168" s="108"/>
      <c r="AV1168" s="108"/>
      <c r="AW1168" s="108"/>
      <c r="AX1168" s="108"/>
      <c r="AY1168" s="108"/>
      <c r="AZ1168" s="108"/>
      <c r="BE1168" s="108"/>
      <c r="BG1168" s="108"/>
      <c r="BI1168" s="108"/>
      <c r="BK1168" s="108"/>
      <c r="BL1168" s="108"/>
      <c r="BM1168" s="108"/>
      <c r="CB1168" s="108"/>
      <c r="CC1168" s="108"/>
      <c r="CD1168" s="108"/>
      <c r="CE1168" s="108"/>
    </row>
    <row r="1169" spans="1:83">
      <c r="A1169" s="108"/>
      <c r="B1169" s="108"/>
      <c r="E1169" s="108"/>
      <c r="F1169" s="108"/>
      <c r="I1169" s="108"/>
      <c r="J1169" s="108"/>
      <c r="K1169" s="108"/>
      <c r="L1169" s="108"/>
      <c r="M1169" s="108"/>
      <c r="N1169" s="108"/>
      <c r="O1169" s="108"/>
      <c r="P1169" s="108"/>
      <c r="Q1169" s="108"/>
      <c r="R1169" s="108"/>
      <c r="S1169" s="108"/>
      <c r="T1169" s="108"/>
      <c r="U1169" s="108"/>
      <c r="V1169" s="108"/>
      <c r="W1169" s="108"/>
      <c r="X1169" s="108"/>
      <c r="Y1169" s="108"/>
      <c r="Z1169" s="108"/>
      <c r="AA1169" s="108"/>
      <c r="AB1169" s="108"/>
      <c r="AC1169" s="108"/>
      <c r="AD1169" s="108"/>
      <c r="AE1169" s="108"/>
      <c r="AF1169" s="108"/>
      <c r="AG1169" s="108"/>
      <c r="AH1169" s="108"/>
      <c r="AI1169" s="108"/>
      <c r="AJ1169" s="108"/>
      <c r="AK1169" s="108"/>
      <c r="AL1169" s="108"/>
      <c r="AM1169" s="108"/>
      <c r="AN1169" s="108"/>
      <c r="AO1169" s="108"/>
      <c r="AP1169" s="108"/>
      <c r="AQ1169" s="108"/>
      <c r="AR1169" s="108"/>
      <c r="AS1169" s="108"/>
      <c r="AT1169" s="108"/>
      <c r="AU1169" s="108"/>
      <c r="AV1169" s="108"/>
      <c r="AW1169" s="108"/>
      <c r="AX1169" s="108"/>
      <c r="AY1169" s="108"/>
      <c r="AZ1169" s="108"/>
      <c r="BE1169" s="108"/>
      <c r="BG1169" s="108"/>
      <c r="BI1169" s="108"/>
      <c r="BK1169" s="108"/>
      <c r="BL1169" s="108"/>
      <c r="BM1169" s="108"/>
      <c r="CB1169" s="108"/>
      <c r="CC1169" s="108"/>
      <c r="CD1169" s="108"/>
      <c r="CE1169" s="108"/>
    </row>
    <row r="1170" spans="1:83">
      <c r="A1170" s="108"/>
      <c r="B1170" s="108"/>
      <c r="E1170" s="108"/>
      <c r="F1170" s="108"/>
      <c r="I1170" s="108"/>
      <c r="J1170" s="108"/>
      <c r="K1170" s="108"/>
      <c r="L1170" s="108"/>
      <c r="M1170" s="108"/>
      <c r="N1170" s="108"/>
      <c r="O1170" s="108"/>
      <c r="P1170" s="108"/>
      <c r="Q1170" s="108"/>
      <c r="R1170" s="108"/>
      <c r="S1170" s="108"/>
      <c r="T1170" s="108"/>
      <c r="U1170" s="108"/>
      <c r="V1170" s="108"/>
      <c r="W1170" s="108"/>
      <c r="X1170" s="108"/>
      <c r="Y1170" s="108"/>
      <c r="Z1170" s="108"/>
      <c r="AA1170" s="108"/>
      <c r="AB1170" s="108"/>
      <c r="AC1170" s="108"/>
      <c r="AD1170" s="108"/>
      <c r="AE1170" s="108"/>
      <c r="AF1170" s="108"/>
      <c r="AG1170" s="108"/>
      <c r="AH1170" s="108"/>
      <c r="AI1170" s="108"/>
      <c r="AJ1170" s="108"/>
      <c r="AK1170" s="108"/>
      <c r="AL1170" s="108"/>
      <c r="AM1170" s="108"/>
      <c r="AN1170" s="108"/>
      <c r="AO1170" s="108"/>
      <c r="AP1170" s="108"/>
      <c r="AQ1170" s="108"/>
      <c r="AR1170" s="108"/>
      <c r="AS1170" s="108"/>
      <c r="AT1170" s="108"/>
      <c r="AU1170" s="108"/>
      <c r="AV1170" s="108"/>
      <c r="AW1170" s="108"/>
      <c r="AX1170" s="108"/>
      <c r="AY1170" s="108"/>
      <c r="AZ1170" s="108"/>
      <c r="BE1170" s="108"/>
      <c r="BG1170" s="108"/>
      <c r="BI1170" s="108"/>
      <c r="BK1170" s="108"/>
      <c r="BL1170" s="108"/>
      <c r="BM1170" s="108"/>
      <c r="CB1170" s="108"/>
      <c r="CC1170" s="108"/>
      <c r="CD1170" s="108"/>
      <c r="CE1170" s="108"/>
    </row>
    <row r="1171" spans="1:83">
      <c r="A1171" s="108"/>
      <c r="B1171" s="108"/>
      <c r="E1171" s="108"/>
      <c r="F1171" s="108"/>
      <c r="I1171" s="108"/>
      <c r="J1171" s="108"/>
      <c r="K1171" s="108"/>
      <c r="L1171" s="108"/>
      <c r="M1171" s="108"/>
      <c r="N1171" s="108"/>
      <c r="O1171" s="108"/>
      <c r="P1171" s="108"/>
      <c r="Q1171" s="108"/>
      <c r="R1171" s="108"/>
      <c r="S1171" s="108"/>
      <c r="T1171" s="108"/>
      <c r="U1171" s="108"/>
      <c r="V1171" s="108"/>
      <c r="W1171" s="108"/>
      <c r="X1171" s="108"/>
      <c r="Y1171" s="108"/>
      <c r="Z1171" s="108"/>
      <c r="AA1171" s="108"/>
      <c r="AB1171" s="108"/>
      <c r="AC1171" s="108"/>
      <c r="AD1171" s="108"/>
      <c r="AE1171" s="108"/>
      <c r="AF1171" s="108"/>
      <c r="AG1171" s="108"/>
      <c r="AH1171" s="108"/>
      <c r="AI1171" s="108"/>
      <c r="AJ1171" s="108"/>
      <c r="AK1171" s="108"/>
      <c r="AL1171" s="108"/>
      <c r="AM1171" s="108"/>
      <c r="AN1171" s="108"/>
      <c r="AO1171" s="108"/>
      <c r="AP1171" s="108"/>
      <c r="AQ1171" s="108"/>
      <c r="AR1171" s="108"/>
      <c r="AS1171" s="108"/>
      <c r="AT1171" s="108"/>
      <c r="AU1171" s="108"/>
      <c r="AV1171" s="108"/>
      <c r="AW1171" s="108"/>
      <c r="AX1171" s="108"/>
      <c r="AY1171" s="108"/>
      <c r="AZ1171" s="108"/>
      <c r="BE1171" s="108"/>
      <c r="BG1171" s="108"/>
      <c r="BI1171" s="108"/>
      <c r="BK1171" s="108"/>
      <c r="BL1171" s="108"/>
      <c r="BM1171" s="108"/>
      <c r="CB1171" s="108"/>
      <c r="CC1171" s="108"/>
      <c r="CD1171" s="108"/>
      <c r="CE1171" s="108"/>
    </row>
    <row r="1172" spans="1:83">
      <c r="A1172" s="108"/>
      <c r="B1172" s="108"/>
      <c r="E1172" s="108"/>
      <c r="F1172" s="108"/>
      <c r="I1172" s="108"/>
      <c r="J1172" s="108"/>
      <c r="K1172" s="108"/>
      <c r="L1172" s="108"/>
      <c r="M1172" s="108"/>
      <c r="N1172" s="108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8"/>
      <c r="AA1172" s="108"/>
      <c r="AB1172" s="108"/>
      <c r="AC1172" s="108"/>
      <c r="AD1172" s="108"/>
      <c r="AE1172" s="108"/>
      <c r="AF1172" s="108"/>
      <c r="AG1172" s="108"/>
      <c r="AH1172" s="108"/>
      <c r="AI1172" s="108"/>
      <c r="AJ1172" s="108"/>
      <c r="AK1172" s="108"/>
      <c r="AL1172" s="108"/>
      <c r="AM1172" s="108"/>
      <c r="AN1172" s="108"/>
      <c r="AO1172" s="108"/>
      <c r="AP1172" s="108"/>
      <c r="AQ1172" s="108"/>
      <c r="AR1172" s="108"/>
      <c r="AS1172" s="108"/>
      <c r="AT1172" s="108"/>
      <c r="AU1172" s="108"/>
      <c r="AV1172" s="108"/>
      <c r="AW1172" s="108"/>
      <c r="AX1172" s="108"/>
      <c r="AY1172" s="108"/>
      <c r="AZ1172" s="108"/>
      <c r="BE1172" s="108"/>
      <c r="BG1172" s="108"/>
      <c r="BI1172" s="108"/>
      <c r="BK1172" s="108"/>
      <c r="BL1172" s="108"/>
      <c r="BM1172" s="108"/>
      <c r="CB1172" s="108"/>
      <c r="CC1172" s="108"/>
      <c r="CD1172" s="108"/>
      <c r="CE1172" s="108"/>
    </row>
    <row r="1173" spans="1:83">
      <c r="A1173" s="108"/>
      <c r="B1173" s="108"/>
      <c r="E1173" s="108"/>
      <c r="F1173" s="108"/>
      <c r="I1173" s="108"/>
      <c r="J1173" s="108"/>
      <c r="K1173" s="108"/>
      <c r="L1173" s="108"/>
      <c r="M1173" s="108"/>
      <c r="N1173" s="108"/>
      <c r="O1173" s="108"/>
      <c r="P1173" s="108"/>
      <c r="Q1173" s="108"/>
      <c r="R1173" s="108"/>
      <c r="S1173" s="108"/>
      <c r="T1173" s="108"/>
      <c r="U1173" s="108"/>
      <c r="V1173" s="108"/>
      <c r="W1173" s="108"/>
      <c r="X1173" s="108"/>
      <c r="Y1173" s="108"/>
      <c r="Z1173" s="108"/>
      <c r="AA1173" s="108"/>
      <c r="AB1173" s="108"/>
      <c r="AC1173" s="108"/>
      <c r="AD1173" s="108"/>
      <c r="AE1173" s="108"/>
      <c r="AF1173" s="108"/>
      <c r="AG1173" s="108"/>
      <c r="AH1173" s="108"/>
      <c r="AI1173" s="108"/>
      <c r="AJ1173" s="108"/>
      <c r="AK1173" s="108"/>
      <c r="AL1173" s="108"/>
      <c r="AM1173" s="108"/>
      <c r="AN1173" s="108"/>
      <c r="AO1173" s="108"/>
      <c r="AP1173" s="108"/>
      <c r="AQ1173" s="108"/>
      <c r="AR1173" s="108"/>
      <c r="AS1173" s="108"/>
      <c r="AT1173" s="108"/>
      <c r="AU1173" s="108"/>
      <c r="AV1173" s="108"/>
      <c r="AW1173" s="108"/>
      <c r="AX1173" s="108"/>
      <c r="AY1173" s="108"/>
      <c r="AZ1173" s="108"/>
      <c r="BE1173" s="108"/>
      <c r="BG1173" s="108"/>
      <c r="BI1173" s="108"/>
      <c r="BK1173" s="108"/>
      <c r="BL1173" s="108"/>
      <c r="BM1173" s="108"/>
      <c r="CB1173" s="108"/>
      <c r="CC1173" s="108"/>
      <c r="CD1173" s="108"/>
      <c r="CE1173" s="108"/>
    </row>
    <row r="1174" spans="1:83">
      <c r="A1174" s="108"/>
      <c r="B1174" s="108"/>
      <c r="E1174" s="108"/>
      <c r="F1174" s="108"/>
      <c r="I1174" s="108"/>
      <c r="J1174" s="108"/>
      <c r="K1174" s="108"/>
      <c r="L1174" s="108"/>
      <c r="M1174" s="108"/>
      <c r="N1174" s="108"/>
      <c r="O1174" s="108"/>
      <c r="P1174" s="108"/>
      <c r="Q1174" s="108"/>
      <c r="R1174" s="108"/>
      <c r="S1174" s="108"/>
      <c r="T1174" s="108"/>
      <c r="U1174" s="108"/>
      <c r="V1174" s="108"/>
      <c r="W1174" s="108"/>
      <c r="X1174" s="108"/>
      <c r="Y1174" s="108"/>
      <c r="Z1174" s="108"/>
      <c r="AA1174" s="108"/>
      <c r="AB1174" s="108"/>
      <c r="AC1174" s="108"/>
      <c r="AD1174" s="108"/>
      <c r="AE1174" s="108"/>
      <c r="AF1174" s="108"/>
      <c r="AG1174" s="108"/>
      <c r="AH1174" s="108"/>
      <c r="AI1174" s="108"/>
      <c r="AJ1174" s="108"/>
      <c r="AK1174" s="108"/>
      <c r="AL1174" s="108"/>
      <c r="AM1174" s="108"/>
      <c r="AN1174" s="108"/>
      <c r="AO1174" s="108"/>
      <c r="AP1174" s="108"/>
      <c r="AQ1174" s="108"/>
      <c r="AR1174" s="108"/>
      <c r="AS1174" s="108"/>
      <c r="AT1174" s="108"/>
      <c r="AU1174" s="108"/>
      <c r="AV1174" s="108"/>
      <c r="AW1174" s="108"/>
      <c r="AX1174" s="108"/>
      <c r="AY1174" s="108"/>
      <c r="AZ1174" s="108"/>
      <c r="BE1174" s="108"/>
      <c r="BG1174" s="108"/>
      <c r="BI1174" s="108"/>
      <c r="BK1174" s="108"/>
      <c r="BL1174" s="108"/>
      <c r="BM1174" s="108"/>
      <c r="CB1174" s="108"/>
      <c r="CC1174" s="108"/>
      <c r="CD1174" s="108"/>
      <c r="CE1174" s="108"/>
    </row>
    <row r="1175" spans="1:83">
      <c r="A1175" s="108"/>
      <c r="B1175" s="108"/>
      <c r="E1175" s="108"/>
      <c r="F1175" s="108"/>
      <c r="I1175" s="108"/>
      <c r="J1175" s="108"/>
      <c r="K1175" s="108"/>
      <c r="L1175" s="108"/>
      <c r="M1175" s="108"/>
      <c r="N1175" s="108"/>
      <c r="O1175" s="108"/>
      <c r="P1175" s="108"/>
      <c r="Q1175" s="108"/>
      <c r="R1175" s="108"/>
      <c r="S1175" s="108"/>
      <c r="T1175" s="108"/>
      <c r="U1175" s="108"/>
      <c r="V1175" s="108"/>
      <c r="W1175" s="108"/>
      <c r="X1175" s="108"/>
      <c r="Y1175" s="108"/>
      <c r="Z1175" s="108"/>
      <c r="AA1175" s="108"/>
      <c r="AB1175" s="108"/>
      <c r="AC1175" s="108"/>
      <c r="AD1175" s="108"/>
      <c r="AE1175" s="108"/>
      <c r="AF1175" s="108"/>
      <c r="AG1175" s="108"/>
      <c r="AH1175" s="108"/>
      <c r="AI1175" s="108"/>
      <c r="AJ1175" s="108"/>
      <c r="AK1175" s="108"/>
      <c r="AL1175" s="108"/>
      <c r="AM1175" s="108"/>
      <c r="AN1175" s="108"/>
      <c r="AO1175" s="108"/>
      <c r="AP1175" s="108"/>
      <c r="AQ1175" s="108"/>
      <c r="AR1175" s="108"/>
      <c r="AS1175" s="108"/>
      <c r="AT1175" s="108"/>
      <c r="AU1175" s="108"/>
      <c r="AV1175" s="108"/>
      <c r="AW1175" s="108"/>
      <c r="AX1175" s="108"/>
      <c r="AY1175" s="108"/>
      <c r="AZ1175" s="108"/>
      <c r="BE1175" s="108"/>
      <c r="BG1175" s="108"/>
      <c r="BI1175" s="108"/>
      <c r="BK1175" s="108"/>
      <c r="BL1175" s="108"/>
      <c r="BM1175" s="108"/>
      <c r="CB1175" s="108"/>
      <c r="CC1175" s="108"/>
      <c r="CD1175" s="108"/>
      <c r="CE1175" s="108"/>
    </row>
    <row r="1176" spans="1:83">
      <c r="A1176" s="108"/>
      <c r="B1176" s="108"/>
      <c r="E1176" s="108"/>
      <c r="F1176" s="108"/>
      <c r="I1176" s="108"/>
      <c r="J1176" s="108"/>
      <c r="K1176" s="108"/>
      <c r="L1176" s="108"/>
      <c r="M1176" s="108"/>
      <c r="N1176" s="108"/>
      <c r="O1176" s="108"/>
      <c r="P1176" s="108"/>
      <c r="Q1176" s="108"/>
      <c r="R1176" s="108"/>
      <c r="S1176" s="108"/>
      <c r="T1176" s="108"/>
      <c r="U1176" s="108"/>
      <c r="V1176" s="108"/>
      <c r="W1176" s="108"/>
      <c r="X1176" s="108"/>
      <c r="Y1176" s="108"/>
      <c r="Z1176" s="108"/>
      <c r="AA1176" s="108"/>
      <c r="AB1176" s="108"/>
      <c r="AC1176" s="108"/>
      <c r="AD1176" s="108"/>
      <c r="AE1176" s="108"/>
      <c r="AF1176" s="108"/>
      <c r="AG1176" s="108"/>
      <c r="AH1176" s="108"/>
      <c r="AI1176" s="108"/>
      <c r="AJ1176" s="108"/>
      <c r="AK1176" s="108"/>
      <c r="AL1176" s="108"/>
      <c r="AM1176" s="108"/>
      <c r="AN1176" s="108"/>
      <c r="AO1176" s="108"/>
      <c r="AP1176" s="108"/>
      <c r="AQ1176" s="108"/>
      <c r="AR1176" s="108"/>
      <c r="AS1176" s="108"/>
      <c r="AT1176" s="108"/>
      <c r="AU1176" s="108"/>
      <c r="AV1176" s="108"/>
      <c r="AW1176" s="108"/>
      <c r="AX1176" s="108"/>
      <c r="AY1176" s="108"/>
      <c r="AZ1176" s="108"/>
      <c r="BE1176" s="108"/>
      <c r="BG1176" s="108"/>
      <c r="BI1176" s="108"/>
      <c r="BK1176" s="108"/>
      <c r="BL1176" s="108"/>
      <c r="BM1176" s="108"/>
      <c r="CB1176" s="108"/>
      <c r="CC1176" s="108"/>
      <c r="CD1176" s="108"/>
      <c r="CE1176" s="108"/>
    </row>
    <row r="1177" spans="1:83">
      <c r="A1177" s="108"/>
      <c r="B1177" s="108"/>
      <c r="E1177" s="108"/>
      <c r="F1177" s="108"/>
      <c r="I1177" s="108"/>
      <c r="J1177" s="108"/>
      <c r="K1177" s="108"/>
      <c r="L1177" s="108"/>
      <c r="M1177" s="108"/>
      <c r="N1177" s="108"/>
      <c r="O1177" s="108"/>
      <c r="P1177" s="108"/>
      <c r="Q1177" s="108"/>
      <c r="R1177" s="108"/>
      <c r="S1177" s="108"/>
      <c r="T1177" s="108"/>
      <c r="U1177" s="108"/>
      <c r="V1177" s="108"/>
      <c r="W1177" s="108"/>
      <c r="X1177" s="108"/>
      <c r="Y1177" s="108"/>
      <c r="Z1177" s="108"/>
      <c r="AA1177" s="108"/>
      <c r="AB1177" s="108"/>
      <c r="AC1177" s="108"/>
      <c r="AD1177" s="108"/>
      <c r="AE1177" s="108"/>
      <c r="AF1177" s="108"/>
      <c r="AG1177" s="108"/>
      <c r="AH1177" s="108"/>
      <c r="AI1177" s="108"/>
      <c r="AJ1177" s="108"/>
      <c r="AK1177" s="108"/>
      <c r="AL1177" s="108"/>
      <c r="AM1177" s="108"/>
      <c r="AN1177" s="108"/>
      <c r="AO1177" s="108"/>
      <c r="AP1177" s="108"/>
      <c r="AQ1177" s="108"/>
      <c r="AR1177" s="108"/>
      <c r="AS1177" s="108"/>
      <c r="AT1177" s="108"/>
      <c r="AU1177" s="108"/>
      <c r="AV1177" s="108"/>
      <c r="AW1177" s="108"/>
      <c r="AX1177" s="108"/>
      <c r="AY1177" s="108"/>
      <c r="AZ1177" s="108"/>
      <c r="BE1177" s="108"/>
      <c r="BG1177" s="108"/>
      <c r="BI1177" s="108"/>
      <c r="BK1177" s="108"/>
      <c r="BL1177" s="108"/>
      <c r="BM1177" s="108"/>
      <c r="CB1177" s="108"/>
      <c r="CC1177" s="108"/>
      <c r="CD1177" s="108"/>
      <c r="CE1177" s="108"/>
    </row>
    <row r="1178" spans="1:83">
      <c r="A1178" s="108"/>
      <c r="B1178" s="108"/>
      <c r="E1178" s="108"/>
      <c r="F1178" s="108"/>
      <c r="I1178" s="108"/>
      <c r="J1178" s="108"/>
      <c r="K1178" s="108"/>
      <c r="L1178" s="108"/>
      <c r="M1178" s="108"/>
      <c r="N1178" s="108"/>
      <c r="O1178" s="108"/>
      <c r="P1178" s="108"/>
      <c r="Q1178" s="108"/>
      <c r="R1178" s="108"/>
      <c r="S1178" s="108"/>
      <c r="T1178" s="108"/>
      <c r="U1178" s="108"/>
      <c r="V1178" s="108"/>
      <c r="W1178" s="108"/>
      <c r="X1178" s="108"/>
      <c r="Y1178" s="108"/>
      <c r="Z1178" s="108"/>
      <c r="AA1178" s="108"/>
      <c r="AB1178" s="108"/>
      <c r="AC1178" s="108"/>
      <c r="AD1178" s="108"/>
      <c r="AE1178" s="108"/>
      <c r="AF1178" s="108"/>
      <c r="AG1178" s="108"/>
      <c r="AH1178" s="108"/>
      <c r="AI1178" s="108"/>
      <c r="AJ1178" s="108"/>
      <c r="AK1178" s="108"/>
      <c r="AL1178" s="108"/>
      <c r="AM1178" s="108"/>
      <c r="AN1178" s="108"/>
      <c r="AO1178" s="108"/>
      <c r="AP1178" s="108"/>
      <c r="AQ1178" s="108"/>
      <c r="AR1178" s="108"/>
      <c r="AS1178" s="108"/>
      <c r="AT1178" s="108"/>
      <c r="AU1178" s="108"/>
      <c r="AV1178" s="108"/>
      <c r="AW1178" s="108"/>
      <c r="AX1178" s="108"/>
      <c r="AY1178" s="108"/>
      <c r="AZ1178" s="108"/>
      <c r="BE1178" s="108"/>
      <c r="BG1178" s="108"/>
      <c r="BI1178" s="108"/>
      <c r="BK1178" s="108"/>
      <c r="BL1178" s="108"/>
      <c r="BM1178" s="108"/>
      <c r="CB1178" s="108"/>
      <c r="CC1178" s="108"/>
      <c r="CD1178" s="108"/>
      <c r="CE1178" s="108"/>
    </row>
    <row r="1179" spans="1:83">
      <c r="A1179" s="108"/>
      <c r="B1179" s="108"/>
      <c r="E1179" s="108"/>
      <c r="F1179" s="108"/>
      <c r="I1179" s="108"/>
      <c r="J1179" s="108"/>
      <c r="K1179" s="108"/>
      <c r="L1179" s="108"/>
      <c r="M1179" s="108"/>
      <c r="N1179" s="108"/>
      <c r="O1179" s="108"/>
      <c r="P1179" s="108"/>
      <c r="Q1179" s="108"/>
      <c r="R1179" s="108"/>
      <c r="S1179" s="108"/>
      <c r="T1179" s="108"/>
      <c r="U1179" s="108"/>
      <c r="V1179" s="108"/>
      <c r="W1179" s="108"/>
      <c r="X1179" s="108"/>
      <c r="Y1179" s="108"/>
      <c r="Z1179" s="108"/>
      <c r="AA1179" s="108"/>
      <c r="AB1179" s="108"/>
      <c r="AC1179" s="108"/>
      <c r="AD1179" s="108"/>
      <c r="AE1179" s="108"/>
      <c r="AF1179" s="108"/>
      <c r="AG1179" s="108"/>
      <c r="AH1179" s="108"/>
      <c r="AI1179" s="108"/>
      <c r="AJ1179" s="108"/>
      <c r="AK1179" s="108"/>
      <c r="AL1179" s="108"/>
      <c r="AM1179" s="108"/>
      <c r="AN1179" s="108"/>
      <c r="AO1179" s="108"/>
      <c r="AP1179" s="108"/>
      <c r="AQ1179" s="108"/>
      <c r="AR1179" s="108"/>
      <c r="AS1179" s="108"/>
      <c r="AT1179" s="108"/>
      <c r="AU1179" s="108"/>
      <c r="AV1179" s="108"/>
      <c r="AW1179" s="108"/>
      <c r="AX1179" s="108"/>
      <c r="AY1179" s="108"/>
      <c r="AZ1179" s="108"/>
      <c r="BE1179" s="108"/>
      <c r="BG1179" s="108"/>
      <c r="BI1179" s="108"/>
      <c r="BK1179" s="108"/>
      <c r="BL1179" s="108"/>
      <c r="BM1179" s="108"/>
      <c r="CB1179" s="108"/>
      <c r="CC1179" s="108"/>
      <c r="CD1179" s="108"/>
      <c r="CE1179" s="108"/>
    </row>
    <row r="1180" spans="1:83">
      <c r="A1180" s="108"/>
      <c r="B1180" s="108"/>
      <c r="E1180" s="108"/>
      <c r="F1180" s="108"/>
      <c r="I1180" s="108"/>
      <c r="J1180" s="108"/>
      <c r="K1180" s="108"/>
      <c r="L1180" s="108"/>
      <c r="M1180" s="108"/>
      <c r="N1180" s="108"/>
      <c r="O1180" s="108"/>
      <c r="P1180" s="108"/>
      <c r="Q1180" s="108"/>
      <c r="R1180" s="108"/>
      <c r="S1180" s="108"/>
      <c r="T1180" s="108"/>
      <c r="U1180" s="108"/>
      <c r="V1180" s="108"/>
      <c r="W1180" s="108"/>
      <c r="X1180" s="108"/>
      <c r="Y1180" s="108"/>
      <c r="Z1180" s="108"/>
      <c r="AA1180" s="108"/>
      <c r="AB1180" s="108"/>
      <c r="AC1180" s="108"/>
      <c r="AD1180" s="108"/>
      <c r="AE1180" s="108"/>
      <c r="AF1180" s="108"/>
      <c r="AG1180" s="108"/>
      <c r="AH1180" s="108"/>
      <c r="AI1180" s="108"/>
      <c r="AJ1180" s="108"/>
      <c r="AK1180" s="108"/>
      <c r="AL1180" s="108"/>
      <c r="AM1180" s="108"/>
      <c r="AN1180" s="108"/>
      <c r="AO1180" s="108"/>
      <c r="AP1180" s="108"/>
      <c r="AQ1180" s="108"/>
      <c r="AR1180" s="108"/>
      <c r="AS1180" s="108"/>
      <c r="AT1180" s="108"/>
      <c r="AU1180" s="108"/>
      <c r="AV1180" s="108"/>
      <c r="AW1180" s="108"/>
      <c r="AX1180" s="108"/>
      <c r="AY1180" s="108"/>
      <c r="AZ1180" s="108"/>
      <c r="BE1180" s="108"/>
      <c r="BG1180" s="108"/>
      <c r="BI1180" s="108"/>
      <c r="BK1180" s="108"/>
      <c r="BL1180" s="108"/>
      <c r="BM1180" s="108"/>
      <c r="CB1180" s="108"/>
      <c r="CC1180" s="108"/>
      <c r="CD1180" s="108"/>
      <c r="CE1180" s="108"/>
    </row>
    <row r="1181" spans="1:83">
      <c r="A1181" s="108"/>
      <c r="B1181" s="108"/>
      <c r="E1181" s="108"/>
      <c r="F1181" s="108"/>
      <c r="I1181" s="108"/>
      <c r="J1181" s="108"/>
      <c r="K1181" s="108"/>
      <c r="L1181" s="108"/>
      <c r="M1181" s="108"/>
      <c r="N1181" s="108"/>
      <c r="O1181" s="108"/>
      <c r="P1181" s="108"/>
      <c r="Q1181" s="108"/>
      <c r="R1181" s="108"/>
      <c r="S1181" s="108"/>
      <c r="T1181" s="108"/>
      <c r="U1181" s="108"/>
      <c r="V1181" s="108"/>
      <c r="W1181" s="108"/>
      <c r="X1181" s="108"/>
      <c r="Y1181" s="108"/>
      <c r="Z1181" s="108"/>
      <c r="AA1181" s="108"/>
      <c r="AB1181" s="108"/>
      <c r="AC1181" s="108"/>
      <c r="AD1181" s="108"/>
      <c r="AE1181" s="108"/>
      <c r="AF1181" s="108"/>
      <c r="AG1181" s="108"/>
      <c r="AH1181" s="108"/>
      <c r="AI1181" s="108"/>
      <c r="AJ1181" s="108"/>
      <c r="AK1181" s="108"/>
      <c r="AL1181" s="108"/>
      <c r="AM1181" s="108"/>
      <c r="AN1181" s="108"/>
      <c r="AO1181" s="108"/>
      <c r="AP1181" s="108"/>
      <c r="AQ1181" s="108"/>
      <c r="AR1181" s="108"/>
      <c r="AS1181" s="108"/>
      <c r="AT1181" s="108"/>
      <c r="AU1181" s="108"/>
      <c r="AV1181" s="108"/>
      <c r="AW1181" s="108"/>
      <c r="AX1181" s="108"/>
      <c r="AY1181" s="108"/>
      <c r="AZ1181" s="108"/>
      <c r="BE1181" s="108"/>
      <c r="BG1181" s="108"/>
      <c r="BI1181" s="108"/>
      <c r="BK1181" s="108"/>
      <c r="BL1181" s="108"/>
      <c r="BM1181" s="108"/>
      <c r="CB1181" s="108"/>
      <c r="CC1181" s="108"/>
      <c r="CD1181" s="108"/>
      <c r="CE1181" s="108"/>
    </row>
    <row r="1182" spans="1:83">
      <c r="A1182" s="108"/>
      <c r="B1182" s="108"/>
      <c r="E1182" s="108"/>
      <c r="F1182" s="108"/>
      <c r="I1182" s="108"/>
      <c r="J1182" s="108"/>
      <c r="K1182" s="108"/>
      <c r="L1182" s="108"/>
      <c r="M1182" s="108"/>
      <c r="N1182" s="108"/>
      <c r="O1182" s="108"/>
      <c r="P1182" s="108"/>
      <c r="Q1182" s="108"/>
      <c r="R1182" s="108"/>
      <c r="S1182" s="108"/>
      <c r="T1182" s="108"/>
      <c r="U1182" s="108"/>
      <c r="V1182" s="108"/>
      <c r="W1182" s="108"/>
      <c r="X1182" s="108"/>
      <c r="Y1182" s="108"/>
      <c r="Z1182" s="108"/>
      <c r="AA1182" s="108"/>
      <c r="AB1182" s="108"/>
      <c r="AC1182" s="108"/>
      <c r="AD1182" s="108"/>
      <c r="AE1182" s="108"/>
      <c r="AF1182" s="108"/>
      <c r="AG1182" s="108"/>
      <c r="AH1182" s="108"/>
      <c r="AI1182" s="108"/>
      <c r="AJ1182" s="108"/>
      <c r="AK1182" s="108"/>
      <c r="AL1182" s="108"/>
      <c r="AM1182" s="108"/>
      <c r="AN1182" s="108"/>
      <c r="AO1182" s="108"/>
      <c r="AP1182" s="108"/>
      <c r="AQ1182" s="108"/>
      <c r="AR1182" s="108"/>
      <c r="AS1182" s="108"/>
      <c r="AT1182" s="108"/>
      <c r="AU1182" s="108"/>
      <c r="AV1182" s="108"/>
      <c r="AW1182" s="108"/>
      <c r="AX1182" s="108"/>
      <c r="AY1182" s="108"/>
      <c r="AZ1182" s="108"/>
      <c r="BE1182" s="108"/>
      <c r="BG1182" s="108"/>
      <c r="BI1182" s="108"/>
      <c r="BK1182" s="108"/>
      <c r="BL1182" s="108"/>
      <c r="BM1182" s="108"/>
      <c r="CB1182" s="108"/>
      <c r="CC1182" s="108"/>
      <c r="CD1182" s="108"/>
      <c r="CE1182" s="108"/>
    </row>
    <row r="1183" spans="1:83">
      <c r="A1183" s="108"/>
      <c r="B1183" s="108"/>
      <c r="E1183" s="108"/>
      <c r="F1183" s="108"/>
      <c r="I1183" s="108"/>
      <c r="J1183" s="108"/>
      <c r="K1183" s="108"/>
      <c r="L1183" s="108"/>
      <c r="M1183" s="108"/>
      <c r="N1183" s="108"/>
      <c r="O1183" s="108"/>
      <c r="P1183" s="108"/>
      <c r="Q1183" s="108"/>
      <c r="R1183" s="108"/>
      <c r="S1183" s="108"/>
      <c r="T1183" s="108"/>
      <c r="U1183" s="108"/>
      <c r="V1183" s="108"/>
      <c r="W1183" s="108"/>
      <c r="X1183" s="108"/>
      <c r="Y1183" s="108"/>
      <c r="Z1183" s="108"/>
      <c r="AA1183" s="108"/>
      <c r="AB1183" s="108"/>
      <c r="AC1183" s="108"/>
      <c r="AD1183" s="108"/>
      <c r="AE1183" s="108"/>
      <c r="AF1183" s="108"/>
      <c r="AG1183" s="108"/>
      <c r="AH1183" s="108"/>
      <c r="AI1183" s="108"/>
      <c r="AJ1183" s="108"/>
      <c r="AK1183" s="108"/>
      <c r="AL1183" s="108"/>
      <c r="AM1183" s="108"/>
      <c r="AN1183" s="108"/>
      <c r="AO1183" s="108"/>
      <c r="AP1183" s="108"/>
      <c r="AQ1183" s="108"/>
      <c r="AR1183" s="108"/>
      <c r="AS1183" s="108"/>
      <c r="AT1183" s="108"/>
      <c r="AU1183" s="108"/>
      <c r="AV1183" s="108"/>
      <c r="AW1183" s="108"/>
      <c r="AX1183" s="108"/>
      <c r="AY1183" s="108"/>
      <c r="AZ1183" s="108"/>
      <c r="BE1183" s="108"/>
      <c r="BG1183" s="108"/>
      <c r="BI1183" s="108"/>
      <c r="BK1183" s="108"/>
      <c r="BL1183" s="108"/>
      <c r="BM1183" s="108"/>
      <c r="CB1183" s="108"/>
      <c r="CC1183" s="108"/>
      <c r="CD1183" s="108"/>
      <c r="CE1183" s="108"/>
    </row>
    <row r="1184" spans="1:83">
      <c r="A1184" s="108"/>
      <c r="B1184" s="108"/>
      <c r="E1184" s="108"/>
      <c r="F1184" s="108"/>
      <c r="I1184" s="108"/>
      <c r="J1184" s="108"/>
      <c r="K1184" s="108"/>
      <c r="L1184" s="108"/>
      <c r="M1184" s="108"/>
      <c r="N1184" s="108"/>
      <c r="O1184" s="108"/>
      <c r="P1184" s="108"/>
      <c r="Q1184" s="108"/>
      <c r="R1184" s="108"/>
      <c r="S1184" s="108"/>
      <c r="T1184" s="108"/>
      <c r="U1184" s="108"/>
      <c r="V1184" s="108"/>
      <c r="W1184" s="108"/>
      <c r="X1184" s="108"/>
      <c r="Y1184" s="108"/>
      <c r="Z1184" s="108"/>
      <c r="AA1184" s="108"/>
      <c r="AB1184" s="108"/>
      <c r="AC1184" s="108"/>
      <c r="AD1184" s="108"/>
      <c r="AE1184" s="108"/>
      <c r="AF1184" s="108"/>
      <c r="AG1184" s="108"/>
      <c r="AH1184" s="108"/>
      <c r="AI1184" s="108"/>
      <c r="AJ1184" s="108"/>
      <c r="AK1184" s="108"/>
      <c r="AL1184" s="108"/>
      <c r="AM1184" s="108"/>
      <c r="AN1184" s="108"/>
      <c r="AO1184" s="108"/>
      <c r="AP1184" s="108"/>
      <c r="AQ1184" s="108"/>
      <c r="AR1184" s="108"/>
      <c r="AS1184" s="108"/>
      <c r="AT1184" s="108"/>
      <c r="AU1184" s="108"/>
      <c r="AV1184" s="108"/>
      <c r="AW1184" s="108"/>
      <c r="AX1184" s="108"/>
      <c r="AY1184" s="108"/>
      <c r="AZ1184" s="108"/>
      <c r="BE1184" s="108"/>
      <c r="BG1184" s="108"/>
      <c r="BI1184" s="108"/>
      <c r="BK1184" s="108"/>
      <c r="BL1184" s="108"/>
      <c r="BM1184" s="108"/>
      <c r="CB1184" s="108"/>
      <c r="CC1184" s="108"/>
      <c r="CD1184" s="108"/>
      <c r="CE1184" s="108"/>
    </row>
    <row r="1185" spans="1:83">
      <c r="A1185" s="108"/>
      <c r="B1185" s="108"/>
      <c r="E1185" s="108"/>
      <c r="F1185" s="108"/>
      <c r="I1185" s="108"/>
      <c r="J1185" s="108"/>
      <c r="K1185" s="108"/>
      <c r="L1185" s="108"/>
      <c r="M1185" s="108"/>
      <c r="N1185" s="108"/>
      <c r="O1185" s="108"/>
      <c r="P1185" s="108"/>
      <c r="Q1185" s="108"/>
      <c r="R1185" s="108"/>
      <c r="S1185" s="108"/>
      <c r="T1185" s="108"/>
      <c r="U1185" s="108"/>
      <c r="V1185" s="108"/>
      <c r="W1185" s="108"/>
      <c r="X1185" s="108"/>
      <c r="Y1185" s="108"/>
      <c r="Z1185" s="108"/>
      <c r="AA1185" s="108"/>
      <c r="AB1185" s="108"/>
      <c r="AC1185" s="108"/>
      <c r="AD1185" s="108"/>
      <c r="AE1185" s="108"/>
      <c r="AF1185" s="108"/>
      <c r="AG1185" s="108"/>
      <c r="AH1185" s="108"/>
      <c r="AI1185" s="108"/>
      <c r="AJ1185" s="108"/>
      <c r="AK1185" s="108"/>
      <c r="AL1185" s="108"/>
      <c r="AM1185" s="108"/>
      <c r="AN1185" s="108"/>
      <c r="AO1185" s="108"/>
      <c r="AP1185" s="108"/>
      <c r="AQ1185" s="108"/>
      <c r="AR1185" s="108"/>
      <c r="AS1185" s="108"/>
      <c r="AT1185" s="108"/>
      <c r="AU1185" s="108"/>
      <c r="AV1185" s="108"/>
      <c r="AW1185" s="108"/>
      <c r="AX1185" s="108"/>
      <c r="AY1185" s="108"/>
      <c r="AZ1185" s="108"/>
      <c r="BE1185" s="108"/>
      <c r="BG1185" s="108"/>
      <c r="BI1185" s="108"/>
      <c r="BK1185" s="108"/>
      <c r="BL1185" s="108"/>
      <c r="BM1185" s="108"/>
      <c r="CB1185" s="108"/>
      <c r="CC1185" s="108"/>
      <c r="CD1185" s="108"/>
      <c r="CE1185" s="108"/>
    </row>
    <row r="1186" spans="1:83">
      <c r="A1186" s="108"/>
      <c r="B1186" s="108"/>
      <c r="E1186" s="108"/>
      <c r="F1186" s="108"/>
      <c r="I1186" s="108"/>
      <c r="J1186" s="108"/>
      <c r="K1186" s="108"/>
      <c r="L1186" s="108"/>
      <c r="M1186" s="108"/>
      <c r="N1186" s="108"/>
      <c r="O1186" s="108"/>
      <c r="P1186" s="108"/>
      <c r="Q1186" s="108"/>
      <c r="R1186" s="108"/>
      <c r="S1186" s="108"/>
      <c r="T1186" s="108"/>
      <c r="U1186" s="108"/>
      <c r="V1186" s="108"/>
      <c r="W1186" s="108"/>
      <c r="X1186" s="108"/>
      <c r="Y1186" s="108"/>
      <c r="Z1186" s="108"/>
      <c r="AA1186" s="108"/>
      <c r="AB1186" s="108"/>
      <c r="AC1186" s="108"/>
      <c r="AD1186" s="108"/>
      <c r="AE1186" s="108"/>
      <c r="AF1186" s="108"/>
      <c r="AG1186" s="108"/>
      <c r="AH1186" s="108"/>
      <c r="AI1186" s="108"/>
      <c r="AJ1186" s="108"/>
      <c r="AK1186" s="108"/>
      <c r="AL1186" s="108"/>
      <c r="AM1186" s="108"/>
      <c r="AN1186" s="108"/>
      <c r="AO1186" s="108"/>
      <c r="AP1186" s="108"/>
      <c r="AQ1186" s="108"/>
      <c r="AR1186" s="108"/>
      <c r="AS1186" s="108"/>
      <c r="AT1186" s="108"/>
      <c r="AU1186" s="108"/>
      <c r="AV1186" s="108"/>
      <c r="AW1186" s="108"/>
      <c r="AX1186" s="108"/>
      <c r="AY1186" s="108"/>
      <c r="AZ1186" s="108"/>
      <c r="BE1186" s="108"/>
      <c r="BG1186" s="108"/>
      <c r="BI1186" s="108"/>
      <c r="BK1186" s="108"/>
      <c r="BL1186" s="108"/>
      <c r="BM1186" s="108"/>
      <c r="CB1186" s="108"/>
      <c r="CC1186" s="108"/>
      <c r="CD1186" s="108"/>
      <c r="CE1186" s="108"/>
    </row>
    <row r="1187" spans="1:83">
      <c r="A1187" s="108"/>
      <c r="B1187" s="108"/>
      <c r="E1187" s="108"/>
      <c r="F1187" s="108"/>
      <c r="I1187" s="108"/>
      <c r="J1187" s="108"/>
      <c r="K1187" s="108"/>
      <c r="L1187" s="108"/>
      <c r="M1187" s="108"/>
      <c r="N1187" s="108"/>
      <c r="O1187" s="108"/>
      <c r="P1187" s="108"/>
      <c r="Q1187" s="108"/>
      <c r="R1187" s="108"/>
      <c r="S1187" s="108"/>
      <c r="T1187" s="108"/>
      <c r="U1187" s="108"/>
      <c r="V1187" s="108"/>
      <c r="W1187" s="108"/>
      <c r="X1187" s="108"/>
      <c r="Y1187" s="108"/>
      <c r="Z1187" s="108"/>
      <c r="AA1187" s="108"/>
      <c r="AB1187" s="108"/>
      <c r="AC1187" s="108"/>
      <c r="AD1187" s="108"/>
      <c r="AE1187" s="108"/>
      <c r="AF1187" s="108"/>
      <c r="AG1187" s="108"/>
      <c r="AH1187" s="108"/>
      <c r="AI1187" s="108"/>
      <c r="AJ1187" s="108"/>
      <c r="AK1187" s="108"/>
      <c r="AL1187" s="108"/>
      <c r="AM1187" s="108"/>
      <c r="AN1187" s="108"/>
      <c r="AO1187" s="108"/>
      <c r="AP1187" s="108"/>
      <c r="AQ1187" s="108"/>
      <c r="AR1187" s="108"/>
      <c r="AS1187" s="108"/>
      <c r="AT1187" s="108"/>
      <c r="AU1187" s="108"/>
      <c r="AV1187" s="108"/>
      <c r="AW1187" s="108"/>
      <c r="AX1187" s="108"/>
      <c r="AY1187" s="108"/>
      <c r="AZ1187" s="108"/>
      <c r="BE1187" s="108"/>
      <c r="BG1187" s="108"/>
      <c r="BI1187" s="108"/>
      <c r="BK1187" s="108"/>
      <c r="BL1187" s="108"/>
      <c r="BM1187" s="108"/>
      <c r="CB1187" s="108"/>
      <c r="CC1187" s="108"/>
      <c r="CD1187" s="108"/>
      <c r="CE1187" s="108"/>
    </row>
    <row r="1188" spans="1:83">
      <c r="A1188" s="108"/>
      <c r="B1188" s="108"/>
      <c r="E1188" s="108"/>
      <c r="F1188" s="108"/>
      <c r="I1188" s="108"/>
      <c r="J1188" s="108"/>
      <c r="K1188" s="108"/>
      <c r="L1188" s="108"/>
      <c r="M1188" s="108"/>
      <c r="N1188" s="108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8"/>
      <c r="AA1188" s="108"/>
      <c r="AB1188" s="108"/>
      <c r="AC1188" s="108"/>
      <c r="AD1188" s="108"/>
      <c r="AE1188" s="108"/>
      <c r="AF1188" s="108"/>
      <c r="AG1188" s="108"/>
      <c r="AH1188" s="108"/>
      <c r="AI1188" s="108"/>
      <c r="AJ1188" s="108"/>
      <c r="AK1188" s="108"/>
      <c r="AL1188" s="108"/>
      <c r="AM1188" s="108"/>
      <c r="AN1188" s="108"/>
      <c r="AO1188" s="108"/>
      <c r="AP1188" s="108"/>
      <c r="AQ1188" s="108"/>
      <c r="AR1188" s="108"/>
      <c r="AS1188" s="108"/>
      <c r="AT1188" s="108"/>
      <c r="AU1188" s="108"/>
      <c r="AV1188" s="108"/>
      <c r="AW1188" s="108"/>
      <c r="AX1188" s="108"/>
      <c r="AY1188" s="108"/>
      <c r="AZ1188" s="108"/>
      <c r="BE1188" s="108"/>
      <c r="BG1188" s="108"/>
      <c r="BI1188" s="108"/>
      <c r="BK1188" s="108"/>
      <c r="BL1188" s="108"/>
      <c r="BM1188" s="108"/>
      <c r="CB1188" s="108"/>
      <c r="CC1188" s="108"/>
      <c r="CD1188" s="108"/>
      <c r="CE1188" s="108"/>
    </row>
    <row r="1189" spans="1:83">
      <c r="A1189" s="108"/>
      <c r="B1189" s="108"/>
      <c r="E1189" s="108"/>
      <c r="F1189" s="108"/>
      <c r="I1189" s="108"/>
      <c r="J1189" s="108"/>
      <c r="K1189" s="108"/>
      <c r="L1189" s="108"/>
      <c r="M1189" s="108"/>
      <c r="N1189" s="108"/>
      <c r="O1189" s="108"/>
      <c r="P1189" s="108"/>
      <c r="Q1189" s="108"/>
      <c r="R1189" s="108"/>
      <c r="S1189" s="108"/>
      <c r="T1189" s="108"/>
      <c r="U1189" s="108"/>
      <c r="V1189" s="108"/>
      <c r="W1189" s="108"/>
      <c r="X1189" s="108"/>
      <c r="Y1189" s="108"/>
      <c r="Z1189" s="108"/>
      <c r="AA1189" s="108"/>
      <c r="AB1189" s="108"/>
      <c r="AC1189" s="108"/>
      <c r="AD1189" s="108"/>
      <c r="AE1189" s="108"/>
      <c r="AF1189" s="108"/>
      <c r="AG1189" s="108"/>
      <c r="AH1189" s="108"/>
      <c r="AI1189" s="108"/>
      <c r="AJ1189" s="108"/>
      <c r="AK1189" s="108"/>
      <c r="AL1189" s="108"/>
      <c r="AM1189" s="108"/>
      <c r="AN1189" s="108"/>
      <c r="AO1189" s="108"/>
      <c r="AP1189" s="108"/>
      <c r="AQ1189" s="108"/>
      <c r="AR1189" s="108"/>
      <c r="AS1189" s="108"/>
      <c r="AT1189" s="108"/>
      <c r="AU1189" s="108"/>
      <c r="AV1189" s="108"/>
      <c r="AW1189" s="108"/>
      <c r="AX1189" s="108"/>
      <c r="AY1189" s="108"/>
      <c r="AZ1189" s="108"/>
      <c r="BE1189" s="108"/>
      <c r="BG1189" s="108"/>
      <c r="BI1189" s="108"/>
      <c r="BK1189" s="108"/>
      <c r="BL1189" s="108"/>
      <c r="BM1189" s="108"/>
      <c r="CB1189" s="108"/>
      <c r="CC1189" s="108"/>
      <c r="CD1189" s="108"/>
      <c r="CE1189" s="108"/>
    </row>
    <row r="1190" spans="1:83">
      <c r="A1190" s="108"/>
      <c r="B1190" s="108"/>
      <c r="E1190" s="108"/>
      <c r="F1190" s="108"/>
      <c r="I1190" s="108"/>
      <c r="J1190" s="108"/>
      <c r="K1190" s="108"/>
      <c r="L1190" s="108"/>
      <c r="M1190" s="108"/>
      <c r="N1190" s="108"/>
      <c r="O1190" s="108"/>
      <c r="P1190" s="108"/>
      <c r="Q1190" s="108"/>
      <c r="R1190" s="108"/>
      <c r="S1190" s="108"/>
      <c r="T1190" s="108"/>
      <c r="U1190" s="108"/>
      <c r="V1190" s="108"/>
      <c r="W1190" s="108"/>
      <c r="X1190" s="108"/>
      <c r="Y1190" s="108"/>
      <c r="Z1190" s="108"/>
      <c r="AA1190" s="108"/>
      <c r="AB1190" s="108"/>
      <c r="AC1190" s="108"/>
      <c r="AD1190" s="108"/>
      <c r="AE1190" s="108"/>
      <c r="AF1190" s="108"/>
      <c r="AG1190" s="108"/>
      <c r="AH1190" s="108"/>
      <c r="AI1190" s="108"/>
      <c r="AJ1190" s="108"/>
      <c r="AK1190" s="108"/>
      <c r="AL1190" s="108"/>
      <c r="AM1190" s="108"/>
      <c r="AN1190" s="108"/>
      <c r="AO1190" s="108"/>
      <c r="AP1190" s="108"/>
      <c r="AQ1190" s="108"/>
      <c r="AR1190" s="108"/>
      <c r="AS1190" s="108"/>
      <c r="AT1190" s="108"/>
      <c r="AU1190" s="108"/>
      <c r="AV1190" s="108"/>
      <c r="AW1190" s="108"/>
      <c r="AX1190" s="108"/>
      <c r="AY1190" s="108"/>
      <c r="AZ1190" s="108"/>
      <c r="BE1190" s="108"/>
      <c r="BG1190" s="108"/>
      <c r="BI1190" s="108"/>
      <c r="BK1190" s="108"/>
      <c r="BL1190" s="108"/>
      <c r="BM1190" s="108"/>
      <c r="CB1190" s="108"/>
      <c r="CC1190" s="108"/>
      <c r="CD1190" s="108"/>
      <c r="CE1190" s="108"/>
    </row>
    <row r="1191" spans="1:83">
      <c r="A1191" s="108"/>
      <c r="B1191" s="108"/>
      <c r="E1191" s="108"/>
      <c r="F1191" s="108"/>
      <c r="I1191" s="108"/>
      <c r="J1191" s="108"/>
      <c r="K1191" s="108"/>
      <c r="L1191" s="108"/>
      <c r="M1191" s="108"/>
      <c r="N1191" s="108"/>
      <c r="O1191" s="108"/>
      <c r="P1191" s="108"/>
      <c r="Q1191" s="108"/>
      <c r="R1191" s="108"/>
      <c r="S1191" s="108"/>
      <c r="T1191" s="108"/>
      <c r="U1191" s="108"/>
      <c r="V1191" s="108"/>
      <c r="W1191" s="108"/>
      <c r="X1191" s="108"/>
      <c r="Y1191" s="108"/>
      <c r="Z1191" s="108"/>
      <c r="AA1191" s="108"/>
      <c r="AB1191" s="108"/>
      <c r="AC1191" s="108"/>
      <c r="AD1191" s="108"/>
      <c r="AE1191" s="108"/>
      <c r="AF1191" s="108"/>
      <c r="AG1191" s="108"/>
      <c r="AH1191" s="108"/>
      <c r="AI1191" s="108"/>
      <c r="AJ1191" s="108"/>
      <c r="AK1191" s="108"/>
      <c r="AL1191" s="108"/>
      <c r="AM1191" s="108"/>
      <c r="AN1191" s="108"/>
      <c r="AO1191" s="108"/>
      <c r="AP1191" s="108"/>
      <c r="AQ1191" s="108"/>
      <c r="AR1191" s="108"/>
      <c r="AS1191" s="108"/>
      <c r="AT1191" s="108"/>
      <c r="AU1191" s="108"/>
      <c r="AV1191" s="108"/>
      <c r="AW1191" s="108"/>
      <c r="AX1191" s="108"/>
      <c r="AY1191" s="108"/>
      <c r="AZ1191" s="108"/>
      <c r="BE1191" s="108"/>
      <c r="BG1191" s="108"/>
      <c r="BI1191" s="108"/>
      <c r="BK1191" s="108"/>
      <c r="BL1191" s="108"/>
      <c r="BM1191" s="108"/>
      <c r="CB1191" s="108"/>
      <c r="CC1191" s="108"/>
      <c r="CD1191" s="108"/>
      <c r="CE1191" s="108"/>
    </row>
    <row r="1192" spans="1:83">
      <c r="A1192" s="108"/>
      <c r="B1192" s="108"/>
      <c r="E1192" s="108"/>
      <c r="F1192" s="108"/>
      <c r="I1192" s="108"/>
      <c r="J1192" s="108"/>
      <c r="K1192" s="108"/>
      <c r="L1192" s="108"/>
      <c r="M1192" s="108"/>
      <c r="N1192" s="108"/>
      <c r="O1192" s="108"/>
      <c r="P1192" s="108"/>
      <c r="Q1192" s="108"/>
      <c r="R1192" s="108"/>
      <c r="S1192" s="108"/>
      <c r="T1192" s="108"/>
      <c r="U1192" s="108"/>
      <c r="V1192" s="108"/>
      <c r="W1192" s="108"/>
      <c r="X1192" s="108"/>
      <c r="Y1192" s="108"/>
      <c r="Z1192" s="108"/>
      <c r="AA1192" s="108"/>
      <c r="AB1192" s="108"/>
      <c r="AC1192" s="108"/>
      <c r="AD1192" s="108"/>
      <c r="AE1192" s="108"/>
      <c r="AF1192" s="108"/>
      <c r="AG1192" s="108"/>
      <c r="AH1192" s="108"/>
      <c r="AI1192" s="108"/>
      <c r="AJ1192" s="108"/>
      <c r="AK1192" s="108"/>
      <c r="AL1192" s="108"/>
      <c r="AM1192" s="108"/>
      <c r="AN1192" s="108"/>
      <c r="AO1192" s="108"/>
      <c r="AP1192" s="108"/>
      <c r="AQ1192" s="108"/>
      <c r="AR1192" s="108"/>
      <c r="AS1192" s="108"/>
      <c r="AT1192" s="108"/>
      <c r="AU1192" s="108"/>
      <c r="AV1192" s="108"/>
      <c r="AW1192" s="108"/>
      <c r="AX1192" s="108"/>
      <c r="AY1192" s="108"/>
      <c r="AZ1192" s="108"/>
      <c r="BE1192" s="108"/>
      <c r="BG1192" s="108"/>
      <c r="BI1192" s="108"/>
      <c r="BK1192" s="108"/>
      <c r="BL1192" s="108"/>
      <c r="BM1192" s="108"/>
      <c r="CB1192" s="108"/>
      <c r="CC1192" s="108"/>
      <c r="CD1192" s="108"/>
      <c r="CE1192" s="108"/>
    </row>
    <row r="1193" spans="1:83">
      <c r="A1193" s="108"/>
      <c r="B1193" s="108"/>
      <c r="E1193" s="108"/>
      <c r="F1193" s="108"/>
      <c r="I1193" s="108"/>
      <c r="J1193" s="108"/>
      <c r="K1193" s="108"/>
      <c r="L1193" s="108"/>
      <c r="M1193" s="108"/>
      <c r="N1193" s="108"/>
      <c r="O1193" s="108"/>
      <c r="P1193" s="108"/>
      <c r="Q1193" s="108"/>
      <c r="R1193" s="108"/>
      <c r="S1193" s="108"/>
      <c r="T1193" s="108"/>
      <c r="U1193" s="108"/>
      <c r="V1193" s="108"/>
      <c r="W1193" s="108"/>
      <c r="X1193" s="108"/>
      <c r="Y1193" s="108"/>
      <c r="Z1193" s="108"/>
      <c r="AA1193" s="108"/>
      <c r="AB1193" s="108"/>
      <c r="AC1193" s="108"/>
      <c r="AD1193" s="108"/>
      <c r="AE1193" s="108"/>
      <c r="AF1193" s="108"/>
      <c r="AG1193" s="108"/>
      <c r="AH1193" s="108"/>
      <c r="AI1193" s="108"/>
      <c r="AJ1193" s="108"/>
      <c r="AK1193" s="108"/>
      <c r="AL1193" s="108"/>
      <c r="AM1193" s="108"/>
      <c r="AN1193" s="108"/>
      <c r="AO1193" s="108"/>
      <c r="AP1193" s="108"/>
      <c r="AQ1193" s="108"/>
      <c r="AR1193" s="108"/>
      <c r="AS1193" s="108"/>
      <c r="AT1193" s="108"/>
      <c r="AU1193" s="108"/>
      <c r="AV1193" s="108"/>
      <c r="AW1193" s="108"/>
      <c r="AX1193" s="108"/>
      <c r="AY1193" s="108"/>
      <c r="AZ1193" s="108"/>
      <c r="BE1193" s="108"/>
      <c r="BG1193" s="108"/>
      <c r="BI1193" s="108"/>
      <c r="BK1193" s="108"/>
      <c r="BL1193" s="108"/>
      <c r="BM1193" s="108"/>
      <c r="CB1193" s="108"/>
      <c r="CC1193" s="108"/>
      <c r="CD1193" s="108"/>
      <c r="CE1193" s="108"/>
    </row>
    <row r="1194" spans="1:83">
      <c r="A1194" s="108"/>
      <c r="B1194" s="108"/>
      <c r="E1194" s="108"/>
      <c r="F1194" s="108"/>
      <c r="I1194" s="108"/>
      <c r="J1194" s="108"/>
      <c r="K1194" s="108"/>
      <c r="L1194" s="108"/>
      <c r="M1194" s="108"/>
      <c r="N1194" s="108"/>
      <c r="O1194" s="108"/>
      <c r="P1194" s="108"/>
      <c r="Q1194" s="108"/>
      <c r="R1194" s="108"/>
      <c r="S1194" s="108"/>
      <c r="T1194" s="108"/>
      <c r="U1194" s="108"/>
      <c r="V1194" s="108"/>
      <c r="W1194" s="108"/>
      <c r="X1194" s="108"/>
      <c r="Y1194" s="108"/>
      <c r="Z1194" s="108"/>
      <c r="AA1194" s="108"/>
      <c r="AB1194" s="108"/>
      <c r="AC1194" s="108"/>
      <c r="AD1194" s="108"/>
      <c r="AE1194" s="108"/>
      <c r="AF1194" s="108"/>
      <c r="AG1194" s="108"/>
      <c r="AH1194" s="108"/>
      <c r="AI1194" s="108"/>
      <c r="AJ1194" s="108"/>
      <c r="AK1194" s="108"/>
      <c r="AL1194" s="108"/>
      <c r="AM1194" s="108"/>
      <c r="AN1194" s="108"/>
      <c r="AO1194" s="108"/>
      <c r="AP1194" s="108"/>
      <c r="AQ1194" s="108"/>
      <c r="AR1194" s="108"/>
      <c r="AS1194" s="108"/>
      <c r="AT1194" s="108"/>
      <c r="AU1194" s="108"/>
      <c r="AV1194" s="108"/>
      <c r="AW1194" s="108"/>
      <c r="AX1194" s="108"/>
      <c r="AY1194" s="108"/>
      <c r="AZ1194" s="108"/>
      <c r="BE1194" s="108"/>
      <c r="BG1194" s="108"/>
      <c r="BI1194" s="108"/>
      <c r="BK1194" s="108"/>
      <c r="BL1194" s="108"/>
      <c r="BM1194" s="108"/>
      <c r="CB1194" s="108"/>
      <c r="CC1194" s="108"/>
      <c r="CD1194" s="108"/>
      <c r="CE1194" s="108"/>
    </row>
    <row r="1195" spans="1:83">
      <c r="A1195" s="108"/>
      <c r="B1195" s="108"/>
      <c r="E1195" s="108"/>
      <c r="F1195" s="108"/>
      <c r="I1195" s="108"/>
      <c r="J1195" s="108"/>
      <c r="K1195" s="108"/>
      <c r="L1195" s="108"/>
      <c r="M1195" s="108"/>
      <c r="N1195" s="108"/>
      <c r="O1195" s="108"/>
      <c r="P1195" s="108"/>
      <c r="Q1195" s="108"/>
      <c r="R1195" s="108"/>
      <c r="S1195" s="108"/>
      <c r="T1195" s="108"/>
      <c r="U1195" s="108"/>
      <c r="V1195" s="108"/>
      <c r="W1195" s="108"/>
      <c r="X1195" s="108"/>
      <c r="Y1195" s="108"/>
      <c r="Z1195" s="108"/>
      <c r="AA1195" s="108"/>
      <c r="AB1195" s="108"/>
      <c r="AC1195" s="108"/>
      <c r="AD1195" s="108"/>
      <c r="AE1195" s="108"/>
      <c r="AF1195" s="108"/>
      <c r="AG1195" s="108"/>
      <c r="AH1195" s="108"/>
      <c r="AI1195" s="108"/>
      <c r="AJ1195" s="108"/>
      <c r="AK1195" s="108"/>
      <c r="AL1195" s="108"/>
      <c r="AM1195" s="108"/>
      <c r="AN1195" s="108"/>
      <c r="AO1195" s="108"/>
      <c r="AP1195" s="108"/>
      <c r="AQ1195" s="108"/>
      <c r="AR1195" s="108"/>
      <c r="AS1195" s="108"/>
      <c r="AT1195" s="108"/>
      <c r="AU1195" s="108"/>
      <c r="AV1195" s="108"/>
      <c r="AW1195" s="108"/>
      <c r="AX1195" s="108"/>
      <c r="AY1195" s="108"/>
      <c r="AZ1195" s="108"/>
      <c r="BE1195" s="108"/>
      <c r="BG1195" s="108"/>
      <c r="BI1195" s="108"/>
      <c r="BK1195" s="108"/>
      <c r="BL1195" s="108"/>
      <c r="BM1195" s="108"/>
      <c r="CB1195" s="108"/>
      <c r="CC1195" s="108"/>
      <c r="CD1195" s="108"/>
      <c r="CE1195" s="108"/>
    </row>
    <row r="1196" spans="1:83">
      <c r="A1196" s="108"/>
      <c r="B1196" s="108"/>
      <c r="E1196" s="108"/>
      <c r="F1196" s="108"/>
      <c r="I1196" s="108"/>
      <c r="J1196" s="108"/>
      <c r="K1196" s="108"/>
      <c r="L1196" s="108"/>
      <c r="M1196" s="108"/>
      <c r="N1196" s="108"/>
      <c r="O1196" s="108"/>
      <c r="P1196" s="108"/>
      <c r="Q1196" s="108"/>
      <c r="R1196" s="108"/>
      <c r="S1196" s="108"/>
      <c r="T1196" s="108"/>
      <c r="U1196" s="108"/>
      <c r="V1196" s="108"/>
      <c r="W1196" s="108"/>
      <c r="X1196" s="108"/>
      <c r="Y1196" s="108"/>
      <c r="Z1196" s="108"/>
      <c r="AA1196" s="108"/>
      <c r="AB1196" s="108"/>
      <c r="AC1196" s="108"/>
      <c r="AD1196" s="108"/>
      <c r="AE1196" s="108"/>
      <c r="AF1196" s="108"/>
      <c r="AG1196" s="108"/>
      <c r="AH1196" s="108"/>
      <c r="AI1196" s="108"/>
      <c r="AJ1196" s="108"/>
      <c r="AK1196" s="108"/>
      <c r="AL1196" s="108"/>
      <c r="AM1196" s="108"/>
      <c r="AN1196" s="108"/>
      <c r="AO1196" s="108"/>
      <c r="AP1196" s="108"/>
      <c r="AQ1196" s="108"/>
      <c r="AR1196" s="108"/>
      <c r="AS1196" s="108"/>
      <c r="AT1196" s="108"/>
      <c r="AU1196" s="108"/>
      <c r="AV1196" s="108"/>
      <c r="AW1196" s="108"/>
      <c r="AX1196" s="108"/>
      <c r="AY1196" s="108"/>
      <c r="AZ1196" s="108"/>
      <c r="BE1196" s="108"/>
      <c r="BG1196" s="108"/>
      <c r="BI1196" s="108"/>
      <c r="BK1196" s="108"/>
      <c r="BL1196" s="108"/>
      <c r="BM1196" s="108"/>
      <c r="CB1196" s="108"/>
      <c r="CC1196" s="108"/>
      <c r="CD1196" s="108"/>
      <c r="CE1196" s="108"/>
    </row>
    <row r="1197" spans="1:83">
      <c r="A1197" s="108"/>
      <c r="B1197" s="108"/>
      <c r="E1197" s="108"/>
      <c r="F1197" s="108"/>
      <c r="I1197" s="108"/>
      <c r="J1197" s="108"/>
      <c r="K1197" s="108"/>
      <c r="L1197" s="108"/>
      <c r="M1197" s="108"/>
      <c r="N1197" s="108"/>
      <c r="O1197" s="108"/>
      <c r="P1197" s="108"/>
      <c r="Q1197" s="108"/>
      <c r="R1197" s="108"/>
      <c r="S1197" s="108"/>
      <c r="T1197" s="108"/>
      <c r="U1197" s="108"/>
      <c r="V1197" s="108"/>
      <c r="W1197" s="108"/>
      <c r="X1197" s="108"/>
      <c r="Y1197" s="108"/>
      <c r="Z1197" s="108"/>
      <c r="AA1197" s="108"/>
      <c r="AB1197" s="108"/>
      <c r="AC1197" s="108"/>
      <c r="AD1197" s="108"/>
      <c r="AE1197" s="108"/>
      <c r="AF1197" s="108"/>
      <c r="AG1197" s="108"/>
      <c r="AH1197" s="108"/>
      <c r="AI1197" s="108"/>
      <c r="AJ1197" s="108"/>
      <c r="AK1197" s="108"/>
      <c r="AL1197" s="108"/>
      <c r="AM1197" s="108"/>
      <c r="AN1197" s="108"/>
      <c r="AO1197" s="108"/>
      <c r="AP1197" s="108"/>
      <c r="AQ1197" s="108"/>
      <c r="AR1197" s="108"/>
      <c r="AS1197" s="108"/>
      <c r="AT1197" s="108"/>
      <c r="AU1197" s="108"/>
      <c r="AV1197" s="108"/>
      <c r="AW1197" s="108"/>
      <c r="AX1197" s="108"/>
      <c r="AY1197" s="108"/>
      <c r="AZ1197" s="108"/>
      <c r="BE1197" s="108"/>
      <c r="BG1197" s="108"/>
      <c r="BI1197" s="108"/>
      <c r="BK1197" s="108"/>
      <c r="BL1197" s="108"/>
      <c r="BM1197" s="108"/>
      <c r="CB1197" s="108"/>
      <c r="CC1197" s="108"/>
      <c r="CD1197" s="108"/>
      <c r="CE1197" s="108"/>
    </row>
    <row r="1198" spans="1:83">
      <c r="A1198" s="108"/>
      <c r="B1198" s="108"/>
      <c r="E1198" s="108"/>
      <c r="F1198" s="108"/>
      <c r="I1198" s="108"/>
      <c r="J1198" s="108"/>
      <c r="K1198" s="108"/>
      <c r="L1198" s="108"/>
      <c r="M1198" s="108"/>
      <c r="N1198" s="108"/>
      <c r="O1198" s="108"/>
      <c r="P1198" s="108"/>
      <c r="Q1198" s="108"/>
      <c r="R1198" s="108"/>
      <c r="S1198" s="108"/>
      <c r="T1198" s="108"/>
      <c r="U1198" s="108"/>
      <c r="V1198" s="108"/>
      <c r="W1198" s="108"/>
      <c r="X1198" s="108"/>
      <c r="Y1198" s="108"/>
      <c r="Z1198" s="108"/>
      <c r="AA1198" s="108"/>
      <c r="AB1198" s="108"/>
      <c r="AC1198" s="108"/>
      <c r="AD1198" s="108"/>
      <c r="AE1198" s="108"/>
      <c r="AF1198" s="108"/>
      <c r="AG1198" s="108"/>
      <c r="AH1198" s="108"/>
      <c r="AI1198" s="108"/>
      <c r="AJ1198" s="108"/>
      <c r="AK1198" s="108"/>
      <c r="AL1198" s="108"/>
      <c r="AM1198" s="108"/>
      <c r="AN1198" s="108"/>
      <c r="AO1198" s="108"/>
      <c r="AP1198" s="108"/>
      <c r="AQ1198" s="108"/>
      <c r="AR1198" s="108"/>
      <c r="AS1198" s="108"/>
      <c r="AT1198" s="108"/>
      <c r="AU1198" s="108"/>
      <c r="AV1198" s="108"/>
      <c r="AW1198" s="108"/>
      <c r="AX1198" s="108"/>
      <c r="AY1198" s="108"/>
      <c r="AZ1198" s="108"/>
      <c r="BE1198" s="108"/>
      <c r="BG1198" s="108"/>
      <c r="BI1198" s="108"/>
      <c r="BK1198" s="108"/>
      <c r="BL1198" s="108"/>
      <c r="BM1198" s="108"/>
      <c r="CB1198" s="108"/>
      <c r="CC1198" s="108"/>
      <c r="CD1198" s="108"/>
      <c r="CE1198" s="108"/>
    </row>
    <row r="1199" spans="1:83">
      <c r="A1199" s="108"/>
      <c r="B1199" s="108"/>
      <c r="E1199" s="108"/>
      <c r="F1199" s="108"/>
      <c r="I1199" s="108"/>
      <c r="J1199" s="108"/>
      <c r="K1199" s="108"/>
      <c r="L1199" s="108"/>
      <c r="M1199" s="108"/>
      <c r="N1199" s="108"/>
      <c r="O1199" s="108"/>
      <c r="P1199" s="108"/>
      <c r="Q1199" s="108"/>
      <c r="R1199" s="108"/>
      <c r="S1199" s="108"/>
      <c r="T1199" s="108"/>
      <c r="U1199" s="108"/>
      <c r="V1199" s="108"/>
      <c r="W1199" s="108"/>
      <c r="X1199" s="108"/>
      <c r="Y1199" s="108"/>
      <c r="Z1199" s="108"/>
      <c r="AA1199" s="108"/>
      <c r="AB1199" s="108"/>
      <c r="AC1199" s="108"/>
      <c r="AD1199" s="108"/>
      <c r="AE1199" s="108"/>
      <c r="AF1199" s="108"/>
      <c r="AG1199" s="108"/>
      <c r="AH1199" s="108"/>
      <c r="AI1199" s="108"/>
      <c r="AJ1199" s="108"/>
      <c r="AK1199" s="108"/>
      <c r="AL1199" s="108"/>
      <c r="AM1199" s="108"/>
      <c r="AN1199" s="108"/>
      <c r="AO1199" s="108"/>
      <c r="AP1199" s="108"/>
      <c r="AQ1199" s="108"/>
      <c r="AR1199" s="108"/>
      <c r="AS1199" s="108"/>
      <c r="AT1199" s="108"/>
      <c r="AU1199" s="108"/>
      <c r="AV1199" s="108"/>
      <c r="AW1199" s="108"/>
      <c r="AX1199" s="108"/>
      <c r="AY1199" s="108"/>
      <c r="AZ1199" s="108"/>
      <c r="BE1199" s="108"/>
      <c r="BG1199" s="108"/>
      <c r="BI1199" s="108"/>
      <c r="BK1199" s="108"/>
      <c r="BL1199" s="108"/>
      <c r="BM1199" s="108"/>
      <c r="CB1199" s="108"/>
      <c r="CC1199" s="108"/>
      <c r="CD1199" s="108"/>
      <c r="CE1199" s="108"/>
    </row>
    <row r="1200" spans="1:83">
      <c r="A1200" s="108"/>
      <c r="B1200" s="108"/>
      <c r="E1200" s="108"/>
      <c r="F1200" s="108"/>
      <c r="I1200" s="108"/>
      <c r="J1200" s="108"/>
      <c r="K1200" s="108"/>
      <c r="L1200" s="108"/>
      <c r="M1200" s="108"/>
      <c r="N1200" s="108"/>
      <c r="O1200" s="108"/>
      <c r="P1200" s="108"/>
      <c r="Q1200" s="108"/>
      <c r="R1200" s="108"/>
      <c r="S1200" s="108"/>
      <c r="T1200" s="108"/>
      <c r="U1200" s="108"/>
      <c r="V1200" s="108"/>
      <c r="W1200" s="108"/>
      <c r="X1200" s="108"/>
      <c r="Y1200" s="108"/>
      <c r="Z1200" s="108"/>
      <c r="AA1200" s="108"/>
      <c r="AB1200" s="108"/>
      <c r="AC1200" s="108"/>
      <c r="AD1200" s="108"/>
      <c r="AE1200" s="108"/>
      <c r="AF1200" s="108"/>
      <c r="AG1200" s="108"/>
      <c r="AH1200" s="108"/>
      <c r="AI1200" s="108"/>
      <c r="AJ1200" s="108"/>
      <c r="AK1200" s="108"/>
      <c r="AL1200" s="108"/>
      <c r="AM1200" s="108"/>
      <c r="AN1200" s="108"/>
      <c r="AO1200" s="108"/>
      <c r="AP1200" s="108"/>
      <c r="AQ1200" s="108"/>
      <c r="AR1200" s="108"/>
      <c r="AS1200" s="108"/>
      <c r="AT1200" s="108"/>
      <c r="AU1200" s="108"/>
      <c r="AV1200" s="108"/>
      <c r="AW1200" s="108"/>
      <c r="AX1200" s="108"/>
      <c r="AY1200" s="108"/>
      <c r="AZ1200" s="108"/>
      <c r="BE1200" s="108"/>
      <c r="BG1200" s="108"/>
      <c r="BI1200" s="108"/>
      <c r="BK1200" s="108"/>
      <c r="BL1200" s="108"/>
      <c r="BM1200" s="108"/>
      <c r="CB1200" s="108"/>
      <c r="CC1200" s="108"/>
      <c r="CD1200" s="108"/>
      <c r="CE1200" s="108"/>
    </row>
    <row r="1201" spans="1:83">
      <c r="A1201" s="108"/>
      <c r="B1201" s="108"/>
      <c r="E1201" s="108"/>
      <c r="F1201" s="108"/>
      <c r="I1201" s="108"/>
      <c r="J1201" s="108"/>
      <c r="K1201" s="108"/>
      <c r="L1201" s="108"/>
      <c r="M1201" s="108"/>
      <c r="N1201" s="108"/>
      <c r="O1201" s="108"/>
      <c r="P1201" s="108"/>
      <c r="Q1201" s="108"/>
      <c r="R1201" s="108"/>
      <c r="S1201" s="108"/>
      <c r="T1201" s="108"/>
      <c r="U1201" s="108"/>
      <c r="V1201" s="108"/>
      <c r="W1201" s="108"/>
      <c r="X1201" s="108"/>
      <c r="Y1201" s="108"/>
      <c r="Z1201" s="108"/>
      <c r="AA1201" s="108"/>
      <c r="AB1201" s="108"/>
      <c r="AC1201" s="108"/>
      <c r="AD1201" s="108"/>
      <c r="AE1201" s="108"/>
      <c r="AF1201" s="108"/>
      <c r="AG1201" s="108"/>
      <c r="AH1201" s="108"/>
      <c r="AI1201" s="108"/>
      <c r="AJ1201" s="108"/>
      <c r="AK1201" s="108"/>
      <c r="AL1201" s="108"/>
      <c r="AM1201" s="108"/>
      <c r="AN1201" s="108"/>
      <c r="AO1201" s="108"/>
      <c r="AP1201" s="108"/>
      <c r="AQ1201" s="108"/>
      <c r="AR1201" s="108"/>
      <c r="AS1201" s="108"/>
      <c r="AT1201" s="108"/>
      <c r="AU1201" s="108"/>
      <c r="AV1201" s="108"/>
      <c r="AW1201" s="108"/>
      <c r="AX1201" s="108"/>
      <c r="AY1201" s="108"/>
      <c r="AZ1201" s="108"/>
      <c r="BE1201" s="108"/>
      <c r="BG1201" s="108"/>
      <c r="BI1201" s="108"/>
      <c r="BK1201" s="108"/>
      <c r="BL1201" s="108"/>
      <c r="BM1201" s="108"/>
      <c r="CB1201" s="108"/>
      <c r="CC1201" s="108"/>
      <c r="CD1201" s="108"/>
      <c r="CE1201" s="108"/>
    </row>
    <row r="1202" spans="1:83">
      <c r="A1202" s="108"/>
      <c r="B1202" s="108"/>
      <c r="E1202" s="108"/>
      <c r="F1202" s="108"/>
      <c r="I1202" s="108"/>
      <c r="J1202" s="108"/>
      <c r="K1202" s="108"/>
      <c r="L1202" s="108"/>
      <c r="M1202" s="108"/>
      <c r="N1202" s="108"/>
      <c r="O1202" s="108"/>
      <c r="P1202" s="108"/>
      <c r="Q1202" s="108"/>
      <c r="R1202" s="108"/>
      <c r="S1202" s="108"/>
      <c r="T1202" s="108"/>
      <c r="U1202" s="108"/>
      <c r="V1202" s="108"/>
      <c r="W1202" s="108"/>
      <c r="X1202" s="108"/>
      <c r="Y1202" s="108"/>
      <c r="Z1202" s="108"/>
      <c r="AA1202" s="108"/>
      <c r="AB1202" s="108"/>
      <c r="AC1202" s="108"/>
      <c r="AD1202" s="108"/>
      <c r="AE1202" s="108"/>
      <c r="AF1202" s="108"/>
      <c r="AG1202" s="108"/>
      <c r="AH1202" s="108"/>
      <c r="AI1202" s="108"/>
      <c r="AJ1202" s="108"/>
      <c r="AK1202" s="108"/>
      <c r="AL1202" s="108"/>
      <c r="AM1202" s="108"/>
      <c r="AN1202" s="108"/>
      <c r="AO1202" s="108"/>
      <c r="AP1202" s="108"/>
      <c r="AQ1202" s="108"/>
      <c r="AR1202" s="108"/>
      <c r="AS1202" s="108"/>
      <c r="AT1202" s="108"/>
      <c r="AU1202" s="108"/>
      <c r="AV1202" s="108"/>
      <c r="AW1202" s="108"/>
      <c r="AX1202" s="108"/>
      <c r="AY1202" s="108"/>
      <c r="AZ1202" s="108"/>
      <c r="BE1202" s="108"/>
      <c r="BG1202" s="108"/>
      <c r="BI1202" s="108"/>
      <c r="BK1202" s="108"/>
      <c r="BL1202" s="108"/>
      <c r="BM1202" s="108"/>
      <c r="CB1202" s="108"/>
      <c r="CC1202" s="108"/>
      <c r="CD1202" s="108"/>
      <c r="CE1202" s="108"/>
    </row>
    <row r="1203" spans="1:83">
      <c r="A1203" s="108"/>
      <c r="B1203" s="108"/>
      <c r="E1203" s="108"/>
      <c r="F1203" s="108"/>
      <c r="I1203" s="108"/>
      <c r="J1203" s="108"/>
      <c r="K1203" s="108"/>
      <c r="L1203" s="108"/>
      <c r="M1203" s="108"/>
      <c r="N1203" s="108"/>
      <c r="O1203" s="108"/>
      <c r="P1203" s="108"/>
      <c r="Q1203" s="108"/>
      <c r="R1203" s="108"/>
      <c r="S1203" s="108"/>
      <c r="T1203" s="108"/>
      <c r="U1203" s="108"/>
      <c r="V1203" s="108"/>
      <c r="W1203" s="108"/>
      <c r="X1203" s="108"/>
      <c r="Y1203" s="108"/>
      <c r="Z1203" s="108"/>
      <c r="AA1203" s="108"/>
      <c r="AB1203" s="108"/>
      <c r="AC1203" s="108"/>
      <c r="AD1203" s="108"/>
      <c r="AE1203" s="108"/>
      <c r="AF1203" s="108"/>
      <c r="AG1203" s="108"/>
      <c r="AH1203" s="108"/>
      <c r="AI1203" s="108"/>
      <c r="AJ1203" s="108"/>
      <c r="AK1203" s="108"/>
      <c r="AL1203" s="108"/>
      <c r="AM1203" s="108"/>
      <c r="AN1203" s="108"/>
      <c r="AO1203" s="108"/>
      <c r="AP1203" s="108"/>
      <c r="AQ1203" s="108"/>
      <c r="AR1203" s="108"/>
      <c r="AS1203" s="108"/>
      <c r="AT1203" s="108"/>
      <c r="AU1203" s="108"/>
      <c r="AV1203" s="108"/>
      <c r="AW1203" s="108"/>
      <c r="AX1203" s="108"/>
      <c r="AY1203" s="108"/>
      <c r="AZ1203" s="108"/>
      <c r="BE1203" s="108"/>
      <c r="BG1203" s="108"/>
      <c r="BI1203" s="108"/>
      <c r="BK1203" s="108"/>
      <c r="BL1203" s="108"/>
      <c r="BM1203" s="108"/>
      <c r="CB1203" s="108"/>
      <c r="CC1203" s="108"/>
      <c r="CD1203" s="108"/>
      <c r="CE1203" s="108"/>
    </row>
    <row r="1204" spans="1:83">
      <c r="A1204" s="108"/>
      <c r="B1204" s="108"/>
      <c r="E1204" s="108"/>
      <c r="F1204" s="108"/>
      <c r="I1204" s="108"/>
      <c r="J1204" s="108"/>
      <c r="K1204" s="108"/>
      <c r="L1204" s="108"/>
      <c r="M1204" s="108"/>
      <c r="N1204" s="108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8"/>
      <c r="AA1204" s="108"/>
      <c r="AB1204" s="108"/>
      <c r="AC1204" s="108"/>
      <c r="AD1204" s="108"/>
      <c r="AE1204" s="108"/>
      <c r="AF1204" s="108"/>
      <c r="AG1204" s="108"/>
      <c r="AH1204" s="108"/>
      <c r="AI1204" s="108"/>
      <c r="AJ1204" s="108"/>
      <c r="AK1204" s="108"/>
      <c r="AL1204" s="108"/>
      <c r="AM1204" s="108"/>
      <c r="AN1204" s="108"/>
      <c r="AO1204" s="108"/>
      <c r="AP1204" s="108"/>
      <c r="AQ1204" s="108"/>
      <c r="AR1204" s="108"/>
      <c r="AS1204" s="108"/>
      <c r="AT1204" s="108"/>
      <c r="AU1204" s="108"/>
      <c r="AV1204" s="108"/>
      <c r="AW1204" s="108"/>
      <c r="AX1204" s="108"/>
      <c r="AY1204" s="108"/>
      <c r="AZ1204" s="108"/>
      <c r="BE1204" s="108"/>
      <c r="BG1204" s="108"/>
      <c r="BI1204" s="108"/>
      <c r="BK1204" s="108"/>
      <c r="BL1204" s="108"/>
      <c r="BM1204" s="108"/>
      <c r="CB1204" s="108"/>
      <c r="CC1204" s="108"/>
      <c r="CD1204" s="108"/>
      <c r="CE1204" s="108"/>
    </row>
    <row r="1205" spans="1:83">
      <c r="A1205" s="108"/>
      <c r="B1205" s="108"/>
      <c r="E1205" s="108"/>
      <c r="F1205" s="108"/>
      <c r="I1205" s="108"/>
      <c r="J1205" s="108"/>
      <c r="K1205" s="108"/>
      <c r="L1205" s="108"/>
      <c r="M1205" s="108"/>
      <c r="N1205" s="108"/>
      <c r="O1205" s="108"/>
      <c r="P1205" s="108"/>
      <c r="Q1205" s="108"/>
      <c r="R1205" s="108"/>
      <c r="S1205" s="108"/>
      <c r="T1205" s="108"/>
      <c r="U1205" s="108"/>
      <c r="V1205" s="108"/>
      <c r="W1205" s="108"/>
      <c r="X1205" s="108"/>
      <c r="Y1205" s="108"/>
      <c r="Z1205" s="108"/>
      <c r="AA1205" s="108"/>
      <c r="AB1205" s="108"/>
      <c r="AC1205" s="108"/>
      <c r="AD1205" s="108"/>
      <c r="AE1205" s="108"/>
      <c r="AF1205" s="108"/>
      <c r="AG1205" s="108"/>
      <c r="AH1205" s="108"/>
      <c r="AI1205" s="108"/>
      <c r="AJ1205" s="108"/>
      <c r="AK1205" s="108"/>
      <c r="AL1205" s="108"/>
      <c r="AM1205" s="108"/>
      <c r="AN1205" s="108"/>
      <c r="AO1205" s="108"/>
      <c r="AP1205" s="108"/>
      <c r="AQ1205" s="108"/>
      <c r="AR1205" s="108"/>
      <c r="AS1205" s="108"/>
      <c r="AT1205" s="108"/>
      <c r="AU1205" s="108"/>
      <c r="AV1205" s="108"/>
      <c r="AW1205" s="108"/>
      <c r="AX1205" s="108"/>
      <c r="AY1205" s="108"/>
      <c r="AZ1205" s="108"/>
      <c r="BE1205" s="108"/>
      <c r="BG1205" s="108"/>
      <c r="BI1205" s="108"/>
      <c r="BK1205" s="108"/>
      <c r="BL1205" s="108"/>
      <c r="BM1205" s="108"/>
      <c r="CB1205" s="108"/>
      <c r="CC1205" s="108"/>
      <c r="CD1205" s="108"/>
      <c r="CE1205" s="108"/>
    </row>
    <row r="1206" spans="1:83">
      <c r="A1206" s="108"/>
      <c r="B1206" s="108"/>
      <c r="E1206" s="108"/>
      <c r="F1206" s="108"/>
      <c r="I1206" s="108"/>
      <c r="J1206" s="108"/>
      <c r="K1206" s="108"/>
      <c r="L1206" s="108"/>
      <c r="M1206" s="108"/>
      <c r="N1206" s="108"/>
      <c r="O1206" s="108"/>
      <c r="P1206" s="108"/>
      <c r="Q1206" s="108"/>
      <c r="R1206" s="108"/>
      <c r="S1206" s="108"/>
      <c r="T1206" s="108"/>
      <c r="U1206" s="108"/>
      <c r="V1206" s="108"/>
      <c r="W1206" s="108"/>
      <c r="X1206" s="108"/>
      <c r="Y1206" s="108"/>
      <c r="Z1206" s="108"/>
      <c r="AA1206" s="108"/>
      <c r="AB1206" s="108"/>
      <c r="AC1206" s="108"/>
      <c r="AD1206" s="108"/>
      <c r="AE1206" s="108"/>
      <c r="AF1206" s="108"/>
      <c r="AG1206" s="108"/>
      <c r="AH1206" s="108"/>
      <c r="AI1206" s="108"/>
      <c r="AJ1206" s="108"/>
      <c r="AK1206" s="108"/>
      <c r="AL1206" s="108"/>
      <c r="AM1206" s="108"/>
      <c r="AN1206" s="108"/>
      <c r="AO1206" s="108"/>
      <c r="AP1206" s="108"/>
      <c r="AQ1206" s="108"/>
      <c r="AR1206" s="108"/>
      <c r="AS1206" s="108"/>
      <c r="AT1206" s="108"/>
      <c r="AU1206" s="108"/>
      <c r="AV1206" s="108"/>
      <c r="AW1206" s="108"/>
      <c r="AX1206" s="108"/>
      <c r="AY1206" s="108"/>
      <c r="AZ1206" s="108"/>
      <c r="BE1206" s="108"/>
      <c r="BG1206" s="108"/>
      <c r="BI1206" s="108"/>
      <c r="BK1206" s="108"/>
      <c r="BL1206" s="108"/>
      <c r="BM1206" s="108"/>
      <c r="CB1206" s="108"/>
      <c r="CC1206" s="108"/>
      <c r="CD1206" s="108"/>
      <c r="CE1206" s="108"/>
    </row>
    <row r="1207" spans="1:83">
      <c r="A1207" s="108"/>
      <c r="B1207" s="108"/>
      <c r="E1207" s="108"/>
      <c r="F1207" s="108"/>
      <c r="I1207" s="108"/>
      <c r="J1207" s="108"/>
      <c r="K1207" s="108"/>
      <c r="L1207" s="108"/>
      <c r="M1207" s="108"/>
      <c r="N1207" s="108"/>
      <c r="O1207" s="108"/>
      <c r="P1207" s="108"/>
      <c r="Q1207" s="108"/>
      <c r="R1207" s="108"/>
      <c r="S1207" s="108"/>
      <c r="T1207" s="108"/>
      <c r="U1207" s="108"/>
      <c r="V1207" s="108"/>
      <c r="W1207" s="108"/>
      <c r="X1207" s="108"/>
      <c r="Y1207" s="108"/>
      <c r="Z1207" s="108"/>
      <c r="AA1207" s="108"/>
      <c r="AB1207" s="108"/>
      <c r="AC1207" s="108"/>
      <c r="AD1207" s="108"/>
      <c r="AE1207" s="108"/>
      <c r="AF1207" s="108"/>
      <c r="AG1207" s="108"/>
      <c r="AH1207" s="108"/>
      <c r="AI1207" s="108"/>
      <c r="AJ1207" s="108"/>
      <c r="AK1207" s="108"/>
      <c r="AL1207" s="108"/>
      <c r="AM1207" s="108"/>
      <c r="AN1207" s="108"/>
      <c r="AO1207" s="108"/>
      <c r="AP1207" s="108"/>
      <c r="AQ1207" s="108"/>
      <c r="AR1207" s="108"/>
      <c r="AS1207" s="108"/>
      <c r="AT1207" s="108"/>
      <c r="AU1207" s="108"/>
      <c r="AV1207" s="108"/>
      <c r="AW1207" s="108"/>
      <c r="AX1207" s="108"/>
      <c r="AY1207" s="108"/>
      <c r="AZ1207" s="108"/>
      <c r="BE1207" s="108"/>
      <c r="BG1207" s="108"/>
      <c r="BI1207" s="108"/>
      <c r="BK1207" s="108"/>
      <c r="BL1207" s="108"/>
      <c r="BM1207" s="108"/>
      <c r="CB1207" s="108"/>
      <c r="CC1207" s="108"/>
      <c r="CD1207" s="108"/>
      <c r="CE1207" s="108"/>
    </row>
    <row r="1208" spans="1:83">
      <c r="A1208" s="108"/>
      <c r="B1208" s="108"/>
      <c r="E1208" s="108"/>
      <c r="F1208" s="108"/>
      <c r="I1208" s="108"/>
      <c r="J1208" s="108"/>
      <c r="K1208" s="108"/>
      <c r="L1208" s="108"/>
      <c r="M1208" s="108"/>
      <c r="N1208" s="108"/>
      <c r="O1208" s="108"/>
      <c r="P1208" s="108"/>
      <c r="Q1208" s="108"/>
      <c r="R1208" s="108"/>
      <c r="S1208" s="108"/>
      <c r="T1208" s="108"/>
      <c r="U1208" s="108"/>
      <c r="V1208" s="108"/>
      <c r="W1208" s="108"/>
      <c r="X1208" s="108"/>
      <c r="Y1208" s="108"/>
      <c r="Z1208" s="108"/>
      <c r="AA1208" s="108"/>
      <c r="AB1208" s="108"/>
      <c r="AC1208" s="108"/>
      <c r="AD1208" s="108"/>
      <c r="AE1208" s="108"/>
      <c r="AF1208" s="108"/>
      <c r="AG1208" s="108"/>
      <c r="AH1208" s="108"/>
      <c r="AI1208" s="108"/>
      <c r="AJ1208" s="108"/>
      <c r="AK1208" s="108"/>
      <c r="AL1208" s="108"/>
      <c r="AM1208" s="108"/>
      <c r="AN1208" s="108"/>
      <c r="AO1208" s="108"/>
      <c r="AP1208" s="108"/>
      <c r="AQ1208" s="108"/>
      <c r="AR1208" s="108"/>
      <c r="AS1208" s="108"/>
      <c r="AT1208" s="108"/>
      <c r="AU1208" s="108"/>
      <c r="AV1208" s="108"/>
      <c r="AW1208" s="108"/>
      <c r="AX1208" s="108"/>
      <c r="AY1208" s="108"/>
      <c r="AZ1208" s="108"/>
      <c r="BE1208" s="108"/>
      <c r="BG1208" s="108"/>
      <c r="BI1208" s="108"/>
      <c r="BK1208" s="108"/>
      <c r="BL1208" s="108"/>
      <c r="BM1208" s="108"/>
      <c r="CB1208" s="108"/>
      <c r="CC1208" s="108"/>
      <c r="CD1208" s="108"/>
      <c r="CE1208" s="108"/>
    </row>
    <row r="1209" spans="1:83">
      <c r="A1209" s="108"/>
      <c r="B1209" s="108"/>
      <c r="E1209" s="108"/>
      <c r="F1209" s="108"/>
      <c r="I1209" s="108"/>
      <c r="J1209" s="108"/>
      <c r="K1209" s="108"/>
      <c r="L1209" s="108"/>
      <c r="M1209" s="108"/>
      <c r="N1209" s="108"/>
      <c r="O1209" s="108"/>
      <c r="P1209" s="108"/>
      <c r="Q1209" s="108"/>
      <c r="R1209" s="108"/>
      <c r="S1209" s="108"/>
      <c r="T1209" s="108"/>
      <c r="U1209" s="108"/>
      <c r="V1209" s="108"/>
      <c r="W1209" s="108"/>
      <c r="X1209" s="108"/>
      <c r="Y1209" s="108"/>
      <c r="Z1209" s="108"/>
      <c r="AA1209" s="108"/>
      <c r="AB1209" s="108"/>
      <c r="AC1209" s="108"/>
      <c r="AD1209" s="108"/>
      <c r="AE1209" s="108"/>
      <c r="AF1209" s="108"/>
      <c r="AG1209" s="108"/>
      <c r="AH1209" s="108"/>
      <c r="AI1209" s="108"/>
      <c r="AJ1209" s="108"/>
      <c r="AK1209" s="108"/>
      <c r="AL1209" s="108"/>
      <c r="AM1209" s="108"/>
      <c r="AN1209" s="108"/>
      <c r="AO1209" s="108"/>
      <c r="AP1209" s="108"/>
      <c r="AQ1209" s="108"/>
      <c r="AR1209" s="108"/>
      <c r="AS1209" s="108"/>
      <c r="AT1209" s="108"/>
      <c r="AU1209" s="108"/>
      <c r="AV1209" s="108"/>
      <c r="AW1209" s="108"/>
      <c r="AX1209" s="108"/>
      <c r="AY1209" s="108"/>
      <c r="AZ1209" s="108"/>
      <c r="BE1209" s="108"/>
      <c r="BG1209" s="108"/>
      <c r="BI1209" s="108"/>
      <c r="BK1209" s="108"/>
      <c r="BL1209" s="108"/>
      <c r="BM1209" s="108"/>
      <c r="CB1209" s="108"/>
      <c r="CC1209" s="108"/>
      <c r="CD1209" s="108"/>
      <c r="CE1209" s="108"/>
    </row>
    <row r="1210" spans="1:83">
      <c r="A1210" s="108"/>
      <c r="B1210" s="108"/>
      <c r="E1210" s="108"/>
      <c r="F1210" s="108"/>
      <c r="I1210" s="108"/>
      <c r="J1210" s="108"/>
      <c r="K1210" s="108"/>
      <c r="L1210" s="108"/>
      <c r="M1210" s="108"/>
      <c r="N1210" s="108"/>
      <c r="O1210" s="108"/>
      <c r="P1210" s="108"/>
      <c r="Q1210" s="108"/>
      <c r="R1210" s="108"/>
      <c r="S1210" s="108"/>
      <c r="T1210" s="108"/>
      <c r="U1210" s="108"/>
      <c r="V1210" s="108"/>
      <c r="W1210" s="108"/>
      <c r="X1210" s="108"/>
      <c r="Y1210" s="108"/>
      <c r="Z1210" s="108"/>
      <c r="AA1210" s="108"/>
      <c r="AB1210" s="108"/>
      <c r="AC1210" s="108"/>
      <c r="AD1210" s="108"/>
      <c r="AE1210" s="108"/>
      <c r="AF1210" s="108"/>
      <c r="AG1210" s="108"/>
      <c r="AH1210" s="108"/>
      <c r="AI1210" s="108"/>
      <c r="AJ1210" s="108"/>
      <c r="AK1210" s="108"/>
      <c r="AL1210" s="108"/>
      <c r="AM1210" s="108"/>
      <c r="AN1210" s="108"/>
      <c r="AO1210" s="108"/>
      <c r="AP1210" s="108"/>
      <c r="AQ1210" s="108"/>
      <c r="AR1210" s="108"/>
      <c r="AS1210" s="108"/>
      <c r="AT1210" s="108"/>
      <c r="AU1210" s="108"/>
      <c r="AV1210" s="108"/>
      <c r="AW1210" s="108"/>
      <c r="AX1210" s="108"/>
      <c r="AY1210" s="108"/>
      <c r="AZ1210" s="108"/>
      <c r="BE1210" s="108"/>
      <c r="BG1210" s="108"/>
      <c r="BI1210" s="108"/>
      <c r="BK1210" s="108"/>
      <c r="BL1210" s="108"/>
      <c r="BM1210" s="108"/>
      <c r="CB1210" s="108"/>
      <c r="CC1210" s="108"/>
      <c r="CD1210" s="108"/>
      <c r="CE1210" s="108"/>
    </row>
    <row r="1211" spans="1:83">
      <c r="A1211" s="108"/>
      <c r="B1211" s="108"/>
      <c r="E1211" s="108"/>
      <c r="F1211" s="108"/>
      <c r="I1211" s="108"/>
      <c r="J1211" s="108"/>
      <c r="K1211" s="108"/>
      <c r="L1211" s="108"/>
      <c r="M1211" s="108"/>
      <c r="N1211" s="108"/>
      <c r="O1211" s="108"/>
      <c r="P1211" s="108"/>
      <c r="Q1211" s="108"/>
      <c r="R1211" s="108"/>
      <c r="S1211" s="108"/>
      <c r="T1211" s="108"/>
      <c r="U1211" s="108"/>
      <c r="V1211" s="108"/>
      <c r="W1211" s="108"/>
      <c r="X1211" s="108"/>
      <c r="Y1211" s="108"/>
      <c r="Z1211" s="108"/>
      <c r="AA1211" s="108"/>
      <c r="AB1211" s="108"/>
      <c r="AC1211" s="108"/>
      <c r="AD1211" s="108"/>
      <c r="AE1211" s="108"/>
      <c r="AF1211" s="108"/>
      <c r="AG1211" s="108"/>
      <c r="AH1211" s="108"/>
      <c r="AI1211" s="108"/>
      <c r="AJ1211" s="108"/>
      <c r="AK1211" s="108"/>
      <c r="AL1211" s="108"/>
      <c r="AM1211" s="108"/>
      <c r="AN1211" s="108"/>
      <c r="AO1211" s="108"/>
      <c r="AP1211" s="108"/>
      <c r="AQ1211" s="108"/>
      <c r="AR1211" s="108"/>
      <c r="AS1211" s="108"/>
      <c r="AT1211" s="108"/>
      <c r="AU1211" s="108"/>
      <c r="AV1211" s="108"/>
      <c r="AW1211" s="108"/>
      <c r="AX1211" s="108"/>
      <c r="AY1211" s="108"/>
      <c r="AZ1211" s="108"/>
      <c r="BE1211" s="108"/>
      <c r="BG1211" s="108"/>
      <c r="BI1211" s="108"/>
      <c r="BK1211" s="108"/>
      <c r="BL1211" s="108"/>
      <c r="BM1211" s="108"/>
      <c r="CB1211" s="108"/>
      <c r="CC1211" s="108"/>
      <c r="CD1211" s="108"/>
      <c r="CE1211" s="108"/>
    </row>
    <row r="1212" spans="1:83">
      <c r="A1212" s="108"/>
      <c r="B1212" s="108"/>
      <c r="E1212" s="108"/>
      <c r="F1212" s="108"/>
      <c r="I1212" s="108"/>
      <c r="J1212" s="108"/>
      <c r="K1212" s="108"/>
      <c r="L1212" s="108"/>
      <c r="M1212" s="108"/>
      <c r="N1212" s="108"/>
      <c r="O1212" s="108"/>
      <c r="P1212" s="108"/>
      <c r="Q1212" s="108"/>
      <c r="R1212" s="108"/>
      <c r="S1212" s="108"/>
      <c r="T1212" s="108"/>
      <c r="U1212" s="108"/>
      <c r="V1212" s="108"/>
      <c r="W1212" s="108"/>
      <c r="X1212" s="108"/>
      <c r="Y1212" s="108"/>
      <c r="Z1212" s="108"/>
      <c r="AA1212" s="108"/>
      <c r="AB1212" s="108"/>
      <c r="AC1212" s="108"/>
      <c r="AD1212" s="108"/>
      <c r="AE1212" s="108"/>
      <c r="AF1212" s="108"/>
      <c r="AG1212" s="108"/>
      <c r="AH1212" s="108"/>
      <c r="AI1212" s="108"/>
      <c r="AJ1212" s="108"/>
      <c r="AK1212" s="108"/>
      <c r="AL1212" s="108"/>
      <c r="AM1212" s="108"/>
      <c r="AN1212" s="108"/>
      <c r="AO1212" s="108"/>
      <c r="AP1212" s="108"/>
      <c r="AQ1212" s="108"/>
      <c r="AR1212" s="108"/>
      <c r="AS1212" s="108"/>
      <c r="AT1212" s="108"/>
      <c r="AU1212" s="108"/>
      <c r="AV1212" s="108"/>
      <c r="AW1212" s="108"/>
      <c r="AX1212" s="108"/>
      <c r="AY1212" s="108"/>
      <c r="AZ1212" s="108"/>
      <c r="BE1212" s="108"/>
      <c r="BG1212" s="108"/>
      <c r="BI1212" s="108"/>
      <c r="BK1212" s="108"/>
      <c r="BL1212" s="108"/>
      <c r="BM1212" s="108"/>
      <c r="CB1212" s="108"/>
      <c r="CC1212" s="108"/>
      <c r="CD1212" s="108"/>
      <c r="CE1212" s="108"/>
    </row>
    <row r="1213" spans="1:83">
      <c r="A1213" s="108"/>
      <c r="B1213" s="108"/>
      <c r="E1213" s="108"/>
      <c r="F1213" s="108"/>
      <c r="I1213" s="108"/>
      <c r="J1213" s="108"/>
      <c r="K1213" s="108"/>
      <c r="L1213" s="108"/>
      <c r="M1213" s="108"/>
      <c r="N1213" s="108"/>
      <c r="O1213" s="108"/>
      <c r="P1213" s="108"/>
      <c r="Q1213" s="108"/>
      <c r="R1213" s="108"/>
      <c r="S1213" s="108"/>
      <c r="T1213" s="108"/>
      <c r="U1213" s="108"/>
      <c r="V1213" s="108"/>
      <c r="W1213" s="108"/>
      <c r="X1213" s="108"/>
      <c r="Y1213" s="108"/>
      <c r="Z1213" s="108"/>
      <c r="AA1213" s="108"/>
      <c r="AB1213" s="108"/>
      <c r="AC1213" s="108"/>
      <c r="AD1213" s="108"/>
      <c r="AE1213" s="108"/>
      <c r="AF1213" s="108"/>
      <c r="AG1213" s="108"/>
      <c r="AH1213" s="108"/>
      <c r="AI1213" s="108"/>
      <c r="AJ1213" s="108"/>
      <c r="AK1213" s="108"/>
      <c r="AL1213" s="108"/>
      <c r="AM1213" s="108"/>
      <c r="AN1213" s="108"/>
      <c r="AO1213" s="108"/>
      <c r="AP1213" s="108"/>
      <c r="AQ1213" s="108"/>
      <c r="AR1213" s="108"/>
      <c r="AS1213" s="108"/>
      <c r="AT1213" s="108"/>
      <c r="AU1213" s="108"/>
      <c r="AV1213" s="108"/>
      <c r="AW1213" s="108"/>
      <c r="AX1213" s="108"/>
      <c r="AY1213" s="108"/>
      <c r="AZ1213" s="108"/>
      <c r="BE1213" s="108"/>
      <c r="BG1213" s="108"/>
      <c r="BI1213" s="108"/>
      <c r="BK1213" s="108"/>
      <c r="BL1213" s="108"/>
      <c r="BM1213" s="108"/>
      <c r="CB1213" s="108"/>
      <c r="CC1213" s="108"/>
      <c r="CD1213" s="108"/>
      <c r="CE1213" s="108"/>
    </row>
    <row r="1214" spans="1:83">
      <c r="A1214" s="108"/>
      <c r="B1214" s="108"/>
      <c r="E1214" s="108"/>
      <c r="F1214" s="108"/>
      <c r="I1214" s="108"/>
      <c r="J1214" s="108"/>
      <c r="K1214" s="108"/>
      <c r="L1214" s="108"/>
      <c r="M1214" s="108"/>
      <c r="N1214" s="108"/>
      <c r="O1214" s="108"/>
      <c r="P1214" s="108"/>
      <c r="Q1214" s="108"/>
      <c r="R1214" s="108"/>
      <c r="S1214" s="108"/>
      <c r="T1214" s="108"/>
      <c r="U1214" s="108"/>
      <c r="V1214" s="108"/>
      <c r="W1214" s="108"/>
      <c r="X1214" s="108"/>
      <c r="Y1214" s="108"/>
      <c r="Z1214" s="108"/>
      <c r="AA1214" s="108"/>
      <c r="AB1214" s="108"/>
      <c r="AC1214" s="108"/>
      <c r="AD1214" s="108"/>
      <c r="AE1214" s="108"/>
      <c r="AF1214" s="108"/>
      <c r="AG1214" s="108"/>
      <c r="AH1214" s="108"/>
      <c r="AI1214" s="108"/>
      <c r="AJ1214" s="108"/>
      <c r="AK1214" s="108"/>
      <c r="AL1214" s="108"/>
      <c r="AM1214" s="108"/>
      <c r="AN1214" s="108"/>
      <c r="AO1214" s="108"/>
      <c r="AP1214" s="108"/>
      <c r="AQ1214" s="108"/>
      <c r="AR1214" s="108"/>
      <c r="AS1214" s="108"/>
      <c r="AT1214" s="108"/>
      <c r="AU1214" s="108"/>
      <c r="AV1214" s="108"/>
      <c r="AW1214" s="108"/>
      <c r="AX1214" s="108"/>
      <c r="AY1214" s="108"/>
      <c r="AZ1214" s="108"/>
      <c r="BE1214" s="108"/>
      <c r="BG1214" s="108"/>
      <c r="BI1214" s="108"/>
      <c r="BK1214" s="108"/>
      <c r="BL1214" s="108"/>
      <c r="BM1214" s="108"/>
      <c r="CB1214" s="108"/>
      <c r="CC1214" s="108"/>
      <c r="CD1214" s="108"/>
      <c r="CE1214" s="108"/>
    </row>
    <row r="1215" spans="1:83">
      <c r="A1215" s="108"/>
      <c r="B1215" s="108"/>
      <c r="E1215" s="108"/>
      <c r="F1215" s="108"/>
      <c r="I1215" s="108"/>
      <c r="J1215" s="108"/>
      <c r="K1215" s="108"/>
      <c r="L1215" s="108"/>
      <c r="M1215" s="108"/>
      <c r="N1215" s="108"/>
      <c r="O1215" s="108"/>
      <c r="P1215" s="108"/>
      <c r="Q1215" s="108"/>
      <c r="R1215" s="108"/>
      <c r="S1215" s="108"/>
      <c r="T1215" s="108"/>
      <c r="U1215" s="108"/>
      <c r="V1215" s="108"/>
      <c r="W1215" s="108"/>
      <c r="X1215" s="108"/>
      <c r="Y1215" s="108"/>
      <c r="Z1215" s="108"/>
      <c r="AA1215" s="108"/>
      <c r="AB1215" s="108"/>
      <c r="AC1215" s="108"/>
      <c r="AD1215" s="108"/>
      <c r="AE1215" s="108"/>
      <c r="AF1215" s="108"/>
      <c r="AG1215" s="108"/>
      <c r="AH1215" s="108"/>
      <c r="AI1215" s="108"/>
      <c r="AJ1215" s="108"/>
      <c r="AK1215" s="108"/>
      <c r="AL1215" s="108"/>
      <c r="AM1215" s="108"/>
      <c r="AN1215" s="108"/>
      <c r="AO1215" s="108"/>
      <c r="AP1215" s="108"/>
      <c r="AQ1215" s="108"/>
      <c r="AR1215" s="108"/>
      <c r="AS1215" s="108"/>
      <c r="AT1215" s="108"/>
      <c r="AU1215" s="108"/>
      <c r="AV1215" s="108"/>
      <c r="AW1215" s="108"/>
      <c r="AX1215" s="108"/>
      <c r="AY1215" s="108"/>
      <c r="AZ1215" s="108"/>
      <c r="BE1215" s="108"/>
      <c r="BG1215" s="108"/>
      <c r="BI1215" s="108"/>
      <c r="BK1215" s="108"/>
      <c r="BL1215" s="108"/>
      <c r="BM1215" s="108"/>
      <c r="CB1215" s="108"/>
      <c r="CC1215" s="108"/>
      <c r="CD1215" s="108"/>
      <c r="CE1215" s="108"/>
    </row>
    <row r="1216" spans="1:83">
      <c r="A1216" s="108"/>
      <c r="B1216" s="108"/>
      <c r="E1216" s="108"/>
      <c r="F1216" s="108"/>
      <c r="I1216" s="108"/>
      <c r="J1216" s="108"/>
      <c r="K1216" s="108"/>
      <c r="L1216" s="108"/>
      <c r="M1216" s="108"/>
      <c r="N1216" s="108"/>
      <c r="O1216" s="108"/>
      <c r="P1216" s="108"/>
      <c r="Q1216" s="108"/>
      <c r="R1216" s="108"/>
      <c r="S1216" s="108"/>
      <c r="T1216" s="108"/>
      <c r="U1216" s="108"/>
      <c r="V1216" s="108"/>
      <c r="W1216" s="108"/>
      <c r="X1216" s="108"/>
      <c r="Y1216" s="108"/>
      <c r="Z1216" s="108"/>
      <c r="AA1216" s="108"/>
      <c r="AB1216" s="108"/>
      <c r="AC1216" s="108"/>
      <c r="AD1216" s="108"/>
      <c r="AE1216" s="108"/>
      <c r="AF1216" s="108"/>
      <c r="AG1216" s="108"/>
      <c r="AH1216" s="108"/>
      <c r="AI1216" s="108"/>
      <c r="AJ1216" s="108"/>
      <c r="AK1216" s="108"/>
      <c r="AL1216" s="108"/>
      <c r="AM1216" s="108"/>
      <c r="AN1216" s="108"/>
      <c r="AO1216" s="108"/>
      <c r="AP1216" s="108"/>
      <c r="AQ1216" s="108"/>
      <c r="AR1216" s="108"/>
      <c r="AS1216" s="108"/>
      <c r="AT1216" s="108"/>
      <c r="AU1216" s="108"/>
      <c r="AV1216" s="108"/>
      <c r="AW1216" s="108"/>
      <c r="AX1216" s="108"/>
      <c r="AY1216" s="108"/>
      <c r="AZ1216" s="108"/>
      <c r="BE1216" s="108"/>
      <c r="BG1216" s="108"/>
      <c r="BI1216" s="108"/>
      <c r="BK1216" s="108"/>
      <c r="BL1216" s="108"/>
      <c r="BM1216" s="108"/>
      <c r="CB1216" s="108"/>
      <c r="CC1216" s="108"/>
      <c r="CD1216" s="108"/>
      <c r="CE1216" s="108"/>
    </row>
    <row r="1217" spans="1:83">
      <c r="A1217" s="108"/>
      <c r="B1217" s="108"/>
      <c r="E1217" s="108"/>
      <c r="F1217" s="108"/>
      <c r="I1217" s="108"/>
      <c r="J1217" s="108"/>
      <c r="K1217" s="108"/>
      <c r="L1217" s="108"/>
      <c r="M1217" s="108"/>
      <c r="N1217" s="108"/>
      <c r="O1217" s="108"/>
      <c r="P1217" s="108"/>
      <c r="Q1217" s="108"/>
      <c r="R1217" s="108"/>
      <c r="S1217" s="108"/>
      <c r="T1217" s="108"/>
      <c r="U1217" s="108"/>
      <c r="V1217" s="108"/>
      <c r="W1217" s="108"/>
      <c r="X1217" s="108"/>
      <c r="Y1217" s="108"/>
      <c r="Z1217" s="108"/>
      <c r="AA1217" s="108"/>
      <c r="AB1217" s="108"/>
      <c r="AC1217" s="108"/>
      <c r="AD1217" s="108"/>
      <c r="AE1217" s="108"/>
      <c r="AF1217" s="108"/>
      <c r="AG1217" s="108"/>
      <c r="AH1217" s="108"/>
      <c r="AI1217" s="108"/>
      <c r="AJ1217" s="108"/>
      <c r="AK1217" s="108"/>
      <c r="AL1217" s="108"/>
      <c r="AM1217" s="108"/>
      <c r="AN1217" s="108"/>
      <c r="AO1217" s="108"/>
      <c r="AP1217" s="108"/>
      <c r="AQ1217" s="108"/>
      <c r="AR1217" s="108"/>
      <c r="AS1217" s="108"/>
      <c r="AT1217" s="108"/>
      <c r="AU1217" s="108"/>
      <c r="AV1217" s="108"/>
      <c r="AW1217" s="108"/>
      <c r="AX1217" s="108"/>
      <c r="AY1217" s="108"/>
      <c r="AZ1217" s="108"/>
      <c r="BE1217" s="108"/>
      <c r="BG1217" s="108"/>
      <c r="BI1217" s="108"/>
      <c r="BK1217" s="108"/>
      <c r="BL1217" s="108"/>
      <c r="BM1217" s="108"/>
      <c r="CB1217" s="108"/>
      <c r="CC1217" s="108"/>
      <c r="CD1217" s="108"/>
      <c r="CE1217" s="108"/>
    </row>
    <row r="1218" spans="1:83">
      <c r="A1218" s="108"/>
      <c r="B1218" s="108"/>
      <c r="E1218" s="108"/>
      <c r="F1218" s="108"/>
      <c r="I1218" s="108"/>
      <c r="J1218" s="108"/>
      <c r="K1218" s="108"/>
      <c r="L1218" s="108"/>
      <c r="M1218" s="108"/>
      <c r="N1218" s="108"/>
      <c r="O1218" s="108"/>
      <c r="P1218" s="108"/>
      <c r="Q1218" s="108"/>
      <c r="R1218" s="108"/>
      <c r="S1218" s="108"/>
      <c r="T1218" s="108"/>
      <c r="U1218" s="108"/>
      <c r="V1218" s="108"/>
      <c r="W1218" s="108"/>
      <c r="X1218" s="108"/>
      <c r="Y1218" s="108"/>
      <c r="Z1218" s="108"/>
      <c r="AA1218" s="108"/>
      <c r="AB1218" s="108"/>
      <c r="AC1218" s="108"/>
      <c r="AD1218" s="108"/>
      <c r="AE1218" s="108"/>
      <c r="AF1218" s="108"/>
      <c r="AG1218" s="108"/>
      <c r="AH1218" s="108"/>
      <c r="AI1218" s="108"/>
      <c r="AJ1218" s="108"/>
      <c r="AK1218" s="108"/>
      <c r="AL1218" s="108"/>
      <c r="AM1218" s="108"/>
      <c r="AN1218" s="108"/>
      <c r="AO1218" s="108"/>
      <c r="AP1218" s="108"/>
      <c r="AQ1218" s="108"/>
      <c r="AR1218" s="108"/>
      <c r="AS1218" s="108"/>
      <c r="AT1218" s="108"/>
      <c r="AU1218" s="108"/>
      <c r="AV1218" s="108"/>
      <c r="AW1218" s="108"/>
      <c r="AX1218" s="108"/>
      <c r="AY1218" s="108"/>
      <c r="AZ1218" s="108"/>
      <c r="BE1218" s="108"/>
      <c r="BG1218" s="108"/>
      <c r="BI1218" s="108"/>
      <c r="BK1218" s="108"/>
      <c r="BL1218" s="108"/>
      <c r="BM1218" s="108"/>
      <c r="CB1218" s="108"/>
      <c r="CC1218" s="108"/>
      <c r="CD1218" s="108"/>
      <c r="CE1218" s="108"/>
    </row>
    <row r="1219" spans="1:83">
      <c r="A1219" s="108"/>
      <c r="B1219" s="108"/>
      <c r="E1219" s="108"/>
      <c r="F1219" s="108"/>
      <c r="I1219" s="108"/>
      <c r="J1219" s="108"/>
      <c r="K1219" s="108"/>
      <c r="L1219" s="108"/>
      <c r="M1219" s="108"/>
      <c r="N1219" s="108"/>
      <c r="O1219" s="108"/>
      <c r="P1219" s="108"/>
      <c r="Q1219" s="108"/>
      <c r="R1219" s="108"/>
      <c r="S1219" s="108"/>
      <c r="T1219" s="108"/>
      <c r="U1219" s="108"/>
      <c r="V1219" s="108"/>
      <c r="W1219" s="108"/>
      <c r="X1219" s="108"/>
      <c r="Y1219" s="108"/>
      <c r="Z1219" s="108"/>
      <c r="AA1219" s="108"/>
      <c r="AB1219" s="108"/>
      <c r="AC1219" s="108"/>
      <c r="AD1219" s="108"/>
      <c r="AE1219" s="108"/>
      <c r="AF1219" s="108"/>
      <c r="AG1219" s="108"/>
      <c r="AH1219" s="108"/>
      <c r="AI1219" s="108"/>
      <c r="AJ1219" s="108"/>
      <c r="AK1219" s="108"/>
      <c r="AL1219" s="108"/>
      <c r="AM1219" s="108"/>
      <c r="AN1219" s="108"/>
      <c r="AO1219" s="108"/>
      <c r="AP1219" s="108"/>
      <c r="AQ1219" s="108"/>
      <c r="AR1219" s="108"/>
      <c r="AS1219" s="108"/>
      <c r="AT1219" s="108"/>
      <c r="AU1219" s="108"/>
      <c r="AV1219" s="108"/>
      <c r="AW1219" s="108"/>
      <c r="AX1219" s="108"/>
      <c r="AY1219" s="108"/>
      <c r="AZ1219" s="108"/>
      <c r="BE1219" s="108"/>
      <c r="BG1219" s="108"/>
      <c r="BI1219" s="108"/>
      <c r="BK1219" s="108"/>
      <c r="BL1219" s="108"/>
      <c r="BM1219" s="108"/>
      <c r="CB1219" s="108"/>
      <c r="CC1219" s="108"/>
      <c r="CD1219" s="108"/>
      <c r="CE1219" s="108"/>
    </row>
    <row r="1220" spans="1:83">
      <c r="A1220" s="108"/>
      <c r="B1220" s="108"/>
      <c r="E1220" s="108"/>
      <c r="F1220" s="108"/>
      <c r="I1220" s="108"/>
      <c r="J1220" s="108"/>
      <c r="K1220" s="108"/>
      <c r="L1220" s="108"/>
      <c r="M1220" s="108"/>
      <c r="N1220" s="108"/>
      <c r="O1220" s="108"/>
      <c r="P1220" s="108"/>
      <c r="Q1220" s="108"/>
      <c r="R1220" s="108"/>
      <c r="S1220" s="108"/>
      <c r="T1220" s="108"/>
      <c r="U1220" s="108"/>
      <c r="V1220" s="108"/>
      <c r="W1220" s="108"/>
      <c r="X1220" s="108"/>
      <c r="Y1220" s="108"/>
      <c r="Z1220" s="108"/>
      <c r="AA1220" s="108"/>
      <c r="AB1220" s="108"/>
      <c r="AC1220" s="108"/>
      <c r="AD1220" s="108"/>
      <c r="AE1220" s="108"/>
      <c r="AF1220" s="108"/>
      <c r="AG1220" s="108"/>
      <c r="AH1220" s="108"/>
      <c r="AI1220" s="108"/>
      <c r="AJ1220" s="108"/>
      <c r="AK1220" s="108"/>
      <c r="AL1220" s="108"/>
      <c r="AM1220" s="108"/>
      <c r="AN1220" s="108"/>
      <c r="AO1220" s="108"/>
      <c r="AP1220" s="108"/>
      <c r="AQ1220" s="108"/>
      <c r="AR1220" s="108"/>
      <c r="AS1220" s="108"/>
      <c r="AT1220" s="108"/>
      <c r="AU1220" s="108"/>
      <c r="AV1220" s="108"/>
      <c r="AW1220" s="108"/>
      <c r="AX1220" s="108"/>
      <c r="AY1220" s="108"/>
      <c r="AZ1220" s="108"/>
      <c r="BE1220" s="108"/>
      <c r="BG1220" s="108"/>
      <c r="BI1220" s="108"/>
      <c r="BK1220" s="108"/>
      <c r="BL1220" s="108"/>
      <c r="BM1220" s="108"/>
      <c r="CB1220" s="108"/>
      <c r="CC1220" s="108"/>
      <c r="CD1220" s="108"/>
      <c r="CE1220" s="108"/>
    </row>
    <row r="1221" spans="1:83">
      <c r="A1221" s="108"/>
      <c r="B1221" s="108"/>
      <c r="E1221" s="108"/>
      <c r="F1221" s="108"/>
      <c r="I1221" s="108"/>
      <c r="J1221" s="108"/>
      <c r="K1221" s="108"/>
      <c r="L1221" s="108"/>
      <c r="M1221" s="108"/>
      <c r="N1221" s="108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8"/>
      <c r="AA1221" s="108"/>
      <c r="AB1221" s="108"/>
      <c r="AC1221" s="108"/>
      <c r="AD1221" s="108"/>
      <c r="AE1221" s="108"/>
      <c r="AF1221" s="108"/>
      <c r="AG1221" s="108"/>
      <c r="AH1221" s="108"/>
      <c r="AI1221" s="108"/>
      <c r="AJ1221" s="108"/>
      <c r="AK1221" s="108"/>
      <c r="AL1221" s="108"/>
      <c r="AM1221" s="108"/>
      <c r="AN1221" s="108"/>
      <c r="AO1221" s="108"/>
      <c r="AP1221" s="108"/>
      <c r="AQ1221" s="108"/>
      <c r="AR1221" s="108"/>
      <c r="AS1221" s="108"/>
      <c r="AT1221" s="108"/>
      <c r="AU1221" s="108"/>
      <c r="AV1221" s="108"/>
      <c r="AW1221" s="108"/>
      <c r="AX1221" s="108"/>
      <c r="AY1221" s="108"/>
      <c r="AZ1221" s="108"/>
      <c r="BE1221" s="108"/>
      <c r="BG1221" s="108"/>
      <c r="BI1221" s="108"/>
      <c r="BK1221" s="108"/>
      <c r="BL1221" s="108"/>
      <c r="BM1221" s="108"/>
      <c r="CB1221" s="108"/>
      <c r="CC1221" s="108"/>
      <c r="CD1221" s="108"/>
      <c r="CE1221" s="108"/>
    </row>
    <row r="1222" spans="1:83">
      <c r="A1222" s="108"/>
      <c r="B1222" s="108"/>
      <c r="E1222" s="108"/>
      <c r="F1222" s="108"/>
      <c r="I1222" s="108"/>
      <c r="J1222" s="108"/>
      <c r="K1222" s="108"/>
      <c r="L1222" s="108"/>
      <c r="M1222" s="108"/>
      <c r="N1222" s="108"/>
      <c r="O1222" s="108"/>
      <c r="P1222" s="108"/>
      <c r="Q1222" s="108"/>
      <c r="R1222" s="108"/>
      <c r="S1222" s="108"/>
      <c r="T1222" s="108"/>
      <c r="U1222" s="108"/>
      <c r="V1222" s="108"/>
      <c r="W1222" s="108"/>
      <c r="X1222" s="108"/>
      <c r="Y1222" s="108"/>
      <c r="Z1222" s="108"/>
      <c r="AA1222" s="108"/>
      <c r="AB1222" s="108"/>
      <c r="AC1222" s="108"/>
      <c r="AD1222" s="108"/>
      <c r="AE1222" s="108"/>
      <c r="AF1222" s="108"/>
      <c r="AG1222" s="108"/>
      <c r="AH1222" s="108"/>
      <c r="AI1222" s="108"/>
      <c r="AJ1222" s="108"/>
      <c r="AK1222" s="108"/>
      <c r="AL1222" s="108"/>
      <c r="AM1222" s="108"/>
      <c r="AN1222" s="108"/>
      <c r="AO1222" s="108"/>
      <c r="AP1222" s="108"/>
      <c r="AQ1222" s="108"/>
      <c r="AR1222" s="108"/>
      <c r="AS1222" s="108"/>
      <c r="AT1222" s="108"/>
      <c r="AU1222" s="108"/>
      <c r="AV1222" s="108"/>
      <c r="AW1222" s="108"/>
      <c r="AX1222" s="108"/>
      <c r="AY1222" s="108"/>
      <c r="AZ1222" s="108"/>
      <c r="BE1222" s="108"/>
      <c r="BG1222" s="108"/>
      <c r="BI1222" s="108"/>
      <c r="BK1222" s="108"/>
      <c r="BL1222" s="108"/>
      <c r="BM1222" s="108"/>
      <c r="CB1222" s="108"/>
      <c r="CC1222" s="108"/>
      <c r="CD1222" s="108"/>
      <c r="CE1222" s="108"/>
    </row>
    <row r="1223" spans="1:83">
      <c r="A1223" s="108"/>
      <c r="B1223" s="108"/>
      <c r="E1223" s="108"/>
      <c r="F1223" s="108"/>
      <c r="I1223" s="108"/>
      <c r="J1223" s="108"/>
      <c r="K1223" s="108"/>
      <c r="L1223" s="108"/>
      <c r="M1223" s="108"/>
      <c r="N1223" s="108"/>
      <c r="O1223" s="108"/>
      <c r="P1223" s="108"/>
      <c r="Q1223" s="108"/>
      <c r="R1223" s="108"/>
      <c r="S1223" s="108"/>
      <c r="T1223" s="108"/>
      <c r="U1223" s="108"/>
      <c r="V1223" s="108"/>
      <c r="W1223" s="108"/>
      <c r="X1223" s="108"/>
      <c r="Y1223" s="108"/>
      <c r="Z1223" s="108"/>
      <c r="AA1223" s="108"/>
      <c r="AB1223" s="108"/>
      <c r="AC1223" s="108"/>
      <c r="AD1223" s="108"/>
      <c r="AE1223" s="108"/>
      <c r="AF1223" s="108"/>
      <c r="AG1223" s="108"/>
      <c r="AH1223" s="108"/>
      <c r="AI1223" s="108"/>
      <c r="AJ1223" s="108"/>
      <c r="AK1223" s="108"/>
      <c r="AL1223" s="108"/>
      <c r="AM1223" s="108"/>
      <c r="AN1223" s="108"/>
      <c r="AO1223" s="108"/>
      <c r="AP1223" s="108"/>
      <c r="AQ1223" s="108"/>
      <c r="AR1223" s="108"/>
      <c r="AS1223" s="108"/>
      <c r="AT1223" s="108"/>
      <c r="AU1223" s="108"/>
      <c r="AV1223" s="108"/>
      <c r="AW1223" s="108"/>
      <c r="AX1223" s="108"/>
      <c r="AY1223" s="108"/>
      <c r="AZ1223" s="108"/>
      <c r="BE1223" s="108"/>
      <c r="BG1223" s="108"/>
      <c r="BI1223" s="108"/>
      <c r="BK1223" s="108"/>
      <c r="BL1223" s="108"/>
      <c r="BM1223" s="108"/>
      <c r="CB1223" s="108"/>
      <c r="CC1223" s="108"/>
      <c r="CD1223" s="108"/>
      <c r="CE1223" s="108"/>
    </row>
    <row r="1224" spans="1:83">
      <c r="A1224" s="108"/>
      <c r="B1224" s="108"/>
      <c r="E1224" s="108"/>
      <c r="F1224" s="108"/>
      <c r="I1224" s="108"/>
      <c r="J1224" s="108"/>
      <c r="K1224" s="108"/>
      <c r="L1224" s="108"/>
      <c r="M1224" s="108"/>
      <c r="N1224" s="108"/>
      <c r="O1224" s="108"/>
      <c r="P1224" s="108"/>
      <c r="Q1224" s="108"/>
      <c r="R1224" s="108"/>
      <c r="S1224" s="108"/>
      <c r="T1224" s="108"/>
      <c r="U1224" s="108"/>
      <c r="V1224" s="108"/>
      <c r="W1224" s="108"/>
      <c r="X1224" s="108"/>
      <c r="Y1224" s="108"/>
      <c r="Z1224" s="108"/>
      <c r="AA1224" s="108"/>
      <c r="AB1224" s="108"/>
      <c r="AC1224" s="108"/>
      <c r="AD1224" s="108"/>
      <c r="AE1224" s="108"/>
      <c r="AF1224" s="108"/>
      <c r="AG1224" s="108"/>
      <c r="AH1224" s="108"/>
      <c r="AI1224" s="108"/>
      <c r="AJ1224" s="108"/>
      <c r="AK1224" s="108"/>
      <c r="AL1224" s="108"/>
      <c r="AM1224" s="108"/>
      <c r="AN1224" s="108"/>
      <c r="AO1224" s="108"/>
      <c r="AP1224" s="108"/>
      <c r="AQ1224" s="108"/>
      <c r="AR1224" s="108"/>
      <c r="AS1224" s="108"/>
      <c r="AT1224" s="108"/>
      <c r="AU1224" s="108"/>
      <c r="AV1224" s="108"/>
      <c r="AW1224" s="108"/>
      <c r="AX1224" s="108"/>
      <c r="AY1224" s="108"/>
      <c r="AZ1224" s="108"/>
      <c r="BE1224" s="108"/>
      <c r="BG1224" s="108"/>
      <c r="BI1224" s="108"/>
      <c r="BK1224" s="108"/>
      <c r="BL1224" s="108"/>
      <c r="BM1224" s="108"/>
      <c r="CB1224" s="108"/>
      <c r="CC1224" s="108"/>
      <c r="CD1224" s="108"/>
      <c r="CE1224" s="108"/>
    </row>
    <row r="1225" spans="1:83">
      <c r="A1225" s="108"/>
      <c r="B1225" s="108"/>
      <c r="E1225" s="108"/>
      <c r="F1225" s="108"/>
      <c r="I1225" s="108"/>
      <c r="J1225" s="108"/>
      <c r="K1225" s="108"/>
      <c r="L1225" s="108"/>
      <c r="M1225" s="108"/>
      <c r="N1225" s="108"/>
      <c r="O1225" s="108"/>
      <c r="P1225" s="108"/>
      <c r="Q1225" s="108"/>
      <c r="R1225" s="108"/>
      <c r="S1225" s="108"/>
      <c r="T1225" s="108"/>
      <c r="U1225" s="108"/>
      <c r="V1225" s="108"/>
      <c r="W1225" s="108"/>
      <c r="X1225" s="108"/>
      <c r="Y1225" s="108"/>
      <c r="Z1225" s="108"/>
      <c r="AA1225" s="108"/>
      <c r="AB1225" s="108"/>
      <c r="AC1225" s="108"/>
      <c r="AD1225" s="108"/>
      <c r="AE1225" s="108"/>
      <c r="AF1225" s="108"/>
      <c r="AG1225" s="108"/>
      <c r="AH1225" s="108"/>
      <c r="AI1225" s="108"/>
      <c r="AJ1225" s="108"/>
      <c r="AK1225" s="108"/>
      <c r="AL1225" s="108"/>
      <c r="AM1225" s="108"/>
      <c r="AN1225" s="108"/>
      <c r="AO1225" s="108"/>
      <c r="AP1225" s="108"/>
      <c r="AQ1225" s="108"/>
      <c r="AR1225" s="108"/>
      <c r="AS1225" s="108"/>
      <c r="AT1225" s="108"/>
      <c r="AU1225" s="108"/>
      <c r="AV1225" s="108"/>
      <c r="AW1225" s="108"/>
      <c r="AX1225" s="108"/>
      <c r="AY1225" s="108"/>
      <c r="AZ1225" s="108"/>
      <c r="BE1225" s="108"/>
      <c r="BG1225" s="108"/>
      <c r="BI1225" s="108"/>
      <c r="BK1225" s="108"/>
      <c r="BL1225" s="108"/>
      <c r="BM1225" s="108"/>
      <c r="CB1225" s="108"/>
      <c r="CC1225" s="108"/>
      <c r="CD1225" s="108"/>
      <c r="CE1225" s="108"/>
    </row>
    <row r="1226" spans="1:83">
      <c r="A1226" s="108"/>
      <c r="B1226" s="108"/>
      <c r="E1226" s="108"/>
      <c r="F1226" s="108"/>
      <c r="I1226" s="108"/>
      <c r="J1226" s="108"/>
      <c r="K1226" s="108"/>
      <c r="L1226" s="108"/>
      <c r="M1226" s="108"/>
      <c r="N1226" s="108"/>
      <c r="O1226" s="108"/>
      <c r="P1226" s="108"/>
      <c r="Q1226" s="108"/>
      <c r="R1226" s="108"/>
      <c r="S1226" s="108"/>
      <c r="T1226" s="108"/>
      <c r="U1226" s="108"/>
      <c r="V1226" s="108"/>
      <c r="W1226" s="108"/>
      <c r="X1226" s="108"/>
      <c r="Y1226" s="108"/>
      <c r="Z1226" s="108"/>
      <c r="AA1226" s="108"/>
      <c r="AB1226" s="108"/>
      <c r="AC1226" s="108"/>
      <c r="AD1226" s="108"/>
      <c r="AE1226" s="108"/>
      <c r="AF1226" s="108"/>
      <c r="AG1226" s="108"/>
      <c r="AH1226" s="108"/>
      <c r="AI1226" s="108"/>
      <c r="AJ1226" s="108"/>
      <c r="AK1226" s="108"/>
      <c r="AL1226" s="108"/>
      <c r="AM1226" s="108"/>
      <c r="AN1226" s="108"/>
      <c r="AO1226" s="108"/>
      <c r="AP1226" s="108"/>
      <c r="AQ1226" s="108"/>
      <c r="AR1226" s="108"/>
      <c r="AS1226" s="108"/>
      <c r="AT1226" s="108"/>
      <c r="AU1226" s="108"/>
      <c r="AV1226" s="108"/>
      <c r="AW1226" s="108"/>
      <c r="AX1226" s="108"/>
      <c r="AY1226" s="108"/>
      <c r="AZ1226" s="108"/>
      <c r="BE1226" s="108"/>
      <c r="BG1226" s="108"/>
      <c r="BI1226" s="108"/>
      <c r="BK1226" s="108"/>
      <c r="BL1226" s="108"/>
      <c r="BM1226" s="108"/>
      <c r="CB1226" s="108"/>
      <c r="CC1226" s="108"/>
      <c r="CD1226" s="108"/>
      <c r="CE1226" s="108"/>
    </row>
    <row r="1227" spans="1:83">
      <c r="A1227" s="108"/>
      <c r="B1227" s="108"/>
      <c r="E1227" s="108"/>
      <c r="F1227" s="108"/>
      <c r="I1227" s="108"/>
      <c r="J1227" s="108"/>
      <c r="K1227" s="108"/>
      <c r="L1227" s="108"/>
      <c r="M1227" s="108"/>
      <c r="N1227" s="108"/>
      <c r="O1227" s="108"/>
      <c r="P1227" s="108"/>
      <c r="Q1227" s="108"/>
      <c r="R1227" s="108"/>
      <c r="S1227" s="108"/>
      <c r="T1227" s="108"/>
      <c r="U1227" s="108"/>
      <c r="V1227" s="108"/>
      <c r="W1227" s="108"/>
      <c r="X1227" s="108"/>
      <c r="Y1227" s="108"/>
      <c r="Z1227" s="108"/>
      <c r="AA1227" s="108"/>
      <c r="AB1227" s="108"/>
      <c r="AC1227" s="108"/>
      <c r="AD1227" s="108"/>
      <c r="AE1227" s="108"/>
      <c r="AF1227" s="108"/>
      <c r="AG1227" s="108"/>
      <c r="AH1227" s="108"/>
      <c r="AI1227" s="108"/>
      <c r="AJ1227" s="108"/>
      <c r="AK1227" s="108"/>
      <c r="AL1227" s="108"/>
      <c r="AM1227" s="108"/>
      <c r="AN1227" s="108"/>
      <c r="AO1227" s="108"/>
      <c r="AP1227" s="108"/>
      <c r="AQ1227" s="108"/>
      <c r="AR1227" s="108"/>
      <c r="AS1227" s="108"/>
      <c r="AT1227" s="108"/>
      <c r="AU1227" s="108"/>
      <c r="AV1227" s="108"/>
      <c r="AW1227" s="108"/>
      <c r="AX1227" s="108"/>
      <c r="AY1227" s="108"/>
      <c r="AZ1227" s="108"/>
      <c r="BE1227" s="108"/>
      <c r="BG1227" s="108"/>
      <c r="BI1227" s="108"/>
      <c r="BK1227" s="108"/>
      <c r="BL1227" s="108"/>
      <c r="BM1227" s="108"/>
      <c r="CB1227" s="108"/>
      <c r="CC1227" s="108"/>
      <c r="CD1227" s="108"/>
      <c r="CE1227" s="108"/>
    </row>
    <row r="1228" spans="1:83">
      <c r="A1228" s="108"/>
      <c r="B1228" s="108"/>
      <c r="E1228" s="108"/>
      <c r="F1228" s="108"/>
      <c r="I1228" s="108"/>
      <c r="J1228" s="108"/>
      <c r="K1228" s="108"/>
      <c r="L1228" s="108"/>
      <c r="M1228" s="108"/>
      <c r="N1228" s="108"/>
      <c r="O1228" s="108"/>
      <c r="P1228" s="108"/>
      <c r="Q1228" s="108"/>
      <c r="R1228" s="108"/>
      <c r="S1228" s="108"/>
      <c r="T1228" s="108"/>
      <c r="U1228" s="108"/>
      <c r="V1228" s="108"/>
      <c r="W1228" s="108"/>
      <c r="X1228" s="108"/>
      <c r="Y1228" s="108"/>
      <c r="Z1228" s="108"/>
      <c r="AA1228" s="108"/>
      <c r="AB1228" s="108"/>
      <c r="AC1228" s="108"/>
      <c r="AD1228" s="108"/>
      <c r="AE1228" s="108"/>
      <c r="AF1228" s="108"/>
      <c r="AG1228" s="108"/>
      <c r="AH1228" s="108"/>
      <c r="AI1228" s="108"/>
      <c r="AJ1228" s="108"/>
      <c r="AK1228" s="108"/>
      <c r="AL1228" s="108"/>
      <c r="AM1228" s="108"/>
      <c r="AN1228" s="108"/>
      <c r="AO1228" s="108"/>
      <c r="AP1228" s="108"/>
      <c r="AQ1228" s="108"/>
      <c r="AR1228" s="108"/>
      <c r="AS1228" s="108"/>
      <c r="AT1228" s="108"/>
      <c r="AU1228" s="108"/>
      <c r="AV1228" s="108"/>
      <c r="AW1228" s="108"/>
      <c r="AX1228" s="108"/>
      <c r="AY1228" s="108"/>
      <c r="AZ1228" s="108"/>
      <c r="BE1228" s="108"/>
      <c r="BG1228" s="108"/>
      <c r="BI1228" s="108"/>
      <c r="BK1228" s="108"/>
      <c r="BL1228" s="108"/>
      <c r="BM1228" s="108"/>
      <c r="CB1228" s="108"/>
      <c r="CC1228" s="108"/>
      <c r="CD1228" s="108"/>
      <c r="CE1228" s="108"/>
    </row>
    <row r="1229" spans="1:83">
      <c r="A1229" s="108"/>
      <c r="B1229" s="108"/>
      <c r="E1229" s="108"/>
      <c r="F1229" s="108"/>
      <c r="I1229" s="108"/>
      <c r="J1229" s="108"/>
      <c r="K1229" s="108"/>
      <c r="L1229" s="108"/>
      <c r="M1229" s="108"/>
      <c r="N1229" s="108"/>
      <c r="O1229" s="108"/>
      <c r="P1229" s="108"/>
      <c r="Q1229" s="108"/>
      <c r="R1229" s="108"/>
      <c r="S1229" s="108"/>
      <c r="T1229" s="108"/>
      <c r="U1229" s="108"/>
      <c r="V1229" s="108"/>
      <c r="W1229" s="108"/>
      <c r="X1229" s="108"/>
      <c r="Y1229" s="108"/>
      <c r="Z1229" s="108"/>
      <c r="AA1229" s="108"/>
      <c r="AB1229" s="108"/>
      <c r="AC1229" s="108"/>
      <c r="AD1229" s="108"/>
      <c r="AE1229" s="108"/>
      <c r="AF1229" s="108"/>
      <c r="AG1229" s="108"/>
      <c r="AH1229" s="108"/>
      <c r="AI1229" s="108"/>
      <c r="AJ1229" s="108"/>
      <c r="AK1229" s="108"/>
      <c r="AL1229" s="108"/>
      <c r="AM1229" s="108"/>
      <c r="AN1229" s="108"/>
      <c r="AO1229" s="108"/>
      <c r="AP1229" s="108"/>
      <c r="AQ1229" s="108"/>
      <c r="AR1229" s="108"/>
      <c r="AS1229" s="108"/>
      <c r="AT1229" s="108"/>
      <c r="AU1229" s="108"/>
      <c r="AV1229" s="108"/>
      <c r="AW1229" s="108"/>
      <c r="AX1229" s="108"/>
      <c r="AY1229" s="108"/>
      <c r="AZ1229" s="108"/>
      <c r="BE1229" s="108"/>
      <c r="BG1229" s="108"/>
      <c r="BI1229" s="108"/>
      <c r="BK1229" s="108"/>
      <c r="BL1229" s="108"/>
      <c r="BM1229" s="108"/>
      <c r="CB1229" s="108"/>
      <c r="CC1229" s="108"/>
      <c r="CD1229" s="108"/>
      <c r="CE1229" s="108"/>
    </row>
    <row r="1230" spans="1:83">
      <c r="A1230" s="108"/>
      <c r="B1230" s="108"/>
      <c r="E1230" s="108"/>
      <c r="F1230" s="108"/>
      <c r="I1230" s="108"/>
      <c r="J1230" s="108"/>
      <c r="K1230" s="108"/>
      <c r="L1230" s="108"/>
      <c r="M1230" s="108"/>
      <c r="N1230" s="108"/>
      <c r="O1230" s="108"/>
      <c r="P1230" s="108"/>
      <c r="Q1230" s="108"/>
      <c r="R1230" s="108"/>
      <c r="S1230" s="108"/>
      <c r="T1230" s="108"/>
      <c r="U1230" s="108"/>
      <c r="V1230" s="108"/>
      <c r="W1230" s="108"/>
      <c r="X1230" s="108"/>
      <c r="Y1230" s="108"/>
      <c r="Z1230" s="108"/>
      <c r="AA1230" s="108"/>
      <c r="AB1230" s="108"/>
      <c r="AC1230" s="108"/>
      <c r="AD1230" s="108"/>
      <c r="AE1230" s="108"/>
      <c r="AF1230" s="108"/>
      <c r="AG1230" s="108"/>
      <c r="AH1230" s="108"/>
      <c r="AI1230" s="108"/>
      <c r="AJ1230" s="108"/>
      <c r="AK1230" s="108"/>
      <c r="AL1230" s="108"/>
      <c r="AM1230" s="108"/>
      <c r="AN1230" s="108"/>
      <c r="AO1230" s="108"/>
      <c r="AP1230" s="108"/>
      <c r="AQ1230" s="108"/>
      <c r="AR1230" s="108"/>
      <c r="AS1230" s="108"/>
      <c r="AT1230" s="108"/>
      <c r="AU1230" s="108"/>
      <c r="AV1230" s="108"/>
      <c r="AW1230" s="108"/>
      <c r="AX1230" s="108"/>
      <c r="AY1230" s="108"/>
      <c r="AZ1230" s="108"/>
      <c r="BE1230" s="108"/>
      <c r="BG1230" s="108"/>
      <c r="BI1230" s="108"/>
      <c r="BK1230" s="108"/>
      <c r="BL1230" s="108"/>
      <c r="BM1230" s="108"/>
      <c r="CB1230" s="108"/>
      <c r="CC1230" s="108"/>
      <c r="CD1230" s="108"/>
      <c r="CE1230" s="108"/>
    </row>
    <row r="1231" spans="1:83">
      <c r="A1231" s="108"/>
      <c r="B1231" s="108"/>
      <c r="E1231" s="108"/>
      <c r="F1231" s="108"/>
      <c r="I1231" s="108"/>
      <c r="J1231" s="108"/>
      <c r="K1231" s="108"/>
      <c r="L1231" s="108"/>
      <c r="M1231" s="108"/>
      <c r="N1231" s="108"/>
      <c r="O1231" s="108"/>
      <c r="P1231" s="108"/>
      <c r="Q1231" s="108"/>
      <c r="R1231" s="108"/>
      <c r="S1231" s="108"/>
      <c r="T1231" s="108"/>
      <c r="U1231" s="108"/>
      <c r="V1231" s="108"/>
      <c r="W1231" s="108"/>
      <c r="X1231" s="108"/>
      <c r="Y1231" s="108"/>
      <c r="Z1231" s="108"/>
      <c r="AA1231" s="108"/>
      <c r="AB1231" s="108"/>
      <c r="AC1231" s="108"/>
      <c r="AD1231" s="108"/>
      <c r="AE1231" s="108"/>
      <c r="AF1231" s="108"/>
      <c r="AG1231" s="108"/>
      <c r="AH1231" s="108"/>
      <c r="AI1231" s="108"/>
      <c r="AJ1231" s="108"/>
      <c r="AK1231" s="108"/>
      <c r="AL1231" s="108"/>
      <c r="AM1231" s="108"/>
      <c r="AN1231" s="108"/>
      <c r="AO1231" s="108"/>
      <c r="AP1231" s="108"/>
      <c r="AQ1231" s="108"/>
      <c r="AR1231" s="108"/>
      <c r="AS1231" s="108"/>
      <c r="AT1231" s="108"/>
      <c r="AU1231" s="108"/>
      <c r="AV1231" s="108"/>
      <c r="AW1231" s="108"/>
      <c r="AX1231" s="108"/>
      <c r="AY1231" s="108"/>
      <c r="AZ1231" s="108"/>
      <c r="BE1231" s="108"/>
      <c r="BG1231" s="108"/>
      <c r="BI1231" s="108"/>
      <c r="BK1231" s="108"/>
      <c r="BL1231" s="108"/>
      <c r="BM1231" s="108"/>
      <c r="CB1231" s="108"/>
      <c r="CC1231" s="108"/>
      <c r="CD1231" s="108"/>
      <c r="CE1231" s="108"/>
    </row>
    <row r="1232" spans="1:83">
      <c r="A1232" s="108"/>
      <c r="B1232" s="108"/>
      <c r="E1232" s="108"/>
      <c r="F1232" s="108"/>
      <c r="I1232" s="108"/>
      <c r="J1232" s="108"/>
      <c r="K1232" s="108"/>
      <c r="L1232" s="108"/>
      <c r="M1232" s="108"/>
      <c r="N1232" s="108"/>
      <c r="O1232" s="108"/>
      <c r="P1232" s="108"/>
      <c r="Q1232" s="108"/>
      <c r="R1232" s="108"/>
      <c r="S1232" s="108"/>
      <c r="T1232" s="108"/>
      <c r="U1232" s="108"/>
      <c r="V1232" s="108"/>
      <c r="W1232" s="108"/>
      <c r="X1232" s="108"/>
      <c r="Y1232" s="108"/>
      <c r="Z1232" s="108"/>
      <c r="AA1232" s="108"/>
      <c r="AB1232" s="108"/>
      <c r="AC1232" s="108"/>
      <c r="AD1232" s="108"/>
      <c r="AE1232" s="108"/>
      <c r="AF1232" s="108"/>
      <c r="AG1232" s="108"/>
      <c r="AH1232" s="108"/>
      <c r="AI1232" s="108"/>
      <c r="AJ1232" s="108"/>
      <c r="AK1232" s="108"/>
      <c r="AL1232" s="108"/>
      <c r="AM1232" s="108"/>
      <c r="AN1232" s="108"/>
      <c r="AO1232" s="108"/>
      <c r="AP1232" s="108"/>
      <c r="AQ1232" s="108"/>
      <c r="AR1232" s="108"/>
      <c r="AS1232" s="108"/>
      <c r="AT1232" s="108"/>
      <c r="AU1232" s="108"/>
      <c r="AV1232" s="108"/>
      <c r="AW1232" s="108"/>
      <c r="AX1232" s="108"/>
      <c r="AY1232" s="108"/>
      <c r="AZ1232" s="108"/>
      <c r="BE1232" s="108"/>
      <c r="BG1232" s="108"/>
      <c r="BI1232" s="108"/>
      <c r="BK1232" s="108"/>
      <c r="BL1232" s="108"/>
      <c r="BM1232" s="108"/>
      <c r="CB1232" s="108"/>
      <c r="CC1232" s="108"/>
      <c r="CD1232" s="108"/>
      <c r="CE1232" s="108"/>
    </row>
    <row r="1233" spans="1:83">
      <c r="A1233" s="108"/>
      <c r="B1233" s="108"/>
      <c r="E1233" s="108"/>
      <c r="F1233" s="108"/>
      <c r="I1233" s="108"/>
      <c r="J1233" s="108"/>
      <c r="K1233" s="108"/>
      <c r="L1233" s="108"/>
      <c r="M1233" s="108"/>
      <c r="N1233" s="108"/>
      <c r="O1233" s="108"/>
      <c r="P1233" s="108"/>
      <c r="Q1233" s="108"/>
      <c r="R1233" s="108"/>
      <c r="S1233" s="108"/>
      <c r="T1233" s="108"/>
      <c r="U1233" s="108"/>
      <c r="V1233" s="108"/>
      <c r="W1233" s="108"/>
      <c r="X1233" s="108"/>
      <c r="Y1233" s="108"/>
      <c r="Z1233" s="108"/>
      <c r="AA1233" s="108"/>
      <c r="AB1233" s="108"/>
      <c r="AC1233" s="108"/>
      <c r="AD1233" s="108"/>
      <c r="AE1233" s="108"/>
      <c r="AF1233" s="108"/>
      <c r="AG1233" s="108"/>
      <c r="AH1233" s="108"/>
      <c r="AI1233" s="108"/>
      <c r="AJ1233" s="108"/>
      <c r="AK1233" s="108"/>
      <c r="AL1233" s="108"/>
      <c r="AM1233" s="108"/>
      <c r="AN1233" s="108"/>
      <c r="AO1233" s="108"/>
      <c r="AP1233" s="108"/>
      <c r="AQ1233" s="108"/>
      <c r="AR1233" s="108"/>
      <c r="AS1233" s="108"/>
      <c r="AT1233" s="108"/>
      <c r="AU1233" s="108"/>
      <c r="AV1233" s="108"/>
      <c r="AW1233" s="108"/>
      <c r="AX1233" s="108"/>
      <c r="AY1233" s="108"/>
      <c r="AZ1233" s="108"/>
      <c r="BE1233" s="108"/>
      <c r="BG1233" s="108"/>
      <c r="BI1233" s="108"/>
      <c r="BK1233" s="108"/>
      <c r="BL1233" s="108"/>
      <c r="BM1233" s="108"/>
      <c r="CB1233" s="108"/>
      <c r="CC1233" s="108"/>
      <c r="CD1233" s="108"/>
      <c r="CE1233" s="108"/>
    </row>
    <row r="1234" spans="1:83">
      <c r="A1234" s="108"/>
      <c r="B1234" s="108"/>
      <c r="E1234" s="108"/>
      <c r="F1234" s="108"/>
      <c r="I1234" s="108"/>
      <c r="J1234" s="108"/>
      <c r="K1234" s="108"/>
      <c r="L1234" s="108"/>
      <c r="M1234" s="108"/>
      <c r="N1234" s="108"/>
      <c r="O1234" s="108"/>
      <c r="P1234" s="108"/>
      <c r="Q1234" s="108"/>
      <c r="R1234" s="108"/>
      <c r="S1234" s="108"/>
      <c r="T1234" s="108"/>
      <c r="U1234" s="108"/>
      <c r="V1234" s="108"/>
      <c r="W1234" s="108"/>
      <c r="X1234" s="108"/>
      <c r="Y1234" s="108"/>
      <c r="Z1234" s="108"/>
      <c r="AA1234" s="108"/>
      <c r="AB1234" s="108"/>
      <c r="AC1234" s="108"/>
      <c r="AD1234" s="108"/>
      <c r="AE1234" s="108"/>
      <c r="AF1234" s="108"/>
      <c r="AG1234" s="108"/>
      <c r="AH1234" s="108"/>
      <c r="AI1234" s="108"/>
      <c r="AJ1234" s="108"/>
      <c r="AK1234" s="108"/>
      <c r="AL1234" s="108"/>
      <c r="AM1234" s="108"/>
      <c r="AN1234" s="108"/>
      <c r="AO1234" s="108"/>
      <c r="AP1234" s="108"/>
      <c r="AQ1234" s="108"/>
      <c r="AR1234" s="108"/>
      <c r="AS1234" s="108"/>
      <c r="AT1234" s="108"/>
      <c r="AU1234" s="108"/>
      <c r="AV1234" s="108"/>
      <c r="AW1234" s="108"/>
      <c r="AX1234" s="108"/>
      <c r="AY1234" s="108"/>
      <c r="AZ1234" s="108"/>
      <c r="BE1234" s="108"/>
      <c r="BG1234" s="108"/>
      <c r="BI1234" s="108"/>
      <c r="BK1234" s="108"/>
      <c r="BL1234" s="108"/>
      <c r="BM1234" s="108"/>
      <c r="CB1234" s="108"/>
      <c r="CC1234" s="108"/>
      <c r="CD1234" s="108"/>
      <c r="CE1234" s="108"/>
    </row>
    <row r="1235" spans="1:83">
      <c r="A1235" s="108"/>
      <c r="B1235" s="108"/>
      <c r="E1235" s="108"/>
      <c r="F1235" s="108"/>
      <c r="I1235" s="108"/>
      <c r="J1235" s="108"/>
      <c r="K1235" s="108"/>
      <c r="L1235" s="108"/>
      <c r="M1235" s="108"/>
      <c r="N1235" s="108"/>
      <c r="O1235" s="108"/>
      <c r="P1235" s="108"/>
      <c r="Q1235" s="108"/>
      <c r="R1235" s="108"/>
      <c r="S1235" s="108"/>
      <c r="T1235" s="108"/>
      <c r="U1235" s="108"/>
      <c r="V1235" s="108"/>
      <c r="W1235" s="108"/>
      <c r="X1235" s="108"/>
      <c r="Y1235" s="108"/>
      <c r="Z1235" s="108"/>
      <c r="AA1235" s="108"/>
      <c r="AB1235" s="108"/>
      <c r="AC1235" s="108"/>
      <c r="AD1235" s="108"/>
      <c r="AE1235" s="108"/>
      <c r="AF1235" s="108"/>
      <c r="AG1235" s="108"/>
      <c r="AH1235" s="108"/>
      <c r="AI1235" s="108"/>
      <c r="AJ1235" s="108"/>
      <c r="AK1235" s="108"/>
      <c r="AL1235" s="108"/>
      <c r="AM1235" s="108"/>
      <c r="AN1235" s="108"/>
      <c r="AO1235" s="108"/>
      <c r="AP1235" s="108"/>
      <c r="AQ1235" s="108"/>
      <c r="AR1235" s="108"/>
      <c r="AS1235" s="108"/>
      <c r="AT1235" s="108"/>
      <c r="AU1235" s="108"/>
      <c r="AV1235" s="108"/>
      <c r="AW1235" s="108"/>
      <c r="AX1235" s="108"/>
      <c r="AY1235" s="108"/>
      <c r="AZ1235" s="108"/>
      <c r="BE1235" s="108"/>
      <c r="BG1235" s="108"/>
      <c r="BI1235" s="108"/>
      <c r="BK1235" s="108"/>
      <c r="BL1235" s="108"/>
      <c r="BM1235" s="108"/>
      <c r="CB1235" s="108"/>
      <c r="CC1235" s="108"/>
      <c r="CD1235" s="108"/>
      <c r="CE1235" s="108"/>
    </row>
    <row r="1236" spans="1:83">
      <c r="A1236" s="108"/>
      <c r="B1236" s="108"/>
      <c r="E1236" s="108"/>
      <c r="F1236" s="108"/>
      <c r="I1236" s="108"/>
      <c r="J1236" s="108"/>
      <c r="K1236" s="108"/>
      <c r="L1236" s="108"/>
      <c r="M1236" s="108"/>
      <c r="N1236" s="108"/>
      <c r="O1236" s="108"/>
      <c r="P1236" s="108"/>
      <c r="Q1236" s="108"/>
      <c r="R1236" s="108"/>
      <c r="S1236" s="108"/>
      <c r="T1236" s="108"/>
      <c r="U1236" s="108"/>
      <c r="V1236" s="108"/>
      <c r="W1236" s="108"/>
      <c r="X1236" s="108"/>
      <c r="Y1236" s="108"/>
      <c r="Z1236" s="108"/>
      <c r="AA1236" s="108"/>
      <c r="AB1236" s="108"/>
      <c r="AC1236" s="108"/>
      <c r="AD1236" s="108"/>
      <c r="AE1236" s="108"/>
      <c r="AF1236" s="108"/>
      <c r="AG1236" s="108"/>
      <c r="AH1236" s="108"/>
      <c r="AI1236" s="108"/>
      <c r="AJ1236" s="108"/>
      <c r="AK1236" s="108"/>
      <c r="AL1236" s="108"/>
      <c r="AM1236" s="108"/>
      <c r="AN1236" s="108"/>
      <c r="AO1236" s="108"/>
      <c r="AP1236" s="108"/>
      <c r="AQ1236" s="108"/>
      <c r="AR1236" s="108"/>
      <c r="AS1236" s="108"/>
      <c r="AT1236" s="108"/>
      <c r="AU1236" s="108"/>
      <c r="AV1236" s="108"/>
      <c r="AW1236" s="108"/>
      <c r="AX1236" s="108"/>
      <c r="AY1236" s="108"/>
      <c r="AZ1236" s="108"/>
      <c r="BE1236" s="108"/>
      <c r="BG1236" s="108"/>
      <c r="BI1236" s="108"/>
      <c r="BK1236" s="108"/>
      <c r="BL1236" s="108"/>
      <c r="BM1236" s="108"/>
      <c r="CB1236" s="108"/>
      <c r="CC1236" s="108"/>
      <c r="CD1236" s="108"/>
      <c r="CE1236" s="108"/>
    </row>
    <row r="1237" spans="1:83">
      <c r="A1237" s="108"/>
      <c r="B1237" s="108"/>
      <c r="E1237" s="108"/>
      <c r="F1237" s="108"/>
      <c r="I1237" s="108"/>
      <c r="J1237" s="108"/>
      <c r="K1237" s="108"/>
      <c r="L1237" s="108"/>
      <c r="M1237" s="108"/>
      <c r="N1237" s="108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8"/>
      <c r="AA1237" s="108"/>
      <c r="AB1237" s="108"/>
      <c r="AC1237" s="108"/>
      <c r="AD1237" s="108"/>
      <c r="AE1237" s="108"/>
      <c r="AF1237" s="108"/>
      <c r="AG1237" s="108"/>
      <c r="AH1237" s="108"/>
      <c r="AI1237" s="108"/>
      <c r="AJ1237" s="108"/>
      <c r="AK1237" s="108"/>
      <c r="AL1237" s="108"/>
      <c r="AM1237" s="108"/>
      <c r="AN1237" s="108"/>
      <c r="AO1237" s="108"/>
      <c r="AP1237" s="108"/>
      <c r="AQ1237" s="108"/>
      <c r="AR1237" s="108"/>
      <c r="AS1237" s="108"/>
      <c r="AT1237" s="108"/>
      <c r="AU1237" s="108"/>
      <c r="AV1237" s="108"/>
      <c r="AW1237" s="108"/>
      <c r="AX1237" s="108"/>
      <c r="AY1237" s="108"/>
      <c r="AZ1237" s="108"/>
      <c r="BE1237" s="108"/>
      <c r="BG1237" s="108"/>
      <c r="BI1237" s="108"/>
      <c r="BK1237" s="108"/>
      <c r="BL1237" s="108"/>
      <c r="BM1237" s="108"/>
      <c r="CB1237" s="108"/>
      <c r="CC1237" s="108"/>
      <c r="CD1237" s="108"/>
      <c r="CE1237" s="108"/>
    </row>
    <row r="1238" spans="1:83">
      <c r="A1238" s="108"/>
      <c r="B1238" s="108"/>
      <c r="E1238" s="108"/>
      <c r="F1238" s="108"/>
      <c r="I1238" s="108"/>
      <c r="J1238" s="108"/>
      <c r="K1238" s="108"/>
      <c r="L1238" s="108"/>
      <c r="M1238" s="108"/>
      <c r="N1238" s="108"/>
      <c r="O1238" s="108"/>
      <c r="P1238" s="108"/>
      <c r="Q1238" s="108"/>
      <c r="R1238" s="108"/>
      <c r="S1238" s="108"/>
      <c r="T1238" s="108"/>
      <c r="U1238" s="108"/>
      <c r="V1238" s="108"/>
      <c r="W1238" s="108"/>
      <c r="X1238" s="108"/>
      <c r="Y1238" s="108"/>
      <c r="Z1238" s="108"/>
      <c r="AA1238" s="108"/>
      <c r="AB1238" s="108"/>
      <c r="AC1238" s="108"/>
      <c r="AD1238" s="108"/>
      <c r="AE1238" s="108"/>
      <c r="AF1238" s="108"/>
      <c r="AG1238" s="108"/>
      <c r="AH1238" s="108"/>
      <c r="AI1238" s="108"/>
      <c r="AJ1238" s="108"/>
      <c r="AK1238" s="108"/>
      <c r="AL1238" s="108"/>
      <c r="AM1238" s="108"/>
      <c r="AN1238" s="108"/>
      <c r="AO1238" s="108"/>
      <c r="AP1238" s="108"/>
      <c r="AQ1238" s="108"/>
      <c r="AR1238" s="108"/>
      <c r="AS1238" s="108"/>
      <c r="AT1238" s="108"/>
      <c r="AU1238" s="108"/>
      <c r="AV1238" s="108"/>
      <c r="AW1238" s="108"/>
      <c r="AX1238" s="108"/>
      <c r="AY1238" s="108"/>
      <c r="AZ1238" s="108"/>
      <c r="BE1238" s="108"/>
      <c r="BG1238" s="108"/>
      <c r="BI1238" s="108"/>
      <c r="BK1238" s="108"/>
      <c r="BL1238" s="108"/>
      <c r="BM1238" s="108"/>
      <c r="CB1238" s="108"/>
      <c r="CC1238" s="108"/>
      <c r="CD1238" s="108"/>
      <c r="CE1238" s="108"/>
    </row>
    <row r="1239" spans="1:83">
      <c r="A1239" s="108"/>
      <c r="B1239" s="108"/>
      <c r="E1239" s="108"/>
      <c r="F1239" s="108"/>
      <c r="I1239" s="108"/>
      <c r="J1239" s="108"/>
      <c r="K1239" s="108"/>
      <c r="L1239" s="108"/>
      <c r="M1239" s="108"/>
      <c r="N1239" s="108"/>
      <c r="O1239" s="108"/>
      <c r="P1239" s="108"/>
      <c r="Q1239" s="108"/>
      <c r="R1239" s="108"/>
      <c r="S1239" s="108"/>
      <c r="T1239" s="108"/>
      <c r="U1239" s="108"/>
      <c r="V1239" s="108"/>
      <c r="W1239" s="108"/>
      <c r="X1239" s="108"/>
      <c r="Y1239" s="108"/>
      <c r="Z1239" s="108"/>
      <c r="AA1239" s="108"/>
      <c r="AB1239" s="108"/>
      <c r="AC1239" s="108"/>
      <c r="AD1239" s="108"/>
      <c r="AE1239" s="108"/>
      <c r="AF1239" s="108"/>
      <c r="AG1239" s="108"/>
      <c r="AH1239" s="108"/>
      <c r="AI1239" s="108"/>
      <c r="AJ1239" s="108"/>
      <c r="AK1239" s="108"/>
      <c r="AL1239" s="108"/>
      <c r="AM1239" s="108"/>
      <c r="AN1239" s="108"/>
      <c r="AO1239" s="108"/>
      <c r="AP1239" s="108"/>
      <c r="AQ1239" s="108"/>
      <c r="AR1239" s="108"/>
      <c r="AS1239" s="108"/>
      <c r="AT1239" s="108"/>
      <c r="AU1239" s="108"/>
      <c r="AV1239" s="108"/>
      <c r="AW1239" s="108"/>
      <c r="AX1239" s="108"/>
      <c r="AY1239" s="108"/>
      <c r="AZ1239" s="108"/>
      <c r="BE1239" s="108"/>
      <c r="BG1239" s="108"/>
      <c r="BI1239" s="108"/>
      <c r="BK1239" s="108"/>
      <c r="BL1239" s="108"/>
      <c r="BM1239" s="108"/>
      <c r="CB1239" s="108"/>
      <c r="CC1239" s="108"/>
      <c r="CD1239" s="108"/>
      <c r="CE1239" s="108"/>
    </row>
    <row r="1240" spans="1:83">
      <c r="A1240" s="108"/>
      <c r="B1240" s="108"/>
      <c r="E1240" s="108"/>
      <c r="F1240" s="108"/>
      <c r="I1240" s="108"/>
      <c r="J1240" s="108"/>
      <c r="K1240" s="108"/>
      <c r="L1240" s="108"/>
      <c r="M1240" s="108"/>
      <c r="N1240" s="108"/>
      <c r="O1240" s="108"/>
      <c r="P1240" s="108"/>
      <c r="Q1240" s="108"/>
      <c r="R1240" s="108"/>
      <c r="S1240" s="108"/>
      <c r="T1240" s="108"/>
      <c r="U1240" s="108"/>
      <c r="V1240" s="108"/>
      <c r="W1240" s="108"/>
      <c r="X1240" s="108"/>
      <c r="Y1240" s="108"/>
      <c r="Z1240" s="108"/>
      <c r="AA1240" s="108"/>
      <c r="AB1240" s="108"/>
      <c r="AC1240" s="108"/>
      <c r="AD1240" s="108"/>
      <c r="AE1240" s="108"/>
      <c r="AF1240" s="108"/>
      <c r="AG1240" s="108"/>
      <c r="AH1240" s="108"/>
      <c r="AI1240" s="108"/>
      <c r="AJ1240" s="108"/>
      <c r="AK1240" s="108"/>
      <c r="AL1240" s="108"/>
      <c r="AM1240" s="108"/>
      <c r="AN1240" s="108"/>
      <c r="AO1240" s="108"/>
      <c r="AP1240" s="108"/>
      <c r="AQ1240" s="108"/>
      <c r="AR1240" s="108"/>
      <c r="AS1240" s="108"/>
      <c r="AT1240" s="108"/>
      <c r="AU1240" s="108"/>
      <c r="AV1240" s="108"/>
      <c r="AW1240" s="108"/>
      <c r="AX1240" s="108"/>
      <c r="AY1240" s="108"/>
      <c r="AZ1240" s="108"/>
      <c r="BE1240" s="108"/>
      <c r="BG1240" s="108"/>
      <c r="BI1240" s="108"/>
      <c r="BK1240" s="108"/>
      <c r="BL1240" s="108"/>
      <c r="BM1240" s="108"/>
      <c r="CB1240" s="108"/>
      <c r="CC1240" s="108"/>
      <c r="CD1240" s="108"/>
      <c r="CE1240" s="108"/>
    </row>
    <row r="1241" spans="1:83">
      <c r="A1241" s="108"/>
      <c r="B1241" s="108"/>
      <c r="E1241" s="108"/>
      <c r="F1241" s="108"/>
      <c r="I1241" s="108"/>
      <c r="J1241" s="108"/>
      <c r="K1241" s="108"/>
      <c r="L1241" s="108"/>
      <c r="M1241" s="108"/>
      <c r="N1241" s="108"/>
      <c r="O1241" s="108"/>
      <c r="P1241" s="108"/>
      <c r="Q1241" s="108"/>
      <c r="R1241" s="108"/>
      <c r="S1241" s="108"/>
      <c r="T1241" s="108"/>
      <c r="U1241" s="108"/>
      <c r="V1241" s="108"/>
      <c r="W1241" s="108"/>
      <c r="X1241" s="108"/>
      <c r="Y1241" s="108"/>
      <c r="Z1241" s="108"/>
      <c r="AA1241" s="108"/>
      <c r="AB1241" s="108"/>
      <c r="AC1241" s="108"/>
      <c r="AD1241" s="108"/>
      <c r="AE1241" s="108"/>
      <c r="AF1241" s="108"/>
      <c r="AG1241" s="108"/>
      <c r="AH1241" s="108"/>
      <c r="AI1241" s="108"/>
      <c r="AJ1241" s="108"/>
      <c r="AK1241" s="108"/>
      <c r="AL1241" s="108"/>
      <c r="AM1241" s="108"/>
      <c r="AN1241" s="108"/>
      <c r="AO1241" s="108"/>
      <c r="AP1241" s="108"/>
      <c r="AQ1241" s="108"/>
      <c r="AR1241" s="108"/>
      <c r="AS1241" s="108"/>
      <c r="AT1241" s="108"/>
      <c r="AU1241" s="108"/>
      <c r="AV1241" s="108"/>
      <c r="AW1241" s="108"/>
      <c r="AX1241" s="108"/>
      <c r="AY1241" s="108"/>
      <c r="AZ1241" s="108"/>
      <c r="BE1241" s="108"/>
      <c r="BG1241" s="108"/>
      <c r="BI1241" s="108"/>
      <c r="BK1241" s="108"/>
      <c r="BL1241" s="108"/>
      <c r="BM1241" s="108"/>
      <c r="CB1241" s="108"/>
      <c r="CC1241" s="108"/>
      <c r="CD1241" s="108"/>
      <c r="CE1241" s="108"/>
    </row>
    <row r="1242" spans="1:83">
      <c r="A1242" s="108"/>
      <c r="B1242" s="108"/>
      <c r="E1242" s="108"/>
      <c r="F1242" s="108"/>
      <c r="I1242" s="108"/>
      <c r="J1242" s="108"/>
      <c r="K1242" s="108"/>
      <c r="L1242" s="108"/>
      <c r="M1242" s="108"/>
      <c r="N1242" s="108"/>
      <c r="O1242" s="108"/>
      <c r="P1242" s="108"/>
      <c r="Q1242" s="108"/>
      <c r="R1242" s="108"/>
      <c r="S1242" s="108"/>
      <c r="T1242" s="108"/>
      <c r="U1242" s="108"/>
      <c r="V1242" s="108"/>
      <c r="W1242" s="108"/>
      <c r="X1242" s="108"/>
      <c r="Y1242" s="108"/>
      <c r="Z1242" s="108"/>
      <c r="AA1242" s="108"/>
      <c r="AB1242" s="108"/>
      <c r="AC1242" s="108"/>
      <c r="AD1242" s="108"/>
      <c r="AE1242" s="108"/>
      <c r="AF1242" s="108"/>
      <c r="AG1242" s="108"/>
      <c r="AH1242" s="108"/>
      <c r="AI1242" s="108"/>
      <c r="AJ1242" s="108"/>
      <c r="AK1242" s="108"/>
      <c r="AL1242" s="108"/>
      <c r="AM1242" s="108"/>
      <c r="AN1242" s="108"/>
      <c r="AO1242" s="108"/>
      <c r="AP1242" s="108"/>
      <c r="AQ1242" s="108"/>
      <c r="AR1242" s="108"/>
      <c r="AS1242" s="108"/>
      <c r="AT1242" s="108"/>
      <c r="AU1242" s="108"/>
      <c r="AV1242" s="108"/>
      <c r="AW1242" s="108"/>
      <c r="AX1242" s="108"/>
      <c r="AY1242" s="108"/>
      <c r="AZ1242" s="108"/>
      <c r="BE1242" s="108"/>
      <c r="BG1242" s="108"/>
      <c r="BI1242" s="108"/>
      <c r="BK1242" s="108"/>
      <c r="BL1242" s="108"/>
      <c r="BM1242" s="108"/>
      <c r="CB1242" s="108"/>
      <c r="CC1242" s="108"/>
      <c r="CD1242" s="108"/>
      <c r="CE1242" s="108"/>
    </row>
    <row r="1243" spans="1:83">
      <c r="A1243" s="108"/>
      <c r="B1243" s="108"/>
      <c r="E1243" s="108"/>
      <c r="F1243" s="108"/>
      <c r="I1243" s="108"/>
      <c r="J1243" s="108"/>
      <c r="K1243" s="108"/>
      <c r="L1243" s="108"/>
      <c r="M1243" s="108"/>
      <c r="N1243" s="108"/>
      <c r="O1243" s="108"/>
      <c r="P1243" s="108"/>
      <c r="Q1243" s="108"/>
      <c r="R1243" s="108"/>
      <c r="S1243" s="108"/>
      <c r="T1243" s="108"/>
      <c r="U1243" s="108"/>
      <c r="V1243" s="108"/>
      <c r="W1243" s="108"/>
      <c r="X1243" s="108"/>
      <c r="Y1243" s="108"/>
      <c r="Z1243" s="108"/>
      <c r="AA1243" s="108"/>
      <c r="AB1243" s="108"/>
      <c r="AC1243" s="108"/>
      <c r="AD1243" s="108"/>
      <c r="AE1243" s="108"/>
      <c r="AF1243" s="108"/>
      <c r="AG1243" s="108"/>
      <c r="AH1243" s="108"/>
      <c r="AI1243" s="108"/>
      <c r="AJ1243" s="108"/>
      <c r="AK1243" s="108"/>
      <c r="AL1243" s="108"/>
      <c r="AM1243" s="108"/>
      <c r="AN1243" s="108"/>
      <c r="AO1243" s="108"/>
      <c r="AP1243" s="108"/>
      <c r="AQ1243" s="108"/>
      <c r="AR1243" s="108"/>
      <c r="AS1243" s="108"/>
      <c r="AT1243" s="108"/>
      <c r="AU1243" s="108"/>
      <c r="AV1243" s="108"/>
      <c r="AW1243" s="108"/>
      <c r="AX1243" s="108"/>
      <c r="AY1243" s="108"/>
      <c r="AZ1243" s="108"/>
      <c r="BE1243" s="108"/>
      <c r="BG1243" s="108"/>
      <c r="BI1243" s="108"/>
      <c r="BK1243" s="108"/>
      <c r="BL1243" s="108"/>
      <c r="BM1243" s="108"/>
      <c r="CB1243" s="108"/>
      <c r="CC1243" s="108"/>
      <c r="CD1243" s="108"/>
      <c r="CE1243" s="108"/>
    </row>
    <row r="1244" spans="1:83">
      <c r="A1244" s="108"/>
      <c r="B1244" s="108"/>
      <c r="E1244" s="108"/>
      <c r="F1244" s="108"/>
      <c r="I1244" s="108"/>
      <c r="J1244" s="108"/>
      <c r="K1244" s="108"/>
      <c r="L1244" s="108"/>
      <c r="M1244" s="108"/>
      <c r="N1244" s="108"/>
      <c r="O1244" s="108"/>
      <c r="P1244" s="108"/>
      <c r="Q1244" s="108"/>
      <c r="R1244" s="108"/>
      <c r="S1244" s="108"/>
      <c r="T1244" s="108"/>
      <c r="U1244" s="108"/>
      <c r="V1244" s="108"/>
      <c r="W1244" s="108"/>
      <c r="X1244" s="108"/>
      <c r="Y1244" s="108"/>
      <c r="Z1244" s="108"/>
      <c r="AA1244" s="108"/>
      <c r="AB1244" s="108"/>
      <c r="AC1244" s="108"/>
      <c r="AD1244" s="108"/>
      <c r="AE1244" s="108"/>
      <c r="AF1244" s="108"/>
      <c r="AG1244" s="108"/>
      <c r="AH1244" s="108"/>
      <c r="AI1244" s="108"/>
      <c r="AJ1244" s="108"/>
      <c r="AK1244" s="108"/>
      <c r="AL1244" s="108"/>
      <c r="AM1244" s="108"/>
      <c r="AN1244" s="108"/>
      <c r="AO1244" s="108"/>
      <c r="AP1244" s="108"/>
      <c r="AQ1244" s="108"/>
      <c r="AR1244" s="108"/>
      <c r="AS1244" s="108"/>
      <c r="AT1244" s="108"/>
      <c r="AU1244" s="108"/>
      <c r="AV1244" s="108"/>
      <c r="AW1244" s="108"/>
      <c r="AX1244" s="108"/>
      <c r="AY1244" s="108"/>
      <c r="AZ1244" s="108"/>
      <c r="BE1244" s="108"/>
      <c r="BG1244" s="108"/>
      <c r="BI1244" s="108"/>
      <c r="BK1244" s="108"/>
      <c r="BL1244" s="108"/>
      <c r="BM1244" s="108"/>
      <c r="CB1244" s="108"/>
      <c r="CC1244" s="108"/>
      <c r="CD1244" s="108"/>
      <c r="CE1244" s="108"/>
    </row>
    <row r="1245" spans="1:83">
      <c r="A1245" s="108"/>
      <c r="B1245" s="108"/>
      <c r="E1245" s="108"/>
      <c r="F1245" s="108"/>
      <c r="I1245" s="108"/>
      <c r="J1245" s="108"/>
      <c r="K1245" s="108"/>
      <c r="L1245" s="108"/>
      <c r="M1245" s="108"/>
      <c r="N1245" s="108"/>
      <c r="O1245" s="108"/>
      <c r="P1245" s="108"/>
      <c r="Q1245" s="108"/>
      <c r="R1245" s="108"/>
      <c r="S1245" s="108"/>
      <c r="T1245" s="108"/>
      <c r="U1245" s="108"/>
      <c r="V1245" s="108"/>
      <c r="W1245" s="108"/>
      <c r="X1245" s="108"/>
      <c r="Y1245" s="108"/>
      <c r="Z1245" s="108"/>
      <c r="AA1245" s="108"/>
      <c r="AB1245" s="108"/>
      <c r="AC1245" s="108"/>
      <c r="AD1245" s="108"/>
      <c r="AE1245" s="108"/>
      <c r="AF1245" s="108"/>
      <c r="AG1245" s="108"/>
      <c r="AH1245" s="108"/>
      <c r="AI1245" s="108"/>
      <c r="AJ1245" s="108"/>
      <c r="AK1245" s="108"/>
      <c r="AL1245" s="108"/>
      <c r="AM1245" s="108"/>
      <c r="AN1245" s="108"/>
      <c r="AO1245" s="108"/>
      <c r="AP1245" s="108"/>
      <c r="AQ1245" s="108"/>
      <c r="AR1245" s="108"/>
      <c r="AS1245" s="108"/>
      <c r="AT1245" s="108"/>
      <c r="AU1245" s="108"/>
      <c r="AV1245" s="108"/>
      <c r="AW1245" s="108"/>
      <c r="AX1245" s="108"/>
      <c r="AY1245" s="108"/>
      <c r="AZ1245" s="108"/>
      <c r="BE1245" s="108"/>
      <c r="BG1245" s="108"/>
      <c r="BI1245" s="108"/>
      <c r="BK1245" s="108"/>
      <c r="BL1245" s="108"/>
      <c r="BM1245" s="108"/>
      <c r="CB1245" s="108"/>
      <c r="CC1245" s="108"/>
      <c r="CD1245" s="108"/>
      <c r="CE1245" s="108"/>
    </row>
    <row r="1246" spans="1:83">
      <c r="A1246" s="108"/>
      <c r="B1246" s="108"/>
      <c r="E1246" s="108"/>
      <c r="F1246" s="108"/>
      <c r="I1246" s="108"/>
      <c r="J1246" s="108"/>
      <c r="K1246" s="108"/>
      <c r="L1246" s="108"/>
      <c r="M1246" s="108"/>
      <c r="N1246" s="108"/>
      <c r="O1246" s="108"/>
      <c r="P1246" s="108"/>
      <c r="Q1246" s="108"/>
      <c r="R1246" s="108"/>
      <c r="S1246" s="108"/>
      <c r="T1246" s="108"/>
      <c r="U1246" s="108"/>
      <c r="V1246" s="108"/>
      <c r="W1246" s="108"/>
      <c r="X1246" s="108"/>
      <c r="Y1246" s="108"/>
      <c r="Z1246" s="108"/>
      <c r="AA1246" s="108"/>
      <c r="AB1246" s="108"/>
      <c r="AC1246" s="108"/>
      <c r="AD1246" s="108"/>
      <c r="AE1246" s="108"/>
      <c r="AF1246" s="108"/>
      <c r="AG1246" s="108"/>
      <c r="AH1246" s="108"/>
      <c r="AI1246" s="108"/>
      <c r="AJ1246" s="108"/>
      <c r="AK1246" s="108"/>
      <c r="AL1246" s="108"/>
      <c r="AM1246" s="108"/>
      <c r="AN1246" s="108"/>
      <c r="AO1246" s="108"/>
      <c r="AP1246" s="108"/>
      <c r="AQ1246" s="108"/>
      <c r="AR1246" s="108"/>
      <c r="AS1246" s="108"/>
      <c r="AT1246" s="108"/>
      <c r="AU1246" s="108"/>
      <c r="AV1246" s="108"/>
      <c r="AW1246" s="108"/>
      <c r="AX1246" s="108"/>
      <c r="AY1246" s="108"/>
      <c r="AZ1246" s="108"/>
      <c r="BE1246" s="108"/>
      <c r="BG1246" s="108"/>
      <c r="BI1246" s="108"/>
      <c r="BK1246" s="108"/>
      <c r="BL1246" s="108"/>
      <c r="BM1246" s="108"/>
      <c r="CB1246" s="108"/>
      <c r="CC1246" s="108"/>
      <c r="CD1246" s="108"/>
      <c r="CE1246" s="108"/>
    </row>
    <row r="1247" spans="1:83">
      <c r="A1247" s="108"/>
      <c r="B1247" s="108"/>
      <c r="E1247" s="108"/>
      <c r="F1247" s="108"/>
      <c r="I1247" s="108"/>
      <c r="J1247" s="108"/>
      <c r="K1247" s="108"/>
      <c r="L1247" s="108"/>
      <c r="M1247" s="108"/>
      <c r="N1247" s="108"/>
      <c r="O1247" s="108"/>
      <c r="P1247" s="108"/>
      <c r="Q1247" s="108"/>
      <c r="R1247" s="108"/>
      <c r="S1247" s="108"/>
      <c r="T1247" s="108"/>
      <c r="U1247" s="108"/>
      <c r="V1247" s="108"/>
      <c r="W1247" s="108"/>
      <c r="X1247" s="108"/>
      <c r="Y1247" s="108"/>
      <c r="Z1247" s="108"/>
      <c r="AA1247" s="108"/>
      <c r="AB1247" s="108"/>
      <c r="AC1247" s="108"/>
      <c r="AD1247" s="108"/>
      <c r="AE1247" s="108"/>
      <c r="AF1247" s="108"/>
      <c r="AG1247" s="108"/>
      <c r="AH1247" s="108"/>
      <c r="AI1247" s="108"/>
      <c r="AJ1247" s="108"/>
      <c r="AK1247" s="108"/>
      <c r="AL1247" s="108"/>
      <c r="AM1247" s="108"/>
      <c r="AN1247" s="108"/>
      <c r="AO1247" s="108"/>
      <c r="AP1247" s="108"/>
      <c r="AQ1247" s="108"/>
      <c r="AR1247" s="108"/>
      <c r="AS1247" s="108"/>
      <c r="AT1247" s="108"/>
      <c r="AU1247" s="108"/>
      <c r="AV1247" s="108"/>
      <c r="AW1247" s="108"/>
      <c r="AX1247" s="108"/>
      <c r="AY1247" s="108"/>
      <c r="AZ1247" s="108"/>
      <c r="BE1247" s="108"/>
      <c r="BG1247" s="108"/>
      <c r="BI1247" s="108"/>
      <c r="BK1247" s="108"/>
      <c r="BL1247" s="108"/>
      <c r="BM1247" s="108"/>
      <c r="CB1247" s="108"/>
      <c r="CC1247" s="108"/>
      <c r="CD1247" s="108"/>
      <c r="CE1247" s="108"/>
    </row>
    <row r="1248" spans="1:83">
      <c r="A1248" s="108"/>
      <c r="B1248" s="108"/>
      <c r="E1248" s="108"/>
      <c r="F1248" s="108"/>
      <c r="I1248" s="108"/>
      <c r="J1248" s="108"/>
      <c r="K1248" s="108"/>
      <c r="L1248" s="108"/>
      <c r="M1248" s="108"/>
      <c r="N1248" s="108"/>
      <c r="O1248" s="108"/>
      <c r="P1248" s="108"/>
      <c r="Q1248" s="108"/>
      <c r="R1248" s="108"/>
      <c r="S1248" s="108"/>
      <c r="T1248" s="108"/>
      <c r="U1248" s="108"/>
      <c r="V1248" s="108"/>
      <c r="W1248" s="108"/>
      <c r="X1248" s="108"/>
      <c r="Y1248" s="108"/>
      <c r="Z1248" s="108"/>
      <c r="AA1248" s="108"/>
      <c r="AB1248" s="108"/>
      <c r="AC1248" s="108"/>
      <c r="AD1248" s="108"/>
      <c r="AE1248" s="108"/>
      <c r="AF1248" s="108"/>
      <c r="AG1248" s="108"/>
      <c r="AH1248" s="108"/>
      <c r="AI1248" s="108"/>
      <c r="AJ1248" s="108"/>
      <c r="AK1248" s="108"/>
      <c r="AL1248" s="108"/>
      <c r="AM1248" s="108"/>
      <c r="AN1248" s="108"/>
      <c r="AO1248" s="108"/>
      <c r="AP1248" s="108"/>
      <c r="AQ1248" s="108"/>
      <c r="AR1248" s="108"/>
      <c r="AS1248" s="108"/>
      <c r="AT1248" s="108"/>
      <c r="AU1248" s="108"/>
      <c r="AV1248" s="108"/>
      <c r="AW1248" s="108"/>
      <c r="AX1248" s="108"/>
      <c r="AY1248" s="108"/>
      <c r="AZ1248" s="108"/>
      <c r="BE1248" s="108"/>
      <c r="BG1248" s="108"/>
      <c r="BI1248" s="108"/>
      <c r="BK1248" s="108"/>
      <c r="BL1248" s="108"/>
      <c r="BM1248" s="108"/>
      <c r="CB1248" s="108"/>
      <c r="CC1248" s="108"/>
      <c r="CD1248" s="108"/>
      <c r="CE1248" s="108"/>
    </row>
    <row r="1249" spans="1:83">
      <c r="A1249" s="108"/>
      <c r="B1249" s="108"/>
      <c r="E1249" s="108"/>
      <c r="F1249" s="108"/>
      <c r="I1249" s="108"/>
      <c r="J1249" s="108"/>
      <c r="K1249" s="108"/>
      <c r="L1249" s="108"/>
      <c r="M1249" s="108"/>
      <c r="N1249" s="108"/>
      <c r="O1249" s="108"/>
      <c r="P1249" s="108"/>
      <c r="Q1249" s="108"/>
      <c r="R1249" s="108"/>
      <c r="S1249" s="108"/>
      <c r="T1249" s="108"/>
      <c r="U1249" s="108"/>
      <c r="V1249" s="108"/>
      <c r="W1249" s="108"/>
      <c r="X1249" s="108"/>
      <c r="Y1249" s="108"/>
      <c r="Z1249" s="108"/>
      <c r="AA1249" s="108"/>
      <c r="AB1249" s="108"/>
      <c r="AC1249" s="108"/>
      <c r="AD1249" s="108"/>
      <c r="AE1249" s="108"/>
      <c r="AF1249" s="108"/>
      <c r="AG1249" s="108"/>
      <c r="AH1249" s="108"/>
      <c r="AI1249" s="108"/>
      <c r="AJ1249" s="108"/>
      <c r="AK1249" s="108"/>
      <c r="AL1249" s="108"/>
      <c r="AM1249" s="108"/>
      <c r="AN1249" s="108"/>
      <c r="AO1249" s="108"/>
      <c r="AP1249" s="108"/>
      <c r="AQ1249" s="108"/>
      <c r="AR1249" s="108"/>
      <c r="AS1249" s="108"/>
      <c r="AT1249" s="108"/>
      <c r="AU1249" s="108"/>
      <c r="AV1249" s="108"/>
      <c r="AW1249" s="108"/>
      <c r="AX1249" s="108"/>
      <c r="AY1249" s="108"/>
      <c r="AZ1249" s="108"/>
      <c r="BE1249" s="108"/>
      <c r="BG1249" s="108"/>
      <c r="BI1249" s="108"/>
      <c r="BK1249" s="108"/>
      <c r="BL1249" s="108"/>
      <c r="BM1249" s="108"/>
      <c r="CB1249" s="108"/>
      <c r="CC1249" s="108"/>
      <c r="CD1249" s="108"/>
      <c r="CE1249" s="108"/>
    </row>
    <row r="1250" spans="1:83">
      <c r="A1250" s="108"/>
      <c r="B1250" s="108"/>
      <c r="E1250" s="108"/>
      <c r="F1250" s="108"/>
      <c r="I1250" s="108"/>
      <c r="J1250" s="108"/>
      <c r="K1250" s="108"/>
      <c r="L1250" s="108"/>
      <c r="M1250" s="108"/>
      <c r="N1250" s="108"/>
      <c r="O1250" s="108"/>
      <c r="P1250" s="108"/>
      <c r="Q1250" s="108"/>
      <c r="R1250" s="108"/>
      <c r="S1250" s="108"/>
      <c r="T1250" s="108"/>
      <c r="U1250" s="108"/>
      <c r="V1250" s="108"/>
      <c r="W1250" s="108"/>
      <c r="X1250" s="108"/>
      <c r="Y1250" s="108"/>
      <c r="Z1250" s="108"/>
      <c r="AA1250" s="108"/>
      <c r="AB1250" s="108"/>
      <c r="AC1250" s="108"/>
      <c r="AD1250" s="108"/>
      <c r="AE1250" s="108"/>
      <c r="AF1250" s="108"/>
      <c r="AG1250" s="108"/>
      <c r="AH1250" s="108"/>
      <c r="AI1250" s="108"/>
      <c r="AJ1250" s="108"/>
      <c r="AK1250" s="108"/>
      <c r="AL1250" s="108"/>
      <c r="AM1250" s="108"/>
      <c r="AN1250" s="108"/>
      <c r="AO1250" s="108"/>
      <c r="AP1250" s="108"/>
      <c r="AQ1250" s="108"/>
      <c r="AR1250" s="108"/>
      <c r="AS1250" s="108"/>
      <c r="AT1250" s="108"/>
      <c r="AU1250" s="108"/>
      <c r="AV1250" s="108"/>
      <c r="AW1250" s="108"/>
      <c r="AX1250" s="108"/>
      <c r="AY1250" s="108"/>
      <c r="AZ1250" s="108"/>
      <c r="BE1250" s="108"/>
      <c r="BG1250" s="108"/>
      <c r="BI1250" s="108"/>
      <c r="BK1250" s="108"/>
      <c r="BL1250" s="108"/>
      <c r="BM1250" s="108"/>
      <c r="CB1250" s="108"/>
      <c r="CC1250" s="108"/>
      <c r="CD1250" s="108"/>
      <c r="CE1250" s="108"/>
    </row>
    <row r="1251" spans="1:83">
      <c r="A1251" s="108"/>
      <c r="B1251" s="108"/>
      <c r="E1251" s="108"/>
      <c r="F1251" s="108"/>
      <c r="I1251" s="108"/>
      <c r="J1251" s="108"/>
      <c r="K1251" s="108"/>
      <c r="L1251" s="108"/>
      <c r="M1251" s="108"/>
      <c r="N1251" s="108"/>
      <c r="O1251" s="108"/>
      <c r="P1251" s="108"/>
      <c r="Q1251" s="108"/>
      <c r="R1251" s="108"/>
      <c r="S1251" s="108"/>
      <c r="T1251" s="108"/>
      <c r="U1251" s="108"/>
      <c r="V1251" s="108"/>
      <c r="W1251" s="108"/>
      <c r="X1251" s="108"/>
      <c r="Y1251" s="108"/>
      <c r="Z1251" s="108"/>
      <c r="AA1251" s="108"/>
      <c r="AB1251" s="108"/>
      <c r="AC1251" s="108"/>
      <c r="AD1251" s="108"/>
      <c r="AE1251" s="108"/>
      <c r="AF1251" s="108"/>
      <c r="AG1251" s="108"/>
      <c r="AH1251" s="108"/>
      <c r="AI1251" s="108"/>
      <c r="AJ1251" s="108"/>
      <c r="AK1251" s="108"/>
      <c r="AL1251" s="108"/>
      <c r="AM1251" s="108"/>
      <c r="AN1251" s="108"/>
      <c r="AO1251" s="108"/>
      <c r="AP1251" s="108"/>
      <c r="AQ1251" s="108"/>
      <c r="AR1251" s="108"/>
      <c r="AS1251" s="108"/>
      <c r="AT1251" s="108"/>
      <c r="AU1251" s="108"/>
      <c r="AV1251" s="108"/>
      <c r="AW1251" s="108"/>
      <c r="AX1251" s="108"/>
      <c r="AY1251" s="108"/>
      <c r="AZ1251" s="108"/>
      <c r="BE1251" s="108"/>
      <c r="BG1251" s="108"/>
      <c r="BI1251" s="108"/>
      <c r="BK1251" s="108"/>
      <c r="BL1251" s="108"/>
      <c r="BM1251" s="108"/>
      <c r="CB1251" s="108"/>
      <c r="CC1251" s="108"/>
      <c r="CD1251" s="108"/>
      <c r="CE1251" s="108"/>
    </row>
    <row r="1252" spans="1:83">
      <c r="A1252" s="108"/>
      <c r="B1252" s="108"/>
      <c r="E1252" s="108"/>
      <c r="F1252" s="108"/>
      <c r="I1252" s="108"/>
      <c r="J1252" s="108"/>
      <c r="K1252" s="108"/>
      <c r="L1252" s="108"/>
      <c r="M1252" s="108"/>
      <c r="N1252" s="108"/>
      <c r="O1252" s="108"/>
      <c r="P1252" s="108"/>
      <c r="Q1252" s="108"/>
      <c r="R1252" s="108"/>
      <c r="S1252" s="108"/>
      <c r="T1252" s="108"/>
      <c r="U1252" s="108"/>
      <c r="V1252" s="108"/>
      <c r="W1252" s="108"/>
      <c r="X1252" s="108"/>
      <c r="Y1252" s="108"/>
      <c r="Z1252" s="108"/>
      <c r="AA1252" s="108"/>
      <c r="AB1252" s="108"/>
      <c r="AC1252" s="108"/>
      <c r="AD1252" s="108"/>
      <c r="AE1252" s="108"/>
      <c r="AF1252" s="108"/>
      <c r="AG1252" s="108"/>
      <c r="AH1252" s="108"/>
      <c r="AI1252" s="108"/>
      <c r="AJ1252" s="108"/>
      <c r="AK1252" s="108"/>
      <c r="AL1252" s="108"/>
      <c r="AM1252" s="108"/>
      <c r="AN1252" s="108"/>
      <c r="AO1252" s="108"/>
      <c r="AP1252" s="108"/>
      <c r="AQ1252" s="108"/>
      <c r="AR1252" s="108"/>
      <c r="AS1252" s="108"/>
      <c r="AT1252" s="108"/>
      <c r="AU1252" s="108"/>
      <c r="AV1252" s="108"/>
      <c r="AW1252" s="108"/>
      <c r="AX1252" s="108"/>
      <c r="AY1252" s="108"/>
      <c r="AZ1252" s="108"/>
      <c r="BE1252" s="108"/>
      <c r="BG1252" s="108"/>
      <c r="BI1252" s="108"/>
      <c r="BK1252" s="108"/>
      <c r="BL1252" s="108"/>
      <c r="BM1252" s="108"/>
      <c r="CB1252" s="108"/>
      <c r="CC1252" s="108"/>
      <c r="CD1252" s="108"/>
      <c r="CE1252" s="108"/>
    </row>
    <row r="1253" spans="1:83">
      <c r="A1253" s="108"/>
      <c r="B1253" s="108"/>
      <c r="E1253" s="108"/>
      <c r="F1253" s="108"/>
      <c r="I1253" s="108"/>
      <c r="J1253" s="108"/>
      <c r="K1253" s="108"/>
      <c r="L1253" s="108"/>
      <c r="M1253" s="108"/>
      <c r="N1253" s="108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8"/>
      <c r="AA1253" s="108"/>
      <c r="AB1253" s="108"/>
      <c r="AC1253" s="108"/>
      <c r="AD1253" s="108"/>
      <c r="AE1253" s="108"/>
      <c r="AF1253" s="108"/>
      <c r="AG1253" s="108"/>
      <c r="AH1253" s="108"/>
      <c r="AI1253" s="108"/>
      <c r="AJ1253" s="108"/>
      <c r="AK1253" s="108"/>
      <c r="AL1253" s="108"/>
      <c r="AM1253" s="108"/>
      <c r="AN1253" s="108"/>
      <c r="AO1253" s="108"/>
      <c r="AP1253" s="108"/>
      <c r="AQ1253" s="108"/>
      <c r="AR1253" s="108"/>
      <c r="AS1253" s="108"/>
      <c r="AT1253" s="108"/>
      <c r="AU1253" s="108"/>
      <c r="AV1253" s="108"/>
      <c r="AW1253" s="108"/>
      <c r="AX1253" s="108"/>
      <c r="AY1253" s="108"/>
      <c r="AZ1253" s="108"/>
      <c r="BE1253" s="108"/>
      <c r="BG1253" s="108"/>
      <c r="BI1253" s="108"/>
      <c r="BK1253" s="108"/>
      <c r="BL1253" s="108"/>
      <c r="BM1253" s="108"/>
      <c r="CB1253" s="108"/>
      <c r="CC1253" s="108"/>
      <c r="CD1253" s="108"/>
      <c r="CE1253" s="108"/>
    </row>
    <row r="1254" spans="1:83">
      <c r="A1254" s="108"/>
      <c r="B1254" s="108"/>
      <c r="E1254" s="108"/>
      <c r="F1254" s="108"/>
      <c r="I1254" s="108"/>
      <c r="J1254" s="108"/>
      <c r="K1254" s="108"/>
      <c r="L1254" s="108"/>
      <c r="M1254" s="108"/>
      <c r="N1254" s="108"/>
      <c r="O1254" s="108"/>
      <c r="P1254" s="108"/>
      <c r="Q1254" s="108"/>
      <c r="R1254" s="108"/>
      <c r="S1254" s="108"/>
      <c r="T1254" s="108"/>
      <c r="U1254" s="108"/>
      <c r="V1254" s="108"/>
      <c r="W1254" s="108"/>
      <c r="X1254" s="108"/>
      <c r="Y1254" s="108"/>
      <c r="Z1254" s="108"/>
      <c r="AA1254" s="108"/>
      <c r="AB1254" s="108"/>
      <c r="AC1254" s="108"/>
      <c r="AD1254" s="108"/>
      <c r="AE1254" s="108"/>
      <c r="AF1254" s="108"/>
      <c r="AG1254" s="108"/>
      <c r="AH1254" s="108"/>
      <c r="AI1254" s="108"/>
      <c r="AJ1254" s="108"/>
      <c r="AK1254" s="108"/>
      <c r="AL1254" s="108"/>
      <c r="AM1254" s="108"/>
      <c r="AN1254" s="108"/>
      <c r="AO1254" s="108"/>
      <c r="AP1254" s="108"/>
      <c r="AQ1254" s="108"/>
      <c r="AR1254" s="108"/>
      <c r="AS1254" s="108"/>
      <c r="AT1254" s="108"/>
      <c r="AU1254" s="108"/>
      <c r="AV1254" s="108"/>
      <c r="AW1254" s="108"/>
      <c r="AX1254" s="108"/>
      <c r="AY1254" s="108"/>
      <c r="AZ1254" s="108"/>
      <c r="BE1254" s="108"/>
      <c r="BG1254" s="108"/>
      <c r="BI1254" s="108"/>
      <c r="BK1254" s="108"/>
      <c r="BL1254" s="108"/>
      <c r="BM1254" s="108"/>
      <c r="CB1254" s="108"/>
      <c r="CC1254" s="108"/>
      <c r="CD1254" s="108"/>
      <c r="CE1254" s="108"/>
    </row>
    <row r="1255" spans="1:83">
      <c r="A1255" s="108"/>
      <c r="B1255" s="108"/>
      <c r="E1255" s="108"/>
      <c r="F1255" s="108"/>
      <c r="I1255" s="108"/>
      <c r="J1255" s="108"/>
      <c r="K1255" s="108"/>
      <c r="L1255" s="108"/>
      <c r="M1255" s="108"/>
      <c r="N1255" s="108"/>
      <c r="O1255" s="108"/>
      <c r="P1255" s="108"/>
      <c r="Q1255" s="108"/>
      <c r="R1255" s="108"/>
      <c r="S1255" s="108"/>
      <c r="T1255" s="108"/>
      <c r="U1255" s="108"/>
      <c r="V1255" s="108"/>
      <c r="W1255" s="108"/>
      <c r="X1255" s="108"/>
      <c r="Y1255" s="108"/>
      <c r="Z1255" s="108"/>
      <c r="AA1255" s="108"/>
      <c r="AB1255" s="108"/>
      <c r="AC1255" s="108"/>
      <c r="AD1255" s="108"/>
      <c r="AE1255" s="108"/>
      <c r="AF1255" s="108"/>
      <c r="AG1255" s="108"/>
      <c r="AH1255" s="108"/>
      <c r="AI1255" s="108"/>
      <c r="AJ1255" s="108"/>
      <c r="AK1255" s="108"/>
      <c r="AL1255" s="108"/>
      <c r="AM1255" s="108"/>
      <c r="AN1255" s="108"/>
      <c r="AO1255" s="108"/>
      <c r="AP1255" s="108"/>
      <c r="AQ1255" s="108"/>
      <c r="AR1255" s="108"/>
      <c r="AS1255" s="108"/>
      <c r="AT1255" s="108"/>
      <c r="AU1255" s="108"/>
      <c r="AV1255" s="108"/>
      <c r="AW1255" s="108"/>
      <c r="AX1255" s="108"/>
      <c r="AY1255" s="108"/>
      <c r="AZ1255" s="108"/>
      <c r="BE1255" s="108"/>
      <c r="BG1255" s="108"/>
      <c r="BI1255" s="108"/>
      <c r="BK1255" s="108"/>
      <c r="BL1255" s="108"/>
      <c r="BM1255" s="108"/>
      <c r="CB1255" s="108"/>
      <c r="CC1255" s="108"/>
      <c r="CD1255" s="108"/>
      <c r="CE1255" s="108"/>
    </row>
    <row r="1256" spans="1:83">
      <c r="A1256" s="108"/>
      <c r="B1256" s="108"/>
      <c r="E1256" s="108"/>
      <c r="F1256" s="108"/>
      <c r="I1256" s="108"/>
      <c r="J1256" s="108"/>
      <c r="K1256" s="108"/>
      <c r="L1256" s="108"/>
      <c r="M1256" s="108"/>
      <c r="N1256" s="108"/>
      <c r="O1256" s="108"/>
      <c r="P1256" s="108"/>
      <c r="Q1256" s="108"/>
      <c r="R1256" s="108"/>
      <c r="S1256" s="108"/>
      <c r="T1256" s="108"/>
      <c r="U1256" s="108"/>
      <c r="V1256" s="108"/>
      <c r="W1256" s="108"/>
      <c r="X1256" s="108"/>
      <c r="Y1256" s="108"/>
      <c r="Z1256" s="108"/>
      <c r="AA1256" s="108"/>
      <c r="AB1256" s="108"/>
      <c r="AC1256" s="108"/>
      <c r="AD1256" s="108"/>
      <c r="AE1256" s="108"/>
      <c r="AF1256" s="108"/>
      <c r="AG1256" s="108"/>
      <c r="AH1256" s="108"/>
      <c r="AI1256" s="108"/>
      <c r="AJ1256" s="108"/>
      <c r="AK1256" s="108"/>
      <c r="AL1256" s="108"/>
      <c r="AM1256" s="108"/>
      <c r="AN1256" s="108"/>
      <c r="AO1256" s="108"/>
      <c r="AP1256" s="108"/>
      <c r="AQ1256" s="108"/>
      <c r="AR1256" s="108"/>
      <c r="AS1256" s="108"/>
      <c r="AT1256" s="108"/>
      <c r="AU1256" s="108"/>
      <c r="AV1256" s="108"/>
      <c r="AW1256" s="108"/>
      <c r="AX1256" s="108"/>
      <c r="AY1256" s="108"/>
      <c r="AZ1256" s="108"/>
      <c r="BE1256" s="108"/>
      <c r="BG1256" s="108"/>
      <c r="BI1256" s="108"/>
      <c r="BK1256" s="108"/>
      <c r="BL1256" s="108"/>
      <c r="BM1256" s="108"/>
      <c r="CB1256" s="108"/>
      <c r="CC1256" s="108"/>
      <c r="CD1256" s="108"/>
      <c r="CE1256" s="108"/>
    </row>
    <row r="1257" spans="1:83">
      <c r="A1257" s="108"/>
      <c r="B1257" s="108"/>
      <c r="E1257" s="108"/>
      <c r="F1257" s="108"/>
      <c r="I1257" s="108"/>
      <c r="J1257" s="108"/>
      <c r="K1257" s="108"/>
      <c r="L1257" s="108"/>
      <c r="M1257" s="108"/>
      <c r="N1257" s="108"/>
      <c r="O1257" s="108"/>
      <c r="P1257" s="108"/>
      <c r="Q1257" s="108"/>
      <c r="R1257" s="108"/>
      <c r="S1257" s="108"/>
      <c r="T1257" s="108"/>
      <c r="U1257" s="108"/>
      <c r="V1257" s="108"/>
      <c r="W1257" s="108"/>
      <c r="X1257" s="108"/>
      <c r="Y1257" s="108"/>
      <c r="Z1257" s="108"/>
      <c r="AA1257" s="108"/>
      <c r="AB1257" s="108"/>
      <c r="AC1257" s="108"/>
      <c r="AD1257" s="108"/>
      <c r="AE1257" s="108"/>
      <c r="AF1257" s="108"/>
      <c r="AG1257" s="108"/>
      <c r="AH1257" s="108"/>
      <c r="AI1257" s="108"/>
      <c r="AJ1257" s="108"/>
      <c r="AK1257" s="108"/>
      <c r="AL1257" s="108"/>
      <c r="AM1257" s="108"/>
      <c r="AN1257" s="108"/>
      <c r="AO1257" s="108"/>
      <c r="AP1257" s="108"/>
      <c r="AQ1257" s="108"/>
      <c r="AR1257" s="108"/>
      <c r="AS1257" s="108"/>
      <c r="AT1257" s="108"/>
      <c r="AU1257" s="108"/>
      <c r="AV1257" s="108"/>
      <c r="AW1257" s="108"/>
      <c r="AX1257" s="108"/>
      <c r="AY1257" s="108"/>
      <c r="AZ1257" s="108"/>
      <c r="BE1257" s="108"/>
      <c r="BG1257" s="108"/>
      <c r="BI1257" s="108"/>
      <c r="BK1257" s="108"/>
      <c r="BL1257" s="108"/>
      <c r="BM1257" s="108"/>
      <c r="CB1257" s="108"/>
      <c r="CC1257" s="108"/>
      <c r="CD1257" s="108"/>
      <c r="CE1257" s="108"/>
    </row>
    <row r="1258" spans="1:83">
      <c r="A1258" s="108"/>
      <c r="B1258" s="108"/>
      <c r="E1258" s="108"/>
      <c r="F1258" s="108"/>
      <c r="I1258" s="108"/>
      <c r="J1258" s="108"/>
      <c r="K1258" s="108"/>
      <c r="L1258" s="108"/>
      <c r="M1258" s="108"/>
      <c r="N1258" s="108"/>
      <c r="O1258" s="108"/>
      <c r="P1258" s="108"/>
      <c r="Q1258" s="108"/>
      <c r="R1258" s="108"/>
      <c r="S1258" s="108"/>
      <c r="T1258" s="108"/>
      <c r="U1258" s="108"/>
      <c r="V1258" s="108"/>
      <c r="W1258" s="108"/>
      <c r="X1258" s="108"/>
      <c r="Y1258" s="108"/>
      <c r="Z1258" s="108"/>
      <c r="AA1258" s="108"/>
      <c r="AB1258" s="108"/>
      <c r="AC1258" s="108"/>
      <c r="AD1258" s="108"/>
      <c r="AE1258" s="108"/>
      <c r="AF1258" s="108"/>
      <c r="AG1258" s="108"/>
      <c r="AH1258" s="108"/>
      <c r="AI1258" s="108"/>
      <c r="AJ1258" s="108"/>
      <c r="AK1258" s="108"/>
      <c r="AL1258" s="108"/>
      <c r="AM1258" s="108"/>
      <c r="AN1258" s="108"/>
      <c r="AO1258" s="108"/>
      <c r="AP1258" s="108"/>
      <c r="AQ1258" s="108"/>
      <c r="AR1258" s="108"/>
      <c r="AS1258" s="108"/>
      <c r="AT1258" s="108"/>
      <c r="AU1258" s="108"/>
      <c r="AV1258" s="108"/>
      <c r="AW1258" s="108"/>
      <c r="AX1258" s="108"/>
      <c r="AY1258" s="108"/>
      <c r="AZ1258" s="108"/>
      <c r="BE1258" s="108"/>
      <c r="BG1258" s="108"/>
      <c r="BI1258" s="108"/>
      <c r="BK1258" s="108"/>
      <c r="BL1258" s="108"/>
      <c r="BM1258" s="108"/>
      <c r="CB1258" s="108"/>
      <c r="CC1258" s="108"/>
      <c r="CD1258" s="108"/>
      <c r="CE1258" s="108"/>
    </row>
    <row r="1259" spans="1:83">
      <c r="A1259" s="108"/>
      <c r="B1259" s="108"/>
      <c r="E1259" s="108"/>
      <c r="F1259" s="108"/>
      <c r="I1259" s="108"/>
      <c r="J1259" s="108"/>
      <c r="K1259" s="108"/>
      <c r="L1259" s="108"/>
      <c r="M1259" s="108"/>
      <c r="N1259" s="108"/>
      <c r="O1259" s="108"/>
      <c r="P1259" s="108"/>
      <c r="Q1259" s="108"/>
      <c r="R1259" s="108"/>
      <c r="S1259" s="108"/>
      <c r="T1259" s="108"/>
      <c r="U1259" s="108"/>
      <c r="V1259" s="108"/>
      <c r="W1259" s="108"/>
      <c r="X1259" s="108"/>
      <c r="Y1259" s="108"/>
      <c r="Z1259" s="108"/>
      <c r="AA1259" s="108"/>
      <c r="AB1259" s="108"/>
      <c r="AC1259" s="108"/>
      <c r="AD1259" s="108"/>
      <c r="AE1259" s="108"/>
      <c r="AF1259" s="108"/>
      <c r="AG1259" s="108"/>
      <c r="AH1259" s="108"/>
      <c r="AI1259" s="108"/>
      <c r="AJ1259" s="108"/>
      <c r="AK1259" s="108"/>
      <c r="AL1259" s="108"/>
      <c r="AM1259" s="108"/>
      <c r="AN1259" s="108"/>
      <c r="AO1259" s="108"/>
      <c r="AP1259" s="108"/>
      <c r="AQ1259" s="108"/>
      <c r="AR1259" s="108"/>
      <c r="AS1259" s="108"/>
      <c r="AT1259" s="108"/>
      <c r="AU1259" s="108"/>
      <c r="AV1259" s="108"/>
      <c r="AW1259" s="108"/>
      <c r="AX1259" s="108"/>
      <c r="AY1259" s="108"/>
      <c r="AZ1259" s="108"/>
      <c r="BE1259" s="108"/>
      <c r="BG1259" s="108"/>
      <c r="BI1259" s="108"/>
      <c r="BK1259" s="108"/>
      <c r="BL1259" s="108"/>
      <c r="BM1259" s="108"/>
      <c r="CB1259" s="108"/>
      <c r="CC1259" s="108"/>
      <c r="CD1259" s="108"/>
      <c r="CE1259" s="108"/>
    </row>
    <row r="1260" spans="1:83">
      <c r="A1260" s="108"/>
      <c r="B1260" s="108"/>
      <c r="E1260" s="108"/>
      <c r="F1260" s="108"/>
      <c r="I1260" s="108"/>
      <c r="J1260" s="108"/>
      <c r="K1260" s="108"/>
      <c r="L1260" s="108"/>
      <c r="M1260" s="108"/>
      <c r="N1260" s="108"/>
      <c r="O1260" s="108"/>
      <c r="P1260" s="108"/>
      <c r="Q1260" s="108"/>
      <c r="R1260" s="108"/>
      <c r="S1260" s="108"/>
      <c r="T1260" s="108"/>
      <c r="U1260" s="108"/>
      <c r="V1260" s="108"/>
      <c r="W1260" s="108"/>
      <c r="X1260" s="108"/>
      <c r="Y1260" s="108"/>
      <c r="Z1260" s="108"/>
      <c r="AA1260" s="108"/>
      <c r="AB1260" s="108"/>
      <c r="AC1260" s="108"/>
      <c r="AD1260" s="108"/>
      <c r="AE1260" s="108"/>
      <c r="AF1260" s="108"/>
      <c r="AG1260" s="108"/>
      <c r="AH1260" s="108"/>
      <c r="AI1260" s="108"/>
      <c r="AJ1260" s="108"/>
      <c r="AK1260" s="108"/>
      <c r="AL1260" s="108"/>
      <c r="AM1260" s="108"/>
      <c r="AN1260" s="108"/>
      <c r="AO1260" s="108"/>
      <c r="AP1260" s="108"/>
      <c r="AQ1260" s="108"/>
      <c r="AR1260" s="108"/>
      <c r="AS1260" s="108"/>
      <c r="AT1260" s="108"/>
      <c r="AU1260" s="108"/>
      <c r="AV1260" s="108"/>
      <c r="AW1260" s="108"/>
      <c r="AX1260" s="108"/>
      <c r="AY1260" s="108"/>
      <c r="AZ1260" s="108"/>
      <c r="BE1260" s="108"/>
      <c r="BG1260" s="108"/>
      <c r="BI1260" s="108"/>
      <c r="BK1260" s="108"/>
      <c r="BL1260" s="108"/>
      <c r="BM1260" s="108"/>
      <c r="CB1260" s="108"/>
      <c r="CC1260" s="108"/>
      <c r="CD1260" s="108"/>
      <c r="CE1260" s="108"/>
    </row>
    <row r="1261" spans="1:83">
      <c r="A1261" s="108"/>
      <c r="B1261" s="108"/>
      <c r="E1261" s="108"/>
      <c r="F1261" s="108"/>
      <c r="I1261" s="108"/>
      <c r="J1261" s="108"/>
      <c r="K1261" s="108"/>
      <c r="L1261" s="108"/>
      <c r="M1261" s="108"/>
      <c r="N1261" s="108"/>
      <c r="O1261" s="108"/>
      <c r="P1261" s="108"/>
      <c r="Q1261" s="108"/>
      <c r="R1261" s="108"/>
      <c r="S1261" s="108"/>
      <c r="T1261" s="108"/>
      <c r="U1261" s="108"/>
      <c r="V1261" s="108"/>
      <c r="W1261" s="108"/>
      <c r="X1261" s="108"/>
      <c r="Y1261" s="108"/>
      <c r="Z1261" s="108"/>
      <c r="AA1261" s="108"/>
      <c r="AB1261" s="108"/>
      <c r="AC1261" s="108"/>
      <c r="AD1261" s="108"/>
      <c r="AE1261" s="108"/>
      <c r="AF1261" s="108"/>
      <c r="AG1261" s="108"/>
      <c r="AH1261" s="108"/>
      <c r="AI1261" s="108"/>
      <c r="AJ1261" s="108"/>
      <c r="AK1261" s="108"/>
      <c r="AL1261" s="108"/>
      <c r="AM1261" s="108"/>
      <c r="AN1261" s="108"/>
      <c r="AO1261" s="108"/>
      <c r="AP1261" s="108"/>
      <c r="AQ1261" s="108"/>
      <c r="AR1261" s="108"/>
      <c r="AS1261" s="108"/>
      <c r="AT1261" s="108"/>
      <c r="AU1261" s="108"/>
      <c r="AV1261" s="108"/>
      <c r="AW1261" s="108"/>
      <c r="AX1261" s="108"/>
      <c r="AY1261" s="108"/>
      <c r="AZ1261" s="108"/>
      <c r="BE1261" s="108"/>
      <c r="BG1261" s="108"/>
      <c r="BI1261" s="108"/>
      <c r="BK1261" s="108"/>
      <c r="BL1261" s="108"/>
      <c r="BM1261" s="108"/>
      <c r="CB1261" s="108"/>
      <c r="CC1261" s="108"/>
      <c r="CD1261" s="108"/>
      <c r="CE1261" s="108"/>
    </row>
    <row r="1262" spans="1:83">
      <c r="A1262" s="108"/>
      <c r="B1262" s="108"/>
      <c r="E1262" s="108"/>
      <c r="F1262" s="108"/>
      <c r="I1262" s="108"/>
      <c r="J1262" s="108"/>
      <c r="K1262" s="108"/>
      <c r="L1262" s="108"/>
      <c r="M1262" s="108"/>
      <c r="N1262" s="108"/>
      <c r="O1262" s="108"/>
      <c r="P1262" s="108"/>
      <c r="Q1262" s="108"/>
      <c r="R1262" s="108"/>
      <c r="S1262" s="108"/>
      <c r="T1262" s="108"/>
      <c r="U1262" s="108"/>
      <c r="V1262" s="108"/>
      <c r="W1262" s="108"/>
      <c r="X1262" s="108"/>
      <c r="Y1262" s="108"/>
      <c r="Z1262" s="108"/>
      <c r="AA1262" s="108"/>
      <c r="AB1262" s="108"/>
      <c r="AC1262" s="108"/>
      <c r="AD1262" s="108"/>
      <c r="AE1262" s="108"/>
      <c r="AF1262" s="108"/>
      <c r="AG1262" s="108"/>
      <c r="AH1262" s="108"/>
      <c r="AI1262" s="108"/>
      <c r="AJ1262" s="108"/>
      <c r="AK1262" s="108"/>
      <c r="AL1262" s="108"/>
      <c r="AM1262" s="108"/>
      <c r="AN1262" s="108"/>
      <c r="AO1262" s="108"/>
      <c r="AP1262" s="108"/>
      <c r="AQ1262" s="108"/>
      <c r="AR1262" s="108"/>
      <c r="AS1262" s="108"/>
      <c r="AT1262" s="108"/>
      <c r="AU1262" s="108"/>
      <c r="AV1262" s="108"/>
      <c r="AW1262" s="108"/>
      <c r="AX1262" s="108"/>
      <c r="AY1262" s="108"/>
      <c r="AZ1262" s="108"/>
      <c r="BE1262" s="108"/>
      <c r="BG1262" s="108"/>
      <c r="BI1262" s="108"/>
      <c r="BK1262" s="108"/>
      <c r="BL1262" s="108"/>
      <c r="BM1262" s="108"/>
      <c r="CB1262" s="108"/>
      <c r="CC1262" s="108"/>
      <c r="CD1262" s="108"/>
      <c r="CE1262" s="108"/>
    </row>
    <row r="1263" spans="1:83">
      <c r="A1263" s="108"/>
      <c r="B1263" s="108"/>
      <c r="E1263" s="108"/>
      <c r="F1263" s="108"/>
      <c r="I1263" s="108"/>
      <c r="J1263" s="108"/>
      <c r="K1263" s="108"/>
      <c r="L1263" s="108"/>
      <c r="M1263" s="108"/>
      <c r="N1263" s="108"/>
      <c r="O1263" s="108"/>
      <c r="P1263" s="108"/>
      <c r="Q1263" s="108"/>
      <c r="R1263" s="108"/>
      <c r="S1263" s="108"/>
      <c r="T1263" s="108"/>
      <c r="U1263" s="108"/>
      <c r="V1263" s="108"/>
      <c r="W1263" s="108"/>
      <c r="X1263" s="108"/>
      <c r="Y1263" s="108"/>
      <c r="Z1263" s="108"/>
      <c r="AA1263" s="108"/>
      <c r="AB1263" s="108"/>
      <c r="AC1263" s="108"/>
      <c r="AD1263" s="108"/>
      <c r="AE1263" s="108"/>
      <c r="AF1263" s="108"/>
      <c r="AG1263" s="108"/>
      <c r="AH1263" s="108"/>
      <c r="AI1263" s="108"/>
      <c r="AJ1263" s="108"/>
      <c r="AK1263" s="108"/>
      <c r="AL1263" s="108"/>
      <c r="AM1263" s="108"/>
      <c r="AN1263" s="108"/>
      <c r="AO1263" s="108"/>
      <c r="AP1263" s="108"/>
      <c r="AQ1263" s="108"/>
      <c r="AR1263" s="108"/>
      <c r="AS1263" s="108"/>
      <c r="AT1263" s="108"/>
      <c r="AU1263" s="108"/>
      <c r="AV1263" s="108"/>
      <c r="AW1263" s="108"/>
      <c r="AX1263" s="108"/>
      <c r="AY1263" s="108"/>
      <c r="AZ1263" s="108"/>
      <c r="BE1263" s="108"/>
      <c r="BG1263" s="108"/>
      <c r="BI1263" s="108"/>
      <c r="BK1263" s="108"/>
      <c r="BL1263" s="108"/>
      <c r="BM1263" s="108"/>
      <c r="CB1263" s="108"/>
      <c r="CC1263" s="108"/>
      <c r="CD1263" s="108"/>
      <c r="CE1263" s="108"/>
    </row>
    <row r="1264" spans="1:83">
      <c r="A1264" s="108"/>
      <c r="B1264" s="108"/>
      <c r="E1264" s="108"/>
      <c r="F1264" s="108"/>
      <c r="I1264" s="108"/>
      <c r="J1264" s="108"/>
      <c r="K1264" s="108"/>
      <c r="L1264" s="108"/>
      <c r="M1264" s="108"/>
      <c r="N1264" s="108"/>
      <c r="O1264" s="108"/>
      <c r="P1264" s="108"/>
      <c r="Q1264" s="108"/>
      <c r="R1264" s="108"/>
      <c r="S1264" s="108"/>
      <c r="T1264" s="108"/>
      <c r="U1264" s="108"/>
      <c r="V1264" s="108"/>
      <c r="W1264" s="108"/>
      <c r="X1264" s="108"/>
      <c r="Y1264" s="108"/>
      <c r="Z1264" s="108"/>
      <c r="AA1264" s="108"/>
      <c r="AB1264" s="108"/>
      <c r="AC1264" s="108"/>
      <c r="AD1264" s="108"/>
      <c r="AE1264" s="108"/>
      <c r="AF1264" s="108"/>
      <c r="AG1264" s="108"/>
      <c r="AH1264" s="108"/>
      <c r="AI1264" s="108"/>
      <c r="AJ1264" s="108"/>
      <c r="AK1264" s="108"/>
      <c r="AL1264" s="108"/>
      <c r="AM1264" s="108"/>
      <c r="AN1264" s="108"/>
      <c r="AO1264" s="108"/>
      <c r="AP1264" s="108"/>
      <c r="AQ1264" s="108"/>
      <c r="AR1264" s="108"/>
      <c r="AS1264" s="108"/>
      <c r="AT1264" s="108"/>
      <c r="AU1264" s="108"/>
      <c r="AV1264" s="108"/>
      <c r="AW1264" s="108"/>
      <c r="AX1264" s="108"/>
      <c r="AY1264" s="108"/>
      <c r="AZ1264" s="108"/>
      <c r="BE1264" s="108"/>
      <c r="BG1264" s="108"/>
      <c r="BI1264" s="108"/>
      <c r="BK1264" s="108"/>
      <c r="BL1264" s="108"/>
      <c r="BM1264" s="108"/>
      <c r="CB1264" s="108"/>
      <c r="CC1264" s="108"/>
      <c r="CD1264" s="108"/>
      <c r="CE1264" s="108"/>
    </row>
    <row r="1265" spans="1:83">
      <c r="A1265" s="108"/>
      <c r="B1265" s="108"/>
      <c r="E1265" s="108"/>
      <c r="F1265" s="108"/>
      <c r="I1265" s="108"/>
      <c r="J1265" s="108"/>
      <c r="K1265" s="108"/>
      <c r="L1265" s="108"/>
      <c r="M1265" s="108"/>
      <c r="N1265" s="108"/>
      <c r="O1265" s="108"/>
      <c r="P1265" s="108"/>
      <c r="Q1265" s="108"/>
      <c r="R1265" s="108"/>
      <c r="S1265" s="108"/>
      <c r="T1265" s="108"/>
      <c r="U1265" s="108"/>
      <c r="V1265" s="108"/>
      <c r="W1265" s="108"/>
      <c r="X1265" s="108"/>
      <c r="Y1265" s="108"/>
      <c r="Z1265" s="108"/>
      <c r="AA1265" s="108"/>
      <c r="AB1265" s="108"/>
      <c r="AC1265" s="108"/>
      <c r="AD1265" s="108"/>
      <c r="AE1265" s="108"/>
      <c r="AF1265" s="108"/>
      <c r="AG1265" s="108"/>
      <c r="AH1265" s="108"/>
      <c r="AI1265" s="108"/>
      <c r="AJ1265" s="108"/>
      <c r="AK1265" s="108"/>
      <c r="AL1265" s="108"/>
      <c r="AM1265" s="108"/>
      <c r="AN1265" s="108"/>
      <c r="AO1265" s="108"/>
      <c r="AP1265" s="108"/>
      <c r="AQ1265" s="108"/>
      <c r="AR1265" s="108"/>
      <c r="AS1265" s="108"/>
      <c r="AT1265" s="108"/>
      <c r="AU1265" s="108"/>
      <c r="AV1265" s="108"/>
      <c r="AW1265" s="108"/>
      <c r="AX1265" s="108"/>
      <c r="AY1265" s="108"/>
      <c r="AZ1265" s="108"/>
      <c r="BE1265" s="108"/>
      <c r="BG1265" s="108"/>
      <c r="BI1265" s="108"/>
      <c r="BK1265" s="108"/>
      <c r="BL1265" s="108"/>
      <c r="BM1265" s="108"/>
      <c r="CB1265" s="108"/>
      <c r="CC1265" s="108"/>
      <c r="CD1265" s="108"/>
      <c r="CE1265" s="108"/>
    </row>
    <row r="1266" spans="1:83">
      <c r="A1266" s="108"/>
      <c r="B1266" s="108"/>
      <c r="E1266" s="108"/>
      <c r="F1266" s="108"/>
      <c r="I1266" s="108"/>
      <c r="J1266" s="108"/>
      <c r="K1266" s="108"/>
      <c r="L1266" s="108"/>
      <c r="M1266" s="108"/>
      <c r="N1266" s="108"/>
      <c r="O1266" s="108"/>
      <c r="P1266" s="108"/>
      <c r="Q1266" s="108"/>
      <c r="R1266" s="108"/>
      <c r="S1266" s="108"/>
      <c r="T1266" s="108"/>
      <c r="U1266" s="108"/>
      <c r="V1266" s="108"/>
      <c r="W1266" s="108"/>
      <c r="X1266" s="108"/>
      <c r="Y1266" s="108"/>
      <c r="Z1266" s="108"/>
      <c r="AA1266" s="108"/>
      <c r="AB1266" s="108"/>
      <c r="AC1266" s="108"/>
      <c r="AD1266" s="108"/>
      <c r="AE1266" s="108"/>
      <c r="AF1266" s="108"/>
      <c r="AG1266" s="108"/>
      <c r="AH1266" s="108"/>
      <c r="AI1266" s="108"/>
      <c r="AJ1266" s="108"/>
      <c r="AK1266" s="108"/>
      <c r="AL1266" s="108"/>
      <c r="AM1266" s="108"/>
      <c r="AN1266" s="108"/>
      <c r="AO1266" s="108"/>
      <c r="AP1266" s="108"/>
      <c r="AQ1266" s="108"/>
      <c r="AR1266" s="108"/>
      <c r="AS1266" s="108"/>
      <c r="AT1266" s="108"/>
      <c r="AU1266" s="108"/>
      <c r="AV1266" s="108"/>
      <c r="AW1266" s="108"/>
      <c r="AX1266" s="108"/>
      <c r="AY1266" s="108"/>
      <c r="AZ1266" s="108"/>
      <c r="BE1266" s="108"/>
      <c r="BG1266" s="108"/>
      <c r="BI1266" s="108"/>
      <c r="BK1266" s="108"/>
      <c r="BL1266" s="108"/>
      <c r="BM1266" s="108"/>
      <c r="CB1266" s="108"/>
      <c r="CC1266" s="108"/>
      <c r="CD1266" s="108"/>
      <c r="CE1266" s="108"/>
    </row>
    <row r="1267" spans="1:83">
      <c r="A1267" s="108"/>
      <c r="B1267" s="108"/>
      <c r="E1267" s="108"/>
      <c r="F1267" s="108"/>
      <c r="I1267" s="108"/>
      <c r="J1267" s="108"/>
      <c r="K1267" s="108"/>
      <c r="L1267" s="108"/>
      <c r="M1267" s="108"/>
      <c r="N1267" s="108"/>
      <c r="O1267" s="108"/>
      <c r="P1267" s="108"/>
      <c r="Q1267" s="108"/>
      <c r="R1267" s="108"/>
      <c r="S1267" s="108"/>
      <c r="T1267" s="108"/>
      <c r="U1267" s="108"/>
      <c r="V1267" s="108"/>
      <c r="W1267" s="108"/>
      <c r="X1267" s="108"/>
      <c r="Y1267" s="108"/>
      <c r="Z1267" s="108"/>
      <c r="AA1267" s="108"/>
      <c r="AB1267" s="108"/>
      <c r="AC1267" s="108"/>
      <c r="AD1267" s="108"/>
      <c r="AE1267" s="108"/>
      <c r="AF1267" s="108"/>
      <c r="AG1267" s="108"/>
      <c r="AH1267" s="108"/>
      <c r="AI1267" s="108"/>
      <c r="AJ1267" s="108"/>
      <c r="AK1267" s="108"/>
      <c r="AL1267" s="108"/>
      <c r="AM1267" s="108"/>
      <c r="AN1267" s="108"/>
      <c r="AO1267" s="108"/>
      <c r="AP1267" s="108"/>
      <c r="AQ1267" s="108"/>
      <c r="AR1267" s="108"/>
      <c r="AS1267" s="108"/>
      <c r="AT1267" s="108"/>
      <c r="AU1267" s="108"/>
      <c r="AV1267" s="108"/>
      <c r="AW1267" s="108"/>
      <c r="AX1267" s="108"/>
      <c r="AY1267" s="108"/>
      <c r="AZ1267" s="108"/>
      <c r="BE1267" s="108"/>
      <c r="BG1267" s="108"/>
      <c r="BI1267" s="108"/>
      <c r="BK1267" s="108"/>
      <c r="BL1267" s="108"/>
      <c r="BM1267" s="108"/>
      <c r="CB1267" s="108"/>
      <c r="CC1267" s="108"/>
      <c r="CD1267" s="108"/>
      <c r="CE1267" s="108"/>
    </row>
    <row r="1268" spans="1:83">
      <c r="A1268" s="108"/>
      <c r="B1268" s="108"/>
      <c r="E1268" s="108"/>
      <c r="F1268" s="108"/>
      <c r="I1268" s="108"/>
      <c r="J1268" s="108"/>
      <c r="K1268" s="108"/>
      <c r="L1268" s="108"/>
      <c r="M1268" s="108"/>
      <c r="N1268" s="108"/>
      <c r="O1268" s="108"/>
      <c r="P1268" s="108"/>
      <c r="Q1268" s="108"/>
      <c r="R1268" s="108"/>
      <c r="S1268" s="108"/>
      <c r="T1268" s="108"/>
      <c r="U1268" s="108"/>
      <c r="V1268" s="108"/>
      <c r="W1268" s="108"/>
      <c r="X1268" s="108"/>
      <c r="Y1268" s="108"/>
      <c r="Z1268" s="108"/>
      <c r="AA1268" s="108"/>
      <c r="AB1268" s="108"/>
      <c r="AC1268" s="108"/>
      <c r="AD1268" s="108"/>
      <c r="AE1268" s="108"/>
      <c r="AF1268" s="108"/>
      <c r="AG1268" s="108"/>
      <c r="AH1268" s="108"/>
      <c r="AI1268" s="108"/>
      <c r="AJ1268" s="108"/>
      <c r="AK1268" s="108"/>
      <c r="AL1268" s="108"/>
      <c r="AM1268" s="108"/>
      <c r="AN1268" s="108"/>
      <c r="AO1268" s="108"/>
      <c r="AP1268" s="108"/>
      <c r="AQ1268" s="108"/>
      <c r="AR1268" s="108"/>
      <c r="AS1268" s="108"/>
      <c r="AT1268" s="108"/>
      <c r="AU1268" s="108"/>
      <c r="AV1268" s="108"/>
      <c r="AW1268" s="108"/>
      <c r="AX1268" s="108"/>
      <c r="AY1268" s="108"/>
      <c r="AZ1268" s="108"/>
      <c r="BE1268" s="108"/>
      <c r="BG1268" s="108"/>
      <c r="BI1268" s="108"/>
      <c r="BK1268" s="108"/>
      <c r="BL1268" s="108"/>
      <c r="BM1268" s="108"/>
      <c r="CB1268" s="108"/>
      <c r="CC1268" s="108"/>
      <c r="CD1268" s="108"/>
      <c r="CE1268" s="108"/>
    </row>
    <row r="1269" spans="1:83">
      <c r="A1269" s="108"/>
      <c r="B1269" s="108"/>
      <c r="E1269" s="108"/>
      <c r="F1269" s="108"/>
      <c r="I1269" s="108"/>
      <c r="J1269" s="108"/>
      <c r="K1269" s="108"/>
      <c r="L1269" s="108"/>
      <c r="M1269" s="108"/>
      <c r="N1269" s="108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8"/>
      <c r="AA1269" s="108"/>
      <c r="AB1269" s="108"/>
      <c r="AC1269" s="108"/>
      <c r="AD1269" s="108"/>
      <c r="AE1269" s="108"/>
      <c r="AF1269" s="108"/>
      <c r="AG1269" s="108"/>
      <c r="AH1269" s="108"/>
      <c r="AI1269" s="108"/>
      <c r="AJ1269" s="108"/>
      <c r="AK1269" s="108"/>
      <c r="AL1269" s="108"/>
      <c r="AM1269" s="108"/>
      <c r="AN1269" s="108"/>
      <c r="AO1269" s="108"/>
      <c r="AP1269" s="108"/>
      <c r="AQ1269" s="108"/>
      <c r="AR1269" s="108"/>
      <c r="AS1269" s="108"/>
      <c r="AT1269" s="108"/>
      <c r="AU1269" s="108"/>
      <c r="AV1269" s="108"/>
      <c r="AW1269" s="108"/>
      <c r="AX1269" s="108"/>
      <c r="AY1269" s="108"/>
      <c r="AZ1269" s="108"/>
      <c r="BE1269" s="108"/>
      <c r="BG1269" s="108"/>
      <c r="BI1269" s="108"/>
      <c r="BK1269" s="108"/>
      <c r="BL1269" s="108"/>
      <c r="BM1269" s="108"/>
      <c r="CB1269" s="108"/>
      <c r="CC1269" s="108"/>
      <c r="CD1269" s="108"/>
      <c r="CE1269" s="108"/>
    </row>
    <row r="1270" spans="1:83">
      <c r="A1270" s="108"/>
      <c r="B1270" s="108"/>
      <c r="E1270" s="108"/>
      <c r="F1270" s="108"/>
      <c r="I1270" s="108"/>
      <c r="J1270" s="108"/>
      <c r="K1270" s="108"/>
      <c r="L1270" s="108"/>
      <c r="M1270" s="108"/>
      <c r="N1270" s="108"/>
      <c r="O1270" s="108"/>
      <c r="P1270" s="108"/>
      <c r="Q1270" s="108"/>
      <c r="R1270" s="108"/>
      <c r="S1270" s="108"/>
      <c r="T1270" s="108"/>
      <c r="U1270" s="108"/>
      <c r="V1270" s="108"/>
      <c r="W1270" s="108"/>
      <c r="X1270" s="108"/>
      <c r="Y1270" s="108"/>
      <c r="Z1270" s="108"/>
      <c r="AA1270" s="108"/>
      <c r="AB1270" s="108"/>
      <c r="AC1270" s="108"/>
      <c r="AD1270" s="108"/>
      <c r="AE1270" s="108"/>
      <c r="AF1270" s="108"/>
      <c r="AG1270" s="108"/>
      <c r="AH1270" s="108"/>
      <c r="AI1270" s="108"/>
      <c r="AJ1270" s="108"/>
      <c r="AK1270" s="108"/>
      <c r="AL1270" s="108"/>
      <c r="AM1270" s="108"/>
      <c r="AN1270" s="108"/>
      <c r="AO1270" s="108"/>
      <c r="AP1270" s="108"/>
      <c r="AQ1270" s="108"/>
      <c r="AR1270" s="108"/>
      <c r="AS1270" s="108"/>
      <c r="AT1270" s="108"/>
      <c r="AU1270" s="108"/>
      <c r="AV1270" s="108"/>
      <c r="AW1270" s="108"/>
      <c r="AX1270" s="108"/>
      <c r="AY1270" s="108"/>
      <c r="AZ1270" s="108"/>
      <c r="BE1270" s="108"/>
      <c r="BG1270" s="108"/>
      <c r="BI1270" s="108"/>
      <c r="BK1270" s="108"/>
      <c r="BL1270" s="108"/>
      <c r="BM1270" s="108"/>
      <c r="CB1270" s="108"/>
      <c r="CC1270" s="108"/>
      <c r="CD1270" s="108"/>
      <c r="CE1270" s="108"/>
    </row>
    <row r="1271" spans="1:83">
      <c r="A1271" s="108"/>
      <c r="B1271" s="108"/>
      <c r="E1271" s="108"/>
      <c r="F1271" s="108"/>
      <c r="I1271" s="108"/>
      <c r="J1271" s="108"/>
      <c r="K1271" s="108"/>
      <c r="L1271" s="108"/>
      <c r="M1271" s="108"/>
      <c r="N1271" s="108"/>
      <c r="O1271" s="108"/>
      <c r="P1271" s="108"/>
      <c r="Q1271" s="108"/>
      <c r="R1271" s="108"/>
      <c r="S1271" s="108"/>
      <c r="T1271" s="108"/>
      <c r="U1271" s="108"/>
      <c r="V1271" s="108"/>
      <c r="W1271" s="108"/>
      <c r="X1271" s="108"/>
      <c r="Y1271" s="108"/>
      <c r="Z1271" s="108"/>
      <c r="AA1271" s="108"/>
      <c r="AB1271" s="108"/>
      <c r="AC1271" s="108"/>
      <c r="AD1271" s="108"/>
      <c r="AE1271" s="108"/>
      <c r="AF1271" s="108"/>
      <c r="AG1271" s="108"/>
      <c r="AH1271" s="108"/>
      <c r="AI1271" s="108"/>
      <c r="AJ1271" s="108"/>
      <c r="AK1271" s="108"/>
      <c r="AL1271" s="108"/>
      <c r="AM1271" s="108"/>
      <c r="AN1271" s="108"/>
      <c r="AO1271" s="108"/>
      <c r="AP1271" s="108"/>
      <c r="AQ1271" s="108"/>
      <c r="AR1271" s="108"/>
      <c r="AS1271" s="108"/>
      <c r="AT1271" s="108"/>
      <c r="AU1271" s="108"/>
      <c r="AV1271" s="108"/>
      <c r="AW1271" s="108"/>
      <c r="AX1271" s="108"/>
      <c r="AY1271" s="108"/>
      <c r="AZ1271" s="108"/>
      <c r="BE1271" s="108"/>
      <c r="BG1271" s="108"/>
      <c r="BI1271" s="108"/>
      <c r="BK1271" s="108"/>
      <c r="BL1271" s="108"/>
      <c r="BM1271" s="108"/>
      <c r="CB1271" s="108"/>
      <c r="CC1271" s="108"/>
      <c r="CD1271" s="108"/>
      <c r="CE1271" s="108"/>
    </row>
    <row r="1272" spans="1:83">
      <c r="A1272" s="108"/>
      <c r="B1272" s="108"/>
      <c r="E1272" s="108"/>
      <c r="F1272" s="108"/>
      <c r="I1272" s="108"/>
      <c r="J1272" s="108"/>
      <c r="K1272" s="108"/>
      <c r="L1272" s="108"/>
      <c r="M1272" s="108"/>
      <c r="N1272" s="108"/>
      <c r="O1272" s="108"/>
      <c r="P1272" s="108"/>
      <c r="Q1272" s="108"/>
      <c r="R1272" s="108"/>
      <c r="S1272" s="108"/>
      <c r="T1272" s="108"/>
      <c r="U1272" s="108"/>
      <c r="V1272" s="108"/>
      <c r="W1272" s="108"/>
      <c r="X1272" s="108"/>
      <c r="Y1272" s="108"/>
      <c r="Z1272" s="108"/>
      <c r="AA1272" s="108"/>
      <c r="AB1272" s="108"/>
      <c r="AC1272" s="108"/>
      <c r="AD1272" s="108"/>
      <c r="AE1272" s="108"/>
      <c r="AF1272" s="108"/>
      <c r="AG1272" s="108"/>
      <c r="AH1272" s="108"/>
      <c r="AI1272" s="108"/>
      <c r="AJ1272" s="108"/>
      <c r="AK1272" s="108"/>
      <c r="AL1272" s="108"/>
      <c r="AM1272" s="108"/>
      <c r="AN1272" s="108"/>
      <c r="AO1272" s="108"/>
      <c r="AP1272" s="108"/>
      <c r="AQ1272" s="108"/>
      <c r="AR1272" s="108"/>
      <c r="AS1272" s="108"/>
      <c r="AT1272" s="108"/>
      <c r="AU1272" s="108"/>
      <c r="AV1272" s="108"/>
      <c r="AW1272" s="108"/>
      <c r="AX1272" s="108"/>
      <c r="AY1272" s="108"/>
      <c r="AZ1272" s="108"/>
      <c r="BE1272" s="108"/>
      <c r="BG1272" s="108"/>
      <c r="BI1272" s="108"/>
      <c r="BK1272" s="108"/>
      <c r="BL1272" s="108"/>
      <c r="BM1272" s="108"/>
      <c r="CB1272" s="108"/>
      <c r="CC1272" s="108"/>
      <c r="CD1272" s="108"/>
      <c r="CE1272" s="108"/>
    </row>
    <row r="1273" spans="1:83">
      <c r="A1273" s="108"/>
      <c r="B1273" s="108"/>
      <c r="E1273" s="108"/>
      <c r="F1273" s="108"/>
      <c r="I1273" s="108"/>
      <c r="J1273" s="108"/>
      <c r="K1273" s="108"/>
      <c r="L1273" s="108"/>
      <c r="M1273" s="108"/>
      <c r="N1273" s="108"/>
      <c r="O1273" s="108"/>
      <c r="P1273" s="108"/>
      <c r="Q1273" s="108"/>
      <c r="R1273" s="108"/>
      <c r="S1273" s="108"/>
      <c r="T1273" s="108"/>
      <c r="U1273" s="108"/>
      <c r="V1273" s="108"/>
      <c r="W1273" s="108"/>
      <c r="X1273" s="108"/>
      <c r="Y1273" s="108"/>
      <c r="Z1273" s="108"/>
      <c r="AA1273" s="108"/>
      <c r="AB1273" s="108"/>
      <c r="AC1273" s="108"/>
      <c r="AD1273" s="108"/>
      <c r="AE1273" s="108"/>
      <c r="AF1273" s="108"/>
      <c r="AG1273" s="108"/>
      <c r="AH1273" s="108"/>
      <c r="AI1273" s="108"/>
      <c r="AJ1273" s="108"/>
      <c r="AK1273" s="108"/>
      <c r="AL1273" s="108"/>
      <c r="AM1273" s="108"/>
      <c r="AN1273" s="108"/>
      <c r="AO1273" s="108"/>
      <c r="AP1273" s="108"/>
      <c r="AQ1273" s="108"/>
      <c r="AR1273" s="108"/>
      <c r="AS1273" s="108"/>
      <c r="AT1273" s="108"/>
      <c r="AU1273" s="108"/>
      <c r="AV1273" s="108"/>
      <c r="AW1273" s="108"/>
      <c r="AX1273" s="108"/>
      <c r="AY1273" s="108"/>
      <c r="AZ1273" s="108"/>
      <c r="BE1273" s="108"/>
      <c r="BG1273" s="108"/>
      <c r="BI1273" s="108"/>
      <c r="BK1273" s="108"/>
      <c r="BL1273" s="108"/>
      <c r="BM1273" s="108"/>
      <c r="CB1273" s="108"/>
      <c r="CC1273" s="108"/>
      <c r="CD1273" s="108"/>
      <c r="CE1273" s="108"/>
    </row>
    <row r="1274" spans="1:83">
      <c r="A1274" s="108"/>
      <c r="B1274" s="108"/>
      <c r="E1274" s="108"/>
      <c r="F1274" s="108"/>
      <c r="I1274" s="108"/>
      <c r="J1274" s="108"/>
      <c r="K1274" s="108"/>
      <c r="L1274" s="108"/>
      <c r="M1274" s="108"/>
      <c r="N1274" s="108"/>
      <c r="O1274" s="108"/>
      <c r="P1274" s="108"/>
      <c r="Q1274" s="108"/>
      <c r="R1274" s="108"/>
      <c r="S1274" s="108"/>
      <c r="T1274" s="108"/>
      <c r="U1274" s="108"/>
      <c r="V1274" s="108"/>
      <c r="W1274" s="108"/>
      <c r="X1274" s="108"/>
      <c r="Y1274" s="108"/>
      <c r="Z1274" s="108"/>
      <c r="AA1274" s="108"/>
      <c r="AB1274" s="108"/>
      <c r="AC1274" s="108"/>
      <c r="AD1274" s="108"/>
      <c r="AE1274" s="108"/>
      <c r="AF1274" s="108"/>
      <c r="AG1274" s="108"/>
      <c r="AH1274" s="108"/>
      <c r="AI1274" s="108"/>
      <c r="AJ1274" s="108"/>
      <c r="AK1274" s="108"/>
      <c r="AL1274" s="108"/>
      <c r="AM1274" s="108"/>
      <c r="AN1274" s="108"/>
      <c r="AO1274" s="108"/>
      <c r="AP1274" s="108"/>
      <c r="AQ1274" s="108"/>
      <c r="AR1274" s="108"/>
      <c r="AS1274" s="108"/>
      <c r="AT1274" s="108"/>
      <c r="AU1274" s="108"/>
      <c r="AV1274" s="108"/>
      <c r="AW1274" s="108"/>
      <c r="AX1274" s="108"/>
      <c r="AY1274" s="108"/>
      <c r="AZ1274" s="108"/>
      <c r="BE1274" s="108"/>
      <c r="BG1274" s="108"/>
      <c r="BI1274" s="108"/>
      <c r="BK1274" s="108"/>
      <c r="BL1274" s="108"/>
      <c r="BM1274" s="108"/>
      <c r="CB1274" s="108"/>
      <c r="CC1274" s="108"/>
      <c r="CD1274" s="108"/>
      <c r="CE1274" s="108"/>
    </row>
    <row r="1275" spans="1:83">
      <c r="A1275" s="108"/>
      <c r="B1275" s="108"/>
      <c r="E1275" s="108"/>
      <c r="F1275" s="108"/>
      <c r="I1275" s="108"/>
      <c r="J1275" s="108"/>
      <c r="K1275" s="108"/>
      <c r="L1275" s="108"/>
      <c r="M1275" s="108"/>
      <c r="N1275" s="108"/>
      <c r="O1275" s="108"/>
      <c r="P1275" s="108"/>
      <c r="Q1275" s="108"/>
      <c r="R1275" s="108"/>
      <c r="S1275" s="108"/>
      <c r="T1275" s="108"/>
      <c r="U1275" s="108"/>
      <c r="V1275" s="108"/>
      <c r="W1275" s="108"/>
      <c r="X1275" s="108"/>
      <c r="Y1275" s="108"/>
      <c r="Z1275" s="108"/>
      <c r="AA1275" s="108"/>
      <c r="AB1275" s="108"/>
      <c r="AC1275" s="108"/>
      <c r="AD1275" s="108"/>
      <c r="AE1275" s="108"/>
      <c r="AF1275" s="108"/>
      <c r="AG1275" s="108"/>
      <c r="AH1275" s="108"/>
      <c r="AI1275" s="108"/>
      <c r="AJ1275" s="108"/>
      <c r="AK1275" s="108"/>
      <c r="AL1275" s="108"/>
      <c r="AM1275" s="108"/>
      <c r="AN1275" s="108"/>
      <c r="AO1275" s="108"/>
      <c r="AP1275" s="108"/>
      <c r="AQ1275" s="108"/>
      <c r="AR1275" s="108"/>
      <c r="AS1275" s="108"/>
      <c r="AT1275" s="108"/>
      <c r="AU1275" s="108"/>
      <c r="AV1275" s="108"/>
      <c r="AW1275" s="108"/>
      <c r="AX1275" s="108"/>
      <c r="AY1275" s="108"/>
      <c r="AZ1275" s="108"/>
      <c r="BE1275" s="108"/>
      <c r="BG1275" s="108"/>
      <c r="BI1275" s="108"/>
      <c r="BK1275" s="108"/>
      <c r="BL1275" s="108"/>
      <c r="BM1275" s="108"/>
      <c r="CB1275" s="108"/>
      <c r="CC1275" s="108"/>
      <c r="CD1275" s="108"/>
      <c r="CE1275" s="108"/>
    </row>
    <row r="1276" spans="1:83">
      <c r="A1276" s="108"/>
      <c r="B1276" s="108"/>
      <c r="E1276" s="108"/>
      <c r="F1276" s="108"/>
      <c r="I1276" s="108"/>
      <c r="J1276" s="108"/>
      <c r="K1276" s="108"/>
      <c r="L1276" s="108"/>
      <c r="M1276" s="108"/>
      <c r="N1276" s="108"/>
      <c r="O1276" s="108"/>
      <c r="P1276" s="108"/>
      <c r="Q1276" s="108"/>
      <c r="R1276" s="108"/>
      <c r="S1276" s="108"/>
      <c r="T1276" s="108"/>
      <c r="U1276" s="108"/>
      <c r="V1276" s="108"/>
      <c r="W1276" s="108"/>
      <c r="X1276" s="108"/>
      <c r="Y1276" s="108"/>
      <c r="Z1276" s="108"/>
      <c r="AA1276" s="108"/>
      <c r="AB1276" s="108"/>
      <c r="AC1276" s="108"/>
      <c r="AD1276" s="108"/>
      <c r="AE1276" s="108"/>
      <c r="AF1276" s="108"/>
      <c r="AG1276" s="108"/>
      <c r="AH1276" s="108"/>
      <c r="AI1276" s="108"/>
      <c r="AJ1276" s="108"/>
      <c r="AK1276" s="108"/>
      <c r="AL1276" s="108"/>
      <c r="AM1276" s="108"/>
      <c r="AN1276" s="108"/>
      <c r="AO1276" s="108"/>
      <c r="AP1276" s="108"/>
      <c r="AQ1276" s="108"/>
      <c r="AR1276" s="108"/>
      <c r="AS1276" s="108"/>
      <c r="AT1276" s="108"/>
      <c r="AU1276" s="108"/>
      <c r="AV1276" s="108"/>
      <c r="AW1276" s="108"/>
      <c r="AX1276" s="108"/>
      <c r="AY1276" s="108"/>
      <c r="AZ1276" s="108"/>
      <c r="BE1276" s="108"/>
      <c r="BG1276" s="108"/>
      <c r="BI1276" s="108"/>
      <c r="BK1276" s="108"/>
      <c r="BL1276" s="108"/>
      <c r="BM1276" s="108"/>
      <c r="CB1276" s="108"/>
      <c r="CC1276" s="108"/>
      <c r="CD1276" s="108"/>
      <c r="CE1276" s="108"/>
    </row>
    <row r="1277" spans="1:83">
      <c r="A1277" s="108"/>
      <c r="B1277" s="108"/>
      <c r="E1277" s="108"/>
      <c r="F1277" s="108"/>
      <c r="I1277" s="108"/>
      <c r="J1277" s="108"/>
      <c r="K1277" s="108"/>
      <c r="L1277" s="108"/>
      <c r="M1277" s="108"/>
      <c r="N1277" s="108"/>
      <c r="O1277" s="108"/>
      <c r="P1277" s="108"/>
      <c r="Q1277" s="108"/>
      <c r="R1277" s="108"/>
      <c r="S1277" s="108"/>
      <c r="T1277" s="108"/>
      <c r="U1277" s="108"/>
      <c r="V1277" s="108"/>
      <c r="W1277" s="108"/>
      <c r="X1277" s="108"/>
      <c r="Y1277" s="108"/>
      <c r="Z1277" s="108"/>
      <c r="AA1277" s="108"/>
      <c r="AB1277" s="108"/>
      <c r="AC1277" s="108"/>
      <c r="AD1277" s="108"/>
      <c r="AE1277" s="108"/>
      <c r="AF1277" s="108"/>
      <c r="AG1277" s="108"/>
      <c r="AH1277" s="108"/>
      <c r="AI1277" s="108"/>
      <c r="AJ1277" s="108"/>
      <c r="AK1277" s="108"/>
      <c r="AL1277" s="108"/>
      <c r="AM1277" s="108"/>
      <c r="AN1277" s="108"/>
      <c r="AO1277" s="108"/>
      <c r="AP1277" s="108"/>
      <c r="AQ1277" s="108"/>
      <c r="AR1277" s="108"/>
      <c r="AS1277" s="108"/>
      <c r="AT1277" s="108"/>
      <c r="AU1277" s="108"/>
      <c r="AV1277" s="108"/>
      <c r="AW1277" s="108"/>
      <c r="AX1277" s="108"/>
      <c r="AY1277" s="108"/>
      <c r="AZ1277" s="108"/>
      <c r="BE1277" s="108"/>
      <c r="BG1277" s="108"/>
      <c r="BI1277" s="108"/>
      <c r="BK1277" s="108"/>
      <c r="BL1277" s="108"/>
      <c r="BM1277" s="108"/>
      <c r="CB1277" s="108"/>
      <c r="CC1277" s="108"/>
      <c r="CD1277" s="108"/>
      <c r="CE1277" s="108"/>
    </row>
    <row r="1278" spans="1:83">
      <c r="A1278" s="108"/>
      <c r="B1278" s="108"/>
      <c r="E1278" s="108"/>
      <c r="F1278" s="108"/>
      <c r="I1278" s="108"/>
      <c r="J1278" s="108"/>
      <c r="K1278" s="108"/>
      <c r="L1278" s="108"/>
      <c r="M1278" s="108"/>
      <c r="N1278" s="108"/>
      <c r="O1278" s="108"/>
      <c r="P1278" s="108"/>
      <c r="Q1278" s="108"/>
      <c r="R1278" s="108"/>
      <c r="S1278" s="108"/>
      <c r="T1278" s="108"/>
      <c r="U1278" s="108"/>
      <c r="V1278" s="108"/>
      <c r="W1278" s="108"/>
      <c r="X1278" s="108"/>
      <c r="Y1278" s="108"/>
      <c r="Z1278" s="108"/>
      <c r="AA1278" s="108"/>
      <c r="AB1278" s="108"/>
      <c r="AC1278" s="108"/>
      <c r="AD1278" s="108"/>
      <c r="AE1278" s="108"/>
      <c r="AF1278" s="108"/>
      <c r="AG1278" s="108"/>
      <c r="AH1278" s="108"/>
      <c r="AI1278" s="108"/>
      <c r="AJ1278" s="108"/>
      <c r="AK1278" s="108"/>
      <c r="AL1278" s="108"/>
      <c r="AM1278" s="108"/>
      <c r="AN1278" s="108"/>
      <c r="AO1278" s="108"/>
      <c r="AP1278" s="108"/>
      <c r="AQ1278" s="108"/>
      <c r="AR1278" s="108"/>
      <c r="AS1278" s="108"/>
      <c r="AT1278" s="108"/>
      <c r="AU1278" s="108"/>
      <c r="AV1278" s="108"/>
      <c r="AW1278" s="108"/>
      <c r="AX1278" s="108"/>
      <c r="AY1278" s="108"/>
      <c r="AZ1278" s="108"/>
      <c r="BE1278" s="108"/>
      <c r="BG1278" s="108"/>
      <c r="BI1278" s="108"/>
      <c r="BK1278" s="108"/>
      <c r="BL1278" s="108"/>
      <c r="BM1278" s="108"/>
      <c r="CB1278" s="108"/>
      <c r="CC1278" s="108"/>
      <c r="CD1278" s="108"/>
      <c r="CE1278" s="108"/>
    </row>
    <row r="1279" spans="1:83">
      <c r="A1279" s="108"/>
      <c r="B1279" s="108"/>
      <c r="E1279" s="108"/>
      <c r="F1279" s="108"/>
      <c r="I1279" s="108"/>
      <c r="J1279" s="108"/>
      <c r="K1279" s="108"/>
      <c r="L1279" s="108"/>
      <c r="M1279" s="108"/>
      <c r="N1279" s="108"/>
      <c r="O1279" s="108"/>
      <c r="P1279" s="108"/>
      <c r="Q1279" s="108"/>
      <c r="R1279" s="108"/>
      <c r="S1279" s="108"/>
      <c r="T1279" s="108"/>
      <c r="U1279" s="108"/>
      <c r="V1279" s="108"/>
      <c r="W1279" s="108"/>
      <c r="X1279" s="108"/>
      <c r="Y1279" s="108"/>
      <c r="Z1279" s="108"/>
      <c r="AA1279" s="108"/>
      <c r="AB1279" s="108"/>
      <c r="AC1279" s="108"/>
      <c r="AD1279" s="108"/>
      <c r="AE1279" s="108"/>
      <c r="AF1279" s="108"/>
      <c r="AG1279" s="108"/>
      <c r="AH1279" s="108"/>
      <c r="AI1279" s="108"/>
      <c r="AJ1279" s="108"/>
      <c r="AK1279" s="108"/>
      <c r="AL1279" s="108"/>
      <c r="AM1279" s="108"/>
      <c r="AN1279" s="108"/>
      <c r="AO1279" s="108"/>
      <c r="AP1279" s="108"/>
      <c r="AQ1279" s="108"/>
      <c r="AR1279" s="108"/>
      <c r="AS1279" s="108"/>
      <c r="AT1279" s="108"/>
      <c r="AU1279" s="108"/>
      <c r="AV1279" s="108"/>
      <c r="AW1279" s="108"/>
      <c r="AX1279" s="108"/>
      <c r="AY1279" s="108"/>
      <c r="AZ1279" s="108"/>
      <c r="BE1279" s="108"/>
      <c r="BG1279" s="108"/>
      <c r="BI1279" s="108"/>
      <c r="BK1279" s="108"/>
      <c r="BL1279" s="108"/>
      <c r="BM1279" s="108"/>
      <c r="CB1279" s="108"/>
      <c r="CC1279" s="108"/>
      <c r="CD1279" s="108"/>
      <c r="CE1279" s="108"/>
    </row>
    <row r="1280" spans="1:83">
      <c r="A1280" s="108"/>
      <c r="B1280" s="108"/>
      <c r="E1280" s="108"/>
      <c r="F1280" s="108"/>
      <c r="I1280" s="108"/>
      <c r="J1280" s="108"/>
      <c r="K1280" s="108"/>
      <c r="L1280" s="108"/>
      <c r="M1280" s="108"/>
      <c r="N1280" s="108"/>
      <c r="O1280" s="108"/>
      <c r="P1280" s="108"/>
      <c r="Q1280" s="108"/>
      <c r="R1280" s="108"/>
      <c r="S1280" s="108"/>
      <c r="T1280" s="108"/>
      <c r="U1280" s="108"/>
      <c r="V1280" s="108"/>
      <c r="W1280" s="108"/>
      <c r="X1280" s="108"/>
      <c r="Y1280" s="108"/>
      <c r="Z1280" s="108"/>
      <c r="AA1280" s="108"/>
      <c r="AB1280" s="108"/>
      <c r="AC1280" s="108"/>
      <c r="AD1280" s="108"/>
      <c r="AE1280" s="108"/>
      <c r="AF1280" s="108"/>
      <c r="AG1280" s="108"/>
      <c r="AH1280" s="108"/>
      <c r="AI1280" s="108"/>
      <c r="AJ1280" s="108"/>
      <c r="AK1280" s="108"/>
      <c r="AL1280" s="108"/>
      <c r="AM1280" s="108"/>
      <c r="AN1280" s="108"/>
      <c r="AO1280" s="108"/>
      <c r="AP1280" s="108"/>
      <c r="AQ1280" s="108"/>
      <c r="AR1280" s="108"/>
      <c r="AS1280" s="108"/>
      <c r="AT1280" s="108"/>
      <c r="AU1280" s="108"/>
      <c r="AV1280" s="108"/>
      <c r="AW1280" s="108"/>
      <c r="AX1280" s="108"/>
      <c r="AY1280" s="108"/>
      <c r="AZ1280" s="108"/>
      <c r="BE1280" s="108"/>
      <c r="BG1280" s="108"/>
      <c r="BI1280" s="108"/>
      <c r="BK1280" s="108"/>
      <c r="BL1280" s="108"/>
      <c r="BM1280" s="108"/>
      <c r="CB1280" s="108"/>
      <c r="CC1280" s="108"/>
      <c r="CD1280" s="108"/>
      <c r="CE1280" s="108"/>
    </row>
    <row r="1281" spans="1:83">
      <c r="A1281" s="108"/>
      <c r="B1281" s="108"/>
      <c r="E1281" s="108"/>
      <c r="F1281" s="108"/>
      <c r="I1281" s="108"/>
      <c r="J1281" s="108"/>
      <c r="K1281" s="108"/>
      <c r="L1281" s="108"/>
      <c r="M1281" s="108"/>
      <c r="N1281" s="108"/>
      <c r="O1281" s="108"/>
      <c r="P1281" s="108"/>
      <c r="Q1281" s="108"/>
      <c r="R1281" s="108"/>
      <c r="S1281" s="108"/>
      <c r="T1281" s="108"/>
      <c r="U1281" s="108"/>
      <c r="V1281" s="108"/>
      <c r="W1281" s="108"/>
      <c r="X1281" s="108"/>
      <c r="Y1281" s="108"/>
      <c r="Z1281" s="108"/>
      <c r="AA1281" s="108"/>
      <c r="AB1281" s="108"/>
      <c r="AC1281" s="108"/>
      <c r="AD1281" s="108"/>
      <c r="AE1281" s="108"/>
      <c r="AF1281" s="108"/>
      <c r="AG1281" s="108"/>
      <c r="AH1281" s="108"/>
      <c r="AI1281" s="108"/>
      <c r="AJ1281" s="108"/>
      <c r="AK1281" s="108"/>
      <c r="AL1281" s="108"/>
      <c r="AM1281" s="108"/>
      <c r="AN1281" s="108"/>
      <c r="AO1281" s="108"/>
      <c r="AP1281" s="108"/>
      <c r="AQ1281" s="108"/>
      <c r="AR1281" s="108"/>
      <c r="AS1281" s="108"/>
      <c r="AT1281" s="108"/>
      <c r="AU1281" s="108"/>
      <c r="AV1281" s="108"/>
      <c r="AW1281" s="108"/>
      <c r="AX1281" s="108"/>
      <c r="AY1281" s="108"/>
      <c r="AZ1281" s="108"/>
      <c r="BE1281" s="108"/>
      <c r="BG1281" s="108"/>
      <c r="BI1281" s="108"/>
      <c r="BK1281" s="108"/>
      <c r="BL1281" s="108"/>
      <c r="BM1281" s="108"/>
      <c r="CB1281" s="108"/>
      <c r="CC1281" s="108"/>
      <c r="CD1281" s="108"/>
      <c r="CE1281" s="108"/>
    </row>
    <row r="1282" spans="1:83">
      <c r="A1282" s="108"/>
      <c r="B1282" s="108"/>
      <c r="E1282" s="108"/>
      <c r="F1282" s="108"/>
      <c r="I1282" s="108"/>
      <c r="J1282" s="108"/>
      <c r="K1282" s="108"/>
      <c r="L1282" s="108"/>
      <c r="M1282" s="108"/>
      <c r="N1282" s="108"/>
      <c r="O1282" s="108"/>
      <c r="P1282" s="108"/>
      <c r="Q1282" s="108"/>
      <c r="R1282" s="108"/>
      <c r="S1282" s="108"/>
      <c r="T1282" s="108"/>
      <c r="U1282" s="108"/>
      <c r="V1282" s="108"/>
      <c r="W1282" s="108"/>
      <c r="X1282" s="108"/>
      <c r="Y1282" s="108"/>
      <c r="Z1282" s="108"/>
      <c r="AA1282" s="108"/>
      <c r="AB1282" s="108"/>
      <c r="AC1282" s="108"/>
      <c r="AD1282" s="108"/>
      <c r="AE1282" s="108"/>
      <c r="AF1282" s="108"/>
      <c r="AG1282" s="108"/>
      <c r="AH1282" s="108"/>
      <c r="AI1282" s="108"/>
      <c r="AJ1282" s="108"/>
      <c r="AK1282" s="108"/>
      <c r="AL1282" s="108"/>
      <c r="AM1282" s="108"/>
      <c r="AN1282" s="108"/>
      <c r="AO1282" s="108"/>
      <c r="AP1282" s="108"/>
      <c r="AQ1282" s="108"/>
      <c r="AR1282" s="108"/>
      <c r="AS1282" s="108"/>
      <c r="AT1282" s="108"/>
      <c r="AU1282" s="108"/>
      <c r="AV1282" s="108"/>
      <c r="AW1282" s="108"/>
      <c r="AX1282" s="108"/>
      <c r="AY1282" s="108"/>
      <c r="AZ1282" s="108"/>
      <c r="BE1282" s="108"/>
      <c r="BG1282" s="108"/>
      <c r="BI1282" s="108"/>
      <c r="BK1282" s="108"/>
      <c r="BL1282" s="108"/>
      <c r="BM1282" s="108"/>
      <c r="CB1282" s="108"/>
      <c r="CC1282" s="108"/>
      <c r="CD1282" s="108"/>
      <c r="CE1282" s="108"/>
    </row>
    <row r="1283" spans="1:83">
      <c r="A1283" s="108"/>
      <c r="B1283" s="108"/>
      <c r="E1283" s="108"/>
      <c r="F1283" s="108"/>
      <c r="I1283" s="108"/>
      <c r="J1283" s="108"/>
      <c r="K1283" s="108"/>
      <c r="L1283" s="108"/>
      <c r="M1283" s="108"/>
      <c r="N1283" s="108"/>
      <c r="O1283" s="108"/>
      <c r="P1283" s="108"/>
      <c r="Q1283" s="108"/>
      <c r="R1283" s="108"/>
      <c r="S1283" s="108"/>
      <c r="T1283" s="108"/>
      <c r="U1283" s="108"/>
      <c r="V1283" s="108"/>
      <c r="W1283" s="108"/>
      <c r="X1283" s="108"/>
      <c r="Y1283" s="108"/>
      <c r="Z1283" s="108"/>
      <c r="AA1283" s="108"/>
      <c r="AB1283" s="108"/>
      <c r="AC1283" s="108"/>
      <c r="AD1283" s="108"/>
      <c r="AE1283" s="108"/>
      <c r="AF1283" s="108"/>
      <c r="AG1283" s="108"/>
      <c r="AH1283" s="108"/>
      <c r="AI1283" s="108"/>
      <c r="AJ1283" s="108"/>
      <c r="AK1283" s="108"/>
      <c r="AL1283" s="108"/>
      <c r="AM1283" s="108"/>
      <c r="AN1283" s="108"/>
      <c r="AO1283" s="108"/>
      <c r="AP1283" s="108"/>
      <c r="AQ1283" s="108"/>
      <c r="AR1283" s="108"/>
      <c r="AS1283" s="108"/>
      <c r="AT1283" s="108"/>
      <c r="AU1283" s="108"/>
      <c r="AV1283" s="108"/>
      <c r="AW1283" s="108"/>
      <c r="AX1283" s="108"/>
      <c r="AY1283" s="108"/>
      <c r="AZ1283" s="108"/>
      <c r="BE1283" s="108"/>
      <c r="BG1283" s="108"/>
      <c r="BI1283" s="108"/>
      <c r="BK1283" s="108"/>
      <c r="BL1283" s="108"/>
      <c r="BM1283" s="108"/>
      <c r="CB1283" s="108"/>
      <c r="CC1283" s="108"/>
      <c r="CD1283" s="108"/>
      <c r="CE1283" s="108"/>
    </row>
    <row r="1284" spans="1:83">
      <c r="A1284" s="108"/>
      <c r="B1284" s="108"/>
      <c r="E1284" s="108"/>
      <c r="F1284" s="108"/>
      <c r="I1284" s="108"/>
      <c r="J1284" s="108"/>
      <c r="K1284" s="108"/>
      <c r="L1284" s="108"/>
      <c r="M1284" s="108"/>
      <c r="N1284" s="108"/>
      <c r="O1284" s="108"/>
      <c r="P1284" s="108"/>
      <c r="Q1284" s="108"/>
      <c r="R1284" s="108"/>
      <c r="S1284" s="108"/>
      <c r="T1284" s="108"/>
      <c r="U1284" s="108"/>
      <c r="V1284" s="108"/>
      <c r="W1284" s="108"/>
      <c r="X1284" s="108"/>
      <c r="Y1284" s="108"/>
      <c r="Z1284" s="108"/>
      <c r="AA1284" s="108"/>
      <c r="AB1284" s="108"/>
      <c r="AC1284" s="108"/>
      <c r="AD1284" s="108"/>
      <c r="AE1284" s="108"/>
      <c r="AF1284" s="108"/>
      <c r="AG1284" s="108"/>
      <c r="AH1284" s="108"/>
      <c r="AI1284" s="108"/>
      <c r="AJ1284" s="108"/>
      <c r="AK1284" s="108"/>
      <c r="AL1284" s="108"/>
      <c r="AM1284" s="108"/>
      <c r="AN1284" s="108"/>
      <c r="AO1284" s="108"/>
      <c r="AP1284" s="108"/>
      <c r="AQ1284" s="108"/>
      <c r="AR1284" s="108"/>
      <c r="AS1284" s="108"/>
      <c r="AT1284" s="108"/>
      <c r="AU1284" s="108"/>
      <c r="AV1284" s="108"/>
      <c r="AW1284" s="108"/>
      <c r="AX1284" s="108"/>
      <c r="AY1284" s="108"/>
      <c r="AZ1284" s="108"/>
      <c r="BE1284" s="108"/>
      <c r="BG1284" s="108"/>
      <c r="BI1284" s="108"/>
      <c r="BK1284" s="108"/>
      <c r="BL1284" s="108"/>
      <c r="BM1284" s="108"/>
      <c r="CB1284" s="108"/>
      <c r="CC1284" s="108"/>
      <c r="CD1284" s="108"/>
      <c r="CE1284" s="108"/>
    </row>
    <row r="1285" spans="1:83">
      <c r="A1285" s="108"/>
      <c r="B1285" s="108"/>
      <c r="E1285" s="108"/>
      <c r="F1285" s="108"/>
      <c r="I1285" s="108"/>
      <c r="J1285" s="108"/>
      <c r="K1285" s="108"/>
      <c r="L1285" s="108"/>
      <c r="M1285" s="108"/>
      <c r="N1285" s="108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8"/>
      <c r="AA1285" s="108"/>
      <c r="AB1285" s="108"/>
      <c r="AC1285" s="108"/>
      <c r="AD1285" s="108"/>
      <c r="AE1285" s="108"/>
      <c r="AF1285" s="108"/>
      <c r="AG1285" s="108"/>
      <c r="AH1285" s="108"/>
      <c r="AI1285" s="108"/>
      <c r="AJ1285" s="108"/>
      <c r="AK1285" s="108"/>
      <c r="AL1285" s="108"/>
      <c r="AM1285" s="108"/>
      <c r="AN1285" s="108"/>
      <c r="AO1285" s="108"/>
      <c r="AP1285" s="108"/>
      <c r="AQ1285" s="108"/>
      <c r="AR1285" s="108"/>
      <c r="AS1285" s="108"/>
      <c r="AT1285" s="108"/>
      <c r="AU1285" s="108"/>
      <c r="AV1285" s="108"/>
      <c r="AW1285" s="108"/>
      <c r="AX1285" s="108"/>
      <c r="AY1285" s="108"/>
      <c r="AZ1285" s="108"/>
      <c r="BE1285" s="108"/>
      <c r="BG1285" s="108"/>
      <c r="BI1285" s="108"/>
      <c r="BK1285" s="108"/>
      <c r="BL1285" s="108"/>
      <c r="BM1285" s="108"/>
      <c r="CB1285" s="108"/>
      <c r="CC1285" s="108"/>
      <c r="CD1285" s="108"/>
      <c r="CE1285" s="108"/>
    </row>
    <row r="1286" spans="1:83">
      <c r="A1286" s="108"/>
      <c r="B1286" s="108"/>
      <c r="E1286" s="108"/>
      <c r="F1286" s="108"/>
      <c r="I1286" s="108"/>
      <c r="J1286" s="108"/>
      <c r="K1286" s="108"/>
      <c r="L1286" s="108"/>
      <c r="M1286" s="108"/>
      <c r="N1286" s="108"/>
      <c r="O1286" s="108"/>
      <c r="P1286" s="108"/>
      <c r="Q1286" s="108"/>
      <c r="R1286" s="108"/>
      <c r="S1286" s="108"/>
      <c r="T1286" s="108"/>
      <c r="U1286" s="108"/>
      <c r="V1286" s="108"/>
      <c r="W1286" s="108"/>
      <c r="X1286" s="108"/>
      <c r="Y1286" s="108"/>
      <c r="Z1286" s="108"/>
      <c r="AA1286" s="108"/>
      <c r="AB1286" s="108"/>
      <c r="AC1286" s="108"/>
      <c r="AD1286" s="108"/>
      <c r="AE1286" s="108"/>
      <c r="AF1286" s="108"/>
      <c r="AG1286" s="108"/>
      <c r="AH1286" s="108"/>
      <c r="AI1286" s="108"/>
      <c r="AJ1286" s="108"/>
      <c r="AK1286" s="108"/>
      <c r="AL1286" s="108"/>
      <c r="AM1286" s="108"/>
      <c r="AN1286" s="108"/>
      <c r="AO1286" s="108"/>
      <c r="AP1286" s="108"/>
      <c r="AQ1286" s="108"/>
      <c r="AR1286" s="108"/>
      <c r="AS1286" s="108"/>
      <c r="AT1286" s="108"/>
      <c r="AU1286" s="108"/>
      <c r="AV1286" s="108"/>
      <c r="AW1286" s="108"/>
      <c r="AX1286" s="108"/>
      <c r="AY1286" s="108"/>
      <c r="AZ1286" s="108"/>
      <c r="BE1286" s="108"/>
      <c r="BG1286" s="108"/>
      <c r="BI1286" s="108"/>
      <c r="BK1286" s="108"/>
      <c r="BL1286" s="108"/>
      <c r="BM1286" s="108"/>
      <c r="CB1286" s="108"/>
      <c r="CC1286" s="108"/>
      <c r="CD1286" s="108"/>
      <c r="CE1286" s="108"/>
    </row>
    <row r="1287" spans="1:83">
      <c r="A1287" s="108"/>
      <c r="B1287" s="108"/>
      <c r="E1287" s="108"/>
      <c r="F1287" s="108"/>
      <c r="I1287" s="108"/>
      <c r="J1287" s="108"/>
      <c r="K1287" s="108"/>
      <c r="L1287" s="108"/>
      <c r="M1287" s="108"/>
      <c r="N1287" s="108"/>
      <c r="O1287" s="108"/>
      <c r="P1287" s="108"/>
      <c r="Q1287" s="108"/>
      <c r="R1287" s="108"/>
      <c r="S1287" s="108"/>
      <c r="T1287" s="108"/>
      <c r="U1287" s="108"/>
      <c r="V1287" s="108"/>
      <c r="W1287" s="108"/>
      <c r="X1287" s="108"/>
      <c r="Y1287" s="108"/>
      <c r="Z1287" s="108"/>
      <c r="AA1287" s="108"/>
      <c r="AB1287" s="108"/>
      <c r="AC1287" s="108"/>
      <c r="AD1287" s="108"/>
      <c r="AE1287" s="108"/>
      <c r="AF1287" s="108"/>
      <c r="AG1287" s="108"/>
      <c r="AH1287" s="108"/>
      <c r="AI1287" s="108"/>
      <c r="AJ1287" s="108"/>
      <c r="AK1287" s="108"/>
      <c r="AL1287" s="108"/>
      <c r="AM1287" s="108"/>
      <c r="AN1287" s="108"/>
      <c r="AO1287" s="108"/>
      <c r="AP1287" s="108"/>
      <c r="AQ1287" s="108"/>
      <c r="AR1287" s="108"/>
      <c r="AS1287" s="108"/>
      <c r="AT1287" s="108"/>
      <c r="AU1287" s="108"/>
      <c r="AV1287" s="108"/>
      <c r="AW1287" s="108"/>
      <c r="AX1287" s="108"/>
      <c r="AY1287" s="108"/>
      <c r="AZ1287" s="108"/>
      <c r="BE1287" s="108"/>
      <c r="BG1287" s="108"/>
      <c r="BI1287" s="108"/>
      <c r="BK1287" s="108"/>
      <c r="BL1287" s="108"/>
      <c r="BM1287" s="108"/>
      <c r="CB1287" s="108"/>
      <c r="CC1287" s="108"/>
      <c r="CD1287" s="108"/>
      <c r="CE1287" s="108"/>
    </row>
    <row r="1288" spans="1:83">
      <c r="A1288" s="108"/>
      <c r="B1288" s="108"/>
      <c r="E1288" s="108"/>
      <c r="F1288" s="108"/>
      <c r="I1288" s="108"/>
      <c r="J1288" s="108"/>
      <c r="K1288" s="108"/>
      <c r="L1288" s="108"/>
      <c r="M1288" s="108"/>
      <c r="N1288" s="108"/>
      <c r="O1288" s="108"/>
      <c r="P1288" s="108"/>
      <c r="Q1288" s="108"/>
      <c r="R1288" s="108"/>
      <c r="S1288" s="108"/>
      <c r="T1288" s="108"/>
      <c r="U1288" s="108"/>
      <c r="V1288" s="108"/>
      <c r="W1288" s="108"/>
      <c r="X1288" s="108"/>
      <c r="Y1288" s="108"/>
      <c r="Z1288" s="108"/>
      <c r="AA1288" s="108"/>
      <c r="AB1288" s="108"/>
      <c r="AC1288" s="108"/>
      <c r="AD1288" s="108"/>
      <c r="AE1288" s="108"/>
      <c r="AF1288" s="108"/>
      <c r="AG1288" s="108"/>
      <c r="AH1288" s="108"/>
      <c r="AI1288" s="108"/>
      <c r="AJ1288" s="108"/>
      <c r="AK1288" s="108"/>
      <c r="AL1288" s="108"/>
      <c r="AM1288" s="108"/>
      <c r="AN1288" s="108"/>
      <c r="AO1288" s="108"/>
      <c r="AP1288" s="108"/>
      <c r="AQ1288" s="108"/>
      <c r="AR1288" s="108"/>
      <c r="AS1288" s="108"/>
      <c r="AT1288" s="108"/>
      <c r="AU1288" s="108"/>
      <c r="AV1288" s="108"/>
      <c r="AW1288" s="108"/>
      <c r="AX1288" s="108"/>
      <c r="AY1288" s="108"/>
      <c r="AZ1288" s="108"/>
      <c r="BE1288" s="108"/>
      <c r="BG1288" s="108"/>
      <c r="BI1288" s="108"/>
      <c r="BK1288" s="108"/>
      <c r="BL1288" s="108"/>
      <c r="BM1288" s="108"/>
      <c r="CB1288" s="108"/>
      <c r="CC1288" s="108"/>
      <c r="CD1288" s="108"/>
      <c r="CE1288" s="108"/>
    </row>
    <row r="1289" spans="1:83">
      <c r="A1289" s="108"/>
      <c r="B1289" s="108"/>
      <c r="E1289" s="108"/>
      <c r="F1289" s="108"/>
      <c r="I1289" s="108"/>
      <c r="J1289" s="108"/>
      <c r="K1289" s="108"/>
      <c r="L1289" s="108"/>
      <c r="M1289" s="108"/>
      <c r="N1289" s="108"/>
      <c r="O1289" s="108"/>
      <c r="P1289" s="108"/>
      <c r="Q1289" s="108"/>
      <c r="R1289" s="108"/>
      <c r="S1289" s="108"/>
      <c r="T1289" s="108"/>
      <c r="U1289" s="108"/>
      <c r="V1289" s="108"/>
      <c r="W1289" s="108"/>
      <c r="X1289" s="108"/>
      <c r="Y1289" s="108"/>
      <c r="Z1289" s="108"/>
      <c r="AA1289" s="108"/>
      <c r="AB1289" s="108"/>
      <c r="AC1289" s="108"/>
      <c r="AD1289" s="108"/>
      <c r="AE1289" s="108"/>
      <c r="AF1289" s="108"/>
      <c r="AG1289" s="108"/>
      <c r="AH1289" s="108"/>
      <c r="AI1289" s="108"/>
      <c r="AJ1289" s="108"/>
      <c r="AK1289" s="108"/>
      <c r="AL1289" s="108"/>
      <c r="AM1289" s="108"/>
      <c r="AN1289" s="108"/>
      <c r="AO1289" s="108"/>
      <c r="AP1289" s="108"/>
      <c r="AQ1289" s="108"/>
      <c r="AR1289" s="108"/>
      <c r="AS1289" s="108"/>
      <c r="AT1289" s="108"/>
      <c r="AU1289" s="108"/>
      <c r="AV1289" s="108"/>
      <c r="AW1289" s="108"/>
      <c r="AX1289" s="108"/>
      <c r="AY1289" s="108"/>
      <c r="AZ1289" s="108"/>
      <c r="BE1289" s="108"/>
      <c r="BG1289" s="108"/>
      <c r="BI1289" s="108"/>
      <c r="BK1289" s="108"/>
      <c r="BL1289" s="108"/>
      <c r="BM1289" s="108"/>
      <c r="CB1289" s="108"/>
      <c r="CC1289" s="108"/>
      <c r="CD1289" s="108"/>
      <c r="CE1289" s="108"/>
    </row>
    <row r="1290" spans="1:83">
      <c r="A1290" s="108"/>
      <c r="B1290" s="108"/>
      <c r="E1290" s="108"/>
      <c r="F1290" s="108"/>
      <c r="I1290" s="108"/>
      <c r="J1290" s="108"/>
      <c r="K1290" s="108"/>
      <c r="L1290" s="108"/>
      <c r="M1290" s="108"/>
      <c r="N1290" s="108"/>
      <c r="O1290" s="108"/>
      <c r="P1290" s="108"/>
      <c r="Q1290" s="108"/>
      <c r="R1290" s="108"/>
      <c r="S1290" s="108"/>
      <c r="T1290" s="108"/>
      <c r="U1290" s="108"/>
      <c r="V1290" s="108"/>
      <c r="W1290" s="108"/>
      <c r="X1290" s="108"/>
      <c r="Y1290" s="108"/>
      <c r="Z1290" s="108"/>
      <c r="AA1290" s="108"/>
      <c r="AB1290" s="108"/>
      <c r="AC1290" s="108"/>
      <c r="AD1290" s="108"/>
      <c r="AE1290" s="108"/>
      <c r="AF1290" s="108"/>
      <c r="AG1290" s="108"/>
      <c r="AH1290" s="108"/>
      <c r="AI1290" s="108"/>
      <c r="AJ1290" s="108"/>
      <c r="AK1290" s="108"/>
      <c r="AL1290" s="108"/>
      <c r="AM1290" s="108"/>
      <c r="AN1290" s="108"/>
      <c r="AO1290" s="108"/>
      <c r="AP1290" s="108"/>
      <c r="AQ1290" s="108"/>
      <c r="AR1290" s="108"/>
      <c r="AS1290" s="108"/>
      <c r="AT1290" s="108"/>
      <c r="AU1290" s="108"/>
      <c r="AV1290" s="108"/>
      <c r="AW1290" s="108"/>
      <c r="AX1290" s="108"/>
      <c r="AY1290" s="108"/>
      <c r="AZ1290" s="108"/>
      <c r="BE1290" s="108"/>
      <c r="BG1290" s="108"/>
      <c r="BI1290" s="108"/>
      <c r="BK1290" s="108"/>
      <c r="BL1290" s="108"/>
      <c r="BM1290" s="108"/>
      <c r="CB1290" s="108"/>
      <c r="CC1290" s="108"/>
      <c r="CD1290" s="108"/>
      <c r="CE1290" s="108"/>
    </row>
    <row r="1291" spans="1:83">
      <c r="A1291" s="108"/>
      <c r="B1291" s="108"/>
      <c r="E1291" s="108"/>
      <c r="F1291" s="108"/>
      <c r="I1291" s="108"/>
      <c r="J1291" s="108"/>
      <c r="K1291" s="108"/>
      <c r="L1291" s="108"/>
      <c r="M1291" s="108"/>
      <c r="N1291" s="108"/>
      <c r="O1291" s="108"/>
      <c r="P1291" s="108"/>
      <c r="Q1291" s="108"/>
      <c r="R1291" s="108"/>
      <c r="S1291" s="108"/>
      <c r="T1291" s="108"/>
      <c r="U1291" s="108"/>
      <c r="V1291" s="108"/>
      <c r="W1291" s="108"/>
      <c r="X1291" s="108"/>
      <c r="Y1291" s="108"/>
      <c r="Z1291" s="108"/>
      <c r="AA1291" s="108"/>
      <c r="AB1291" s="108"/>
      <c r="AC1291" s="108"/>
      <c r="AD1291" s="108"/>
      <c r="AE1291" s="108"/>
      <c r="AF1291" s="108"/>
      <c r="AG1291" s="108"/>
      <c r="AH1291" s="108"/>
      <c r="AI1291" s="108"/>
      <c r="AJ1291" s="108"/>
      <c r="AK1291" s="108"/>
      <c r="AL1291" s="108"/>
      <c r="AM1291" s="108"/>
      <c r="AN1291" s="108"/>
      <c r="AO1291" s="108"/>
      <c r="AP1291" s="108"/>
      <c r="AQ1291" s="108"/>
      <c r="AR1291" s="108"/>
      <c r="AS1291" s="108"/>
      <c r="AT1291" s="108"/>
      <c r="AU1291" s="108"/>
      <c r="AV1291" s="108"/>
      <c r="AW1291" s="108"/>
      <c r="AX1291" s="108"/>
      <c r="AY1291" s="108"/>
      <c r="AZ1291" s="108"/>
      <c r="BE1291" s="108"/>
      <c r="BG1291" s="108"/>
      <c r="BI1291" s="108"/>
      <c r="BK1291" s="108"/>
      <c r="BL1291" s="108"/>
      <c r="BM1291" s="108"/>
      <c r="CB1291" s="108"/>
      <c r="CC1291" s="108"/>
      <c r="CD1291" s="108"/>
      <c r="CE1291" s="108"/>
    </row>
    <row r="1292" spans="1:83">
      <c r="A1292" s="108"/>
      <c r="B1292" s="108"/>
      <c r="E1292" s="108"/>
      <c r="F1292" s="108"/>
      <c r="I1292" s="108"/>
      <c r="J1292" s="108"/>
      <c r="K1292" s="108"/>
      <c r="L1292" s="108"/>
      <c r="M1292" s="108"/>
      <c r="N1292" s="108"/>
      <c r="O1292" s="108"/>
      <c r="P1292" s="108"/>
      <c r="Q1292" s="108"/>
      <c r="R1292" s="108"/>
      <c r="S1292" s="108"/>
      <c r="T1292" s="108"/>
      <c r="U1292" s="108"/>
      <c r="V1292" s="108"/>
      <c r="W1292" s="108"/>
      <c r="X1292" s="108"/>
      <c r="Y1292" s="108"/>
      <c r="Z1292" s="108"/>
      <c r="AA1292" s="108"/>
      <c r="AB1292" s="108"/>
      <c r="AC1292" s="108"/>
      <c r="AD1292" s="108"/>
      <c r="AE1292" s="108"/>
      <c r="AF1292" s="108"/>
      <c r="AG1292" s="108"/>
      <c r="AH1292" s="108"/>
      <c r="AI1292" s="108"/>
      <c r="AJ1292" s="108"/>
      <c r="AK1292" s="108"/>
      <c r="AL1292" s="108"/>
      <c r="AM1292" s="108"/>
      <c r="AN1292" s="108"/>
      <c r="AO1292" s="108"/>
      <c r="AP1292" s="108"/>
      <c r="AQ1292" s="108"/>
      <c r="AR1292" s="108"/>
      <c r="AS1292" s="108"/>
      <c r="AT1292" s="108"/>
      <c r="AU1292" s="108"/>
      <c r="AV1292" s="108"/>
      <c r="AW1292" s="108"/>
      <c r="AX1292" s="108"/>
      <c r="AY1292" s="108"/>
      <c r="AZ1292" s="108"/>
      <c r="BE1292" s="108"/>
      <c r="BG1292" s="108"/>
      <c r="BI1292" s="108"/>
      <c r="BK1292" s="108"/>
      <c r="BL1292" s="108"/>
      <c r="BM1292" s="108"/>
      <c r="CB1292" s="108"/>
      <c r="CC1292" s="108"/>
      <c r="CD1292" s="108"/>
      <c r="CE1292" s="108"/>
    </row>
    <row r="1293" spans="1:83">
      <c r="A1293" s="108"/>
      <c r="B1293" s="108"/>
      <c r="E1293" s="108"/>
      <c r="F1293" s="108"/>
      <c r="I1293" s="108"/>
      <c r="J1293" s="108"/>
      <c r="K1293" s="108"/>
      <c r="L1293" s="108"/>
      <c r="M1293" s="108"/>
      <c r="N1293" s="108"/>
      <c r="O1293" s="108"/>
      <c r="P1293" s="108"/>
      <c r="Q1293" s="108"/>
      <c r="R1293" s="108"/>
      <c r="S1293" s="108"/>
      <c r="T1293" s="108"/>
      <c r="U1293" s="108"/>
      <c r="V1293" s="108"/>
      <c r="W1293" s="108"/>
      <c r="X1293" s="108"/>
      <c r="Y1293" s="108"/>
      <c r="Z1293" s="108"/>
      <c r="AA1293" s="108"/>
      <c r="AB1293" s="108"/>
      <c r="AC1293" s="108"/>
      <c r="AD1293" s="108"/>
      <c r="AE1293" s="108"/>
      <c r="AF1293" s="108"/>
      <c r="AG1293" s="108"/>
      <c r="AH1293" s="108"/>
      <c r="AI1293" s="108"/>
      <c r="AJ1293" s="108"/>
      <c r="AK1293" s="108"/>
      <c r="AL1293" s="108"/>
      <c r="AM1293" s="108"/>
      <c r="AN1293" s="108"/>
      <c r="AO1293" s="108"/>
      <c r="AP1293" s="108"/>
      <c r="AQ1293" s="108"/>
      <c r="AR1293" s="108"/>
      <c r="AS1293" s="108"/>
      <c r="AT1293" s="108"/>
      <c r="AU1293" s="108"/>
      <c r="AV1293" s="108"/>
      <c r="AW1293" s="108"/>
      <c r="AX1293" s="108"/>
      <c r="AY1293" s="108"/>
      <c r="AZ1293" s="108"/>
      <c r="BE1293" s="108"/>
      <c r="BG1293" s="108"/>
      <c r="BI1293" s="108"/>
      <c r="BK1293" s="108"/>
      <c r="BL1293" s="108"/>
      <c r="BM1293" s="108"/>
      <c r="CB1293" s="108"/>
      <c r="CC1293" s="108"/>
      <c r="CD1293" s="108"/>
      <c r="CE1293" s="108"/>
    </row>
    <row r="1294" spans="1:83">
      <c r="A1294" s="108"/>
      <c r="B1294" s="108"/>
      <c r="E1294" s="108"/>
      <c r="F1294" s="108"/>
      <c r="I1294" s="108"/>
      <c r="J1294" s="108"/>
      <c r="K1294" s="108"/>
      <c r="L1294" s="108"/>
      <c r="M1294" s="108"/>
      <c r="N1294" s="108"/>
      <c r="O1294" s="108"/>
      <c r="P1294" s="108"/>
      <c r="Q1294" s="108"/>
      <c r="R1294" s="108"/>
      <c r="S1294" s="108"/>
      <c r="T1294" s="108"/>
      <c r="U1294" s="108"/>
      <c r="V1294" s="108"/>
      <c r="W1294" s="108"/>
      <c r="X1294" s="108"/>
      <c r="Y1294" s="108"/>
      <c r="Z1294" s="108"/>
      <c r="AA1294" s="108"/>
      <c r="AB1294" s="108"/>
      <c r="AC1294" s="108"/>
      <c r="AD1294" s="108"/>
      <c r="AE1294" s="108"/>
      <c r="AF1294" s="108"/>
      <c r="AG1294" s="108"/>
      <c r="AH1294" s="108"/>
      <c r="AI1294" s="108"/>
      <c r="AJ1294" s="108"/>
      <c r="AK1294" s="108"/>
      <c r="AL1294" s="108"/>
      <c r="AM1294" s="108"/>
      <c r="AN1294" s="108"/>
      <c r="AO1294" s="108"/>
      <c r="AP1294" s="108"/>
      <c r="AQ1294" s="108"/>
      <c r="AR1294" s="108"/>
      <c r="AS1294" s="108"/>
      <c r="AT1294" s="108"/>
      <c r="AU1294" s="108"/>
      <c r="AV1294" s="108"/>
      <c r="AW1294" s="108"/>
      <c r="AX1294" s="108"/>
      <c r="AY1294" s="108"/>
      <c r="AZ1294" s="108"/>
      <c r="BE1294" s="108"/>
      <c r="BG1294" s="108"/>
      <c r="BI1294" s="108"/>
      <c r="BK1294" s="108"/>
      <c r="BL1294" s="108"/>
      <c r="BM1294" s="108"/>
      <c r="CB1294" s="108"/>
      <c r="CC1294" s="108"/>
      <c r="CD1294" s="108"/>
      <c r="CE1294" s="108"/>
    </row>
    <row r="1295" spans="1:83">
      <c r="A1295" s="108"/>
      <c r="B1295" s="108"/>
      <c r="E1295" s="108"/>
      <c r="F1295" s="108"/>
      <c r="I1295" s="108"/>
      <c r="J1295" s="108"/>
      <c r="K1295" s="108"/>
      <c r="L1295" s="108"/>
      <c r="M1295" s="108"/>
      <c r="N1295" s="108"/>
      <c r="O1295" s="108"/>
      <c r="P1295" s="108"/>
      <c r="Q1295" s="108"/>
      <c r="R1295" s="108"/>
      <c r="S1295" s="108"/>
      <c r="T1295" s="108"/>
      <c r="U1295" s="108"/>
      <c r="V1295" s="108"/>
      <c r="W1295" s="108"/>
      <c r="X1295" s="108"/>
      <c r="Y1295" s="108"/>
      <c r="Z1295" s="108"/>
      <c r="AA1295" s="108"/>
      <c r="AB1295" s="108"/>
      <c r="AC1295" s="108"/>
      <c r="AD1295" s="108"/>
      <c r="AE1295" s="108"/>
      <c r="AF1295" s="108"/>
      <c r="AG1295" s="108"/>
      <c r="AH1295" s="108"/>
      <c r="AI1295" s="108"/>
      <c r="AJ1295" s="108"/>
      <c r="AK1295" s="108"/>
      <c r="AL1295" s="108"/>
      <c r="AM1295" s="108"/>
      <c r="AN1295" s="108"/>
      <c r="AO1295" s="108"/>
      <c r="AP1295" s="108"/>
      <c r="AQ1295" s="108"/>
      <c r="AR1295" s="108"/>
      <c r="AS1295" s="108"/>
      <c r="AT1295" s="108"/>
      <c r="AU1295" s="108"/>
      <c r="AV1295" s="108"/>
      <c r="AW1295" s="108"/>
      <c r="AX1295" s="108"/>
      <c r="AY1295" s="108"/>
      <c r="AZ1295" s="108"/>
      <c r="BE1295" s="108"/>
      <c r="BG1295" s="108"/>
      <c r="BI1295" s="108"/>
      <c r="BK1295" s="108"/>
      <c r="BL1295" s="108"/>
      <c r="BM1295" s="108"/>
      <c r="CB1295" s="108"/>
      <c r="CC1295" s="108"/>
      <c r="CD1295" s="108"/>
      <c r="CE1295" s="108"/>
    </row>
    <row r="1296" spans="1:83">
      <c r="A1296" s="108"/>
      <c r="B1296" s="108"/>
      <c r="E1296" s="108"/>
      <c r="F1296" s="108"/>
      <c r="I1296" s="108"/>
      <c r="J1296" s="108"/>
      <c r="K1296" s="108"/>
      <c r="L1296" s="108"/>
      <c r="M1296" s="108"/>
      <c r="N1296" s="108"/>
      <c r="O1296" s="108"/>
      <c r="P1296" s="108"/>
      <c r="Q1296" s="108"/>
      <c r="R1296" s="108"/>
      <c r="S1296" s="108"/>
      <c r="T1296" s="108"/>
      <c r="U1296" s="108"/>
      <c r="V1296" s="108"/>
      <c r="W1296" s="108"/>
      <c r="X1296" s="108"/>
      <c r="Y1296" s="108"/>
      <c r="Z1296" s="108"/>
      <c r="AA1296" s="108"/>
      <c r="AB1296" s="108"/>
      <c r="AC1296" s="108"/>
      <c r="AD1296" s="108"/>
      <c r="AE1296" s="108"/>
      <c r="AF1296" s="108"/>
      <c r="AG1296" s="108"/>
      <c r="AH1296" s="108"/>
      <c r="AI1296" s="108"/>
      <c r="AJ1296" s="108"/>
      <c r="AK1296" s="108"/>
      <c r="AL1296" s="108"/>
      <c r="AM1296" s="108"/>
      <c r="AN1296" s="108"/>
      <c r="AO1296" s="108"/>
      <c r="AP1296" s="108"/>
      <c r="AQ1296" s="108"/>
      <c r="AR1296" s="108"/>
      <c r="AS1296" s="108"/>
      <c r="AT1296" s="108"/>
      <c r="AU1296" s="108"/>
      <c r="AV1296" s="108"/>
      <c r="AW1296" s="108"/>
      <c r="AX1296" s="108"/>
      <c r="AY1296" s="108"/>
      <c r="AZ1296" s="108"/>
      <c r="BE1296" s="108"/>
      <c r="BG1296" s="108"/>
      <c r="BI1296" s="108"/>
      <c r="BK1296" s="108"/>
      <c r="BL1296" s="108"/>
      <c r="BM1296" s="108"/>
      <c r="CB1296" s="108"/>
      <c r="CC1296" s="108"/>
      <c r="CD1296" s="108"/>
      <c r="CE1296" s="108"/>
    </row>
    <row r="1297" spans="1:83">
      <c r="A1297" s="108"/>
      <c r="B1297" s="108"/>
      <c r="E1297" s="108"/>
      <c r="F1297" s="108"/>
      <c r="I1297" s="108"/>
      <c r="J1297" s="108"/>
      <c r="K1297" s="108"/>
      <c r="L1297" s="108"/>
      <c r="M1297" s="108"/>
      <c r="N1297" s="108"/>
      <c r="O1297" s="108"/>
      <c r="P1297" s="108"/>
      <c r="Q1297" s="108"/>
      <c r="R1297" s="108"/>
      <c r="S1297" s="108"/>
      <c r="T1297" s="108"/>
      <c r="U1297" s="108"/>
      <c r="V1297" s="108"/>
      <c r="W1297" s="108"/>
      <c r="X1297" s="108"/>
      <c r="Y1297" s="108"/>
      <c r="Z1297" s="108"/>
      <c r="AA1297" s="108"/>
      <c r="AB1297" s="108"/>
      <c r="AC1297" s="108"/>
      <c r="AD1297" s="108"/>
      <c r="AE1297" s="108"/>
      <c r="AF1297" s="108"/>
      <c r="AG1297" s="108"/>
      <c r="AH1297" s="108"/>
      <c r="AI1297" s="108"/>
      <c r="AJ1297" s="108"/>
      <c r="AK1297" s="108"/>
      <c r="AL1297" s="108"/>
      <c r="AM1297" s="108"/>
      <c r="AN1297" s="108"/>
      <c r="AO1297" s="108"/>
      <c r="AP1297" s="108"/>
      <c r="AQ1297" s="108"/>
      <c r="AR1297" s="108"/>
      <c r="AS1297" s="108"/>
      <c r="AT1297" s="108"/>
      <c r="AU1297" s="108"/>
      <c r="AV1297" s="108"/>
      <c r="AW1297" s="108"/>
      <c r="AX1297" s="108"/>
      <c r="AY1297" s="108"/>
      <c r="AZ1297" s="108"/>
      <c r="BE1297" s="108"/>
      <c r="BG1297" s="108"/>
      <c r="BI1297" s="108"/>
      <c r="BK1297" s="108"/>
      <c r="BL1297" s="108"/>
      <c r="BM1297" s="108"/>
      <c r="CB1297" s="108"/>
      <c r="CC1297" s="108"/>
      <c r="CD1297" s="108"/>
      <c r="CE1297" s="108"/>
    </row>
    <row r="1298" spans="1:83">
      <c r="A1298" s="108"/>
      <c r="B1298" s="108"/>
      <c r="E1298" s="108"/>
      <c r="F1298" s="108"/>
      <c r="I1298" s="108"/>
      <c r="J1298" s="108"/>
      <c r="K1298" s="108"/>
      <c r="L1298" s="108"/>
      <c r="M1298" s="108"/>
      <c r="N1298" s="108"/>
      <c r="O1298" s="108"/>
      <c r="P1298" s="108"/>
      <c r="Q1298" s="108"/>
      <c r="R1298" s="108"/>
      <c r="S1298" s="108"/>
      <c r="T1298" s="108"/>
      <c r="U1298" s="108"/>
      <c r="V1298" s="108"/>
      <c r="W1298" s="108"/>
      <c r="X1298" s="108"/>
      <c r="Y1298" s="108"/>
      <c r="Z1298" s="108"/>
      <c r="AA1298" s="108"/>
      <c r="AB1298" s="108"/>
      <c r="AC1298" s="108"/>
      <c r="AD1298" s="108"/>
      <c r="AE1298" s="108"/>
      <c r="AF1298" s="108"/>
      <c r="AG1298" s="108"/>
      <c r="AH1298" s="108"/>
      <c r="AI1298" s="108"/>
      <c r="AJ1298" s="108"/>
      <c r="AK1298" s="108"/>
      <c r="AL1298" s="108"/>
      <c r="AM1298" s="108"/>
      <c r="AN1298" s="108"/>
      <c r="AO1298" s="108"/>
      <c r="AP1298" s="108"/>
      <c r="AQ1298" s="108"/>
      <c r="AR1298" s="108"/>
      <c r="AS1298" s="108"/>
      <c r="AT1298" s="108"/>
      <c r="AU1298" s="108"/>
      <c r="AV1298" s="108"/>
      <c r="AW1298" s="108"/>
      <c r="AX1298" s="108"/>
      <c r="AY1298" s="108"/>
      <c r="AZ1298" s="108"/>
      <c r="BE1298" s="108"/>
      <c r="BG1298" s="108"/>
      <c r="BI1298" s="108"/>
      <c r="BK1298" s="108"/>
      <c r="BL1298" s="108"/>
      <c r="BM1298" s="108"/>
      <c r="CB1298" s="108"/>
      <c r="CC1298" s="108"/>
      <c r="CD1298" s="108"/>
      <c r="CE1298" s="108"/>
    </row>
    <row r="1299" spans="1:83">
      <c r="A1299" s="108"/>
      <c r="B1299" s="108"/>
      <c r="E1299" s="108"/>
      <c r="F1299" s="108"/>
      <c r="I1299" s="108"/>
      <c r="J1299" s="108"/>
      <c r="K1299" s="108"/>
      <c r="L1299" s="108"/>
      <c r="M1299" s="108"/>
      <c r="N1299" s="108"/>
      <c r="O1299" s="108"/>
      <c r="P1299" s="108"/>
      <c r="Q1299" s="108"/>
      <c r="R1299" s="108"/>
      <c r="S1299" s="108"/>
      <c r="T1299" s="108"/>
      <c r="U1299" s="108"/>
      <c r="V1299" s="108"/>
      <c r="W1299" s="108"/>
      <c r="X1299" s="108"/>
      <c r="Y1299" s="108"/>
      <c r="Z1299" s="108"/>
      <c r="AA1299" s="108"/>
      <c r="AB1299" s="108"/>
      <c r="AC1299" s="108"/>
      <c r="AD1299" s="108"/>
      <c r="AE1299" s="108"/>
      <c r="AF1299" s="108"/>
      <c r="AG1299" s="108"/>
      <c r="AH1299" s="108"/>
      <c r="AI1299" s="108"/>
      <c r="AJ1299" s="108"/>
      <c r="AK1299" s="108"/>
      <c r="AL1299" s="108"/>
      <c r="AM1299" s="108"/>
      <c r="AN1299" s="108"/>
      <c r="AO1299" s="108"/>
      <c r="AP1299" s="108"/>
      <c r="AQ1299" s="108"/>
      <c r="AR1299" s="108"/>
      <c r="AS1299" s="108"/>
      <c r="AT1299" s="108"/>
      <c r="AU1299" s="108"/>
      <c r="AV1299" s="108"/>
      <c r="AW1299" s="108"/>
      <c r="AX1299" s="108"/>
      <c r="AY1299" s="108"/>
      <c r="AZ1299" s="108"/>
      <c r="BE1299" s="108"/>
      <c r="BG1299" s="108"/>
      <c r="BI1299" s="108"/>
      <c r="BK1299" s="108"/>
      <c r="BL1299" s="108"/>
      <c r="BM1299" s="108"/>
      <c r="CB1299" s="108"/>
      <c r="CC1299" s="108"/>
      <c r="CD1299" s="108"/>
      <c r="CE1299" s="108"/>
    </row>
    <row r="1300" spans="1:83">
      <c r="A1300" s="108"/>
      <c r="B1300" s="108"/>
      <c r="E1300" s="108"/>
      <c r="F1300" s="108"/>
      <c r="I1300" s="108"/>
      <c r="J1300" s="108"/>
      <c r="K1300" s="108"/>
      <c r="L1300" s="108"/>
      <c r="M1300" s="108"/>
      <c r="N1300" s="108"/>
      <c r="O1300" s="108"/>
      <c r="P1300" s="108"/>
      <c r="Q1300" s="108"/>
      <c r="R1300" s="108"/>
      <c r="S1300" s="108"/>
      <c r="T1300" s="108"/>
      <c r="U1300" s="108"/>
      <c r="V1300" s="108"/>
      <c r="W1300" s="108"/>
      <c r="X1300" s="108"/>
      <c r="Y1300" s="108"/>
      <c r="Z1300" s="108"/>
      <c r="AA1300" s="108"/>
      <c r="AB1300" s="108"/>
      <c r="AC1300" s="108"/>
      <c r="AD1300" s="108"/>
      <c r="AE1300" s="108"/>
      <c r="AF1300" s="108"/>
      <c r="AG1300" s="108"/>
      <c r="AH1300" s="108"/>
      <c r="AI1300" s="108"/>
      <c r="AJ1300" s="108"/>
      <c r="AK1300" s="108"/>
      <c r="AL1300" s="108"/>
      <c r="AM1300" s="108"/>
      <c r="AN1300" s="108"/>
      <c r="AO1300" s="108"/>
      <c r="AP1300" s="108"/>
      <c r="AQ1300" s="108"/>
      <c r="AR1300" s="108"/>
      <c r="AS1300" s="108"/>
      <c r="AT1300" s="108"/>
      <c r="AU1300" s="108"/>
      <c r="AV1300" s="108"/>
      <c r="AW1300" s="108"/>
      <c r="AX1300" s="108"/>
      <c r="AY1300" s="108"/>
      <c r="AZ1300" s="108"/>
      <c r="BE1300" s="108"/>
      <c r="BG1300" s="108"/>
      <c r="BI1300" s="108"/>
      <c r="BK1300" s="108"/>
      <c r="BL1300" s="108"/>
      <c r="BM1300" s="108"/>
      <c r="CB1300" s="108"/>
      <c r="CC1300" s="108"/>
      <c r="CD1300" s="108"/>
      <c r="CE1300" s="108"/>
    </row>
    <row r="1301" spans="1:83">
      <c r="A1301" s="108"/>
      <c r="B1301" s="108"/>
      <c r="E1301" s="108"/>
      <c r="F1301" s="108"/>
      <c r="I1301" s="108"/>
      <c r="J1301" s="108"/>
      <c r="K1301" s="108"/>
      <c r="L1301" s="108"/>
      <c r="M1301" s="108"/>
      <c r="N1301" s="108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8"/>
      <c r="AA1301" s="108"/>
      <c r="AB1301" s="108"/>
      <c r="AC1301" s="108"/>
      <c r="AD1301" s="108"/>
      <c r="AE1301" s="108"/>
      <c r="AF1301" s="108"/>
      <c r="AG1301" s="108"/>
      <c r="AH1301" s="108"/>
      <c r="AI1301" s="108"/>
      <c r="AJ1301" s="108"/>
      <c r="AK1301" s="108"/>
      <c r="AL1301" s="108"/>
      <c r="AM1301" s="108"/>
      <c r="AN1301" s="108"/>
      <c r="AO1301" s="108"/>
      <c r="AP1301" s="108"/>
      <c r="AQ1301" s="108"/>
      <c r="AR1301" s="108"/>
      <c r="AS1301" s="108"/>
      <c r="AT1301" s="108"/>
      <c r="AU1301" s="108"/>
      <c r="AV1301" s="108"/>
      <c r="AW1301" s="108"/>
      <c r="AX1301" s="108"/>
      <c r="AY1301" s="108"/>
      <c r="AZ1301" s="108"/>
      <c r="BE1301" s="108"/>
      <c r="BG1301" s="108"/>
      <c r="BI1301" s="108"/>
      <c r="BK1301" s="108"/>
      <c r="BL1301" s="108"/>
      <c r="BM1301" s="108"/>
      <c r="CB1301" s="108"/>
      <c r="CC1301" s="108"/>
      <c r="CD1301" s="108"/>
      <c r="CE1301" s="108"/>
    </row>
    <row r="1302" spans="1:83">
      <c r="A1302" s="108"/>
      <c r="B1302" s="108"/>
      <c r="E1302" s="108"/>
      <c r="F1302" s="108"/>
      <c r="I1302" s="108"/>
      <c r="J1302" s="108"/>
      <c r="K1302" s="108"/>
      <c r="L1302" s="108"/>
      <c r="M1302" s="108"/>
      <c r="N1302" s="108"/>
      <c r="O1302" s="108"/>
      <c r="P1302" s="108"/>
      <c r="Q1302" s="108"/>
      <c r="R1302" s="108"/>
      <c r="S1302" s="108"/>
      <c r="T1302" s="108"/>
      <c r="U1302" s="108"/>
      <c r="V1302" s="108"/>
      <c r="W1302" s="108"/>
      <c r="X1302" s="108"/>
      <c r="Y1302" s="108"/>
      <c r="Z1302" s="108"/>
      <c r="AA1302" s="108"/>
      <c r="AB1302" s="108"/>
      <c r="AC1302" s="108"/>
      <c r="AD1302" s="108"/>
      <c r="AE1302" s="108"/>
      <c r="AF1302" s="108"/>
      <c r="AG1302" s="108"/>
      <c r="AH1302" s="108"/>
      <c r="AI1302" s="108"/>
      <c r="AJ1302" s="108"/>
      <c r="AK1302" s="108"/>
      <c r="AL1302" s="108"/>
      <c r="AM1302" s="108"/>
      <c r="AN1302" s="108"/>
      <c r="AO1302" s="108"/>
      <c r="AP1302" s="108"/>
      <c r="AQ1302" s="108"/>
      <c r="AR1302" s="108"/>
      <c r="AS1302" s="108"/>
      <c r="AT1302" s="108"/>
      <c r="AU1302" s="108"/>
      <c r="AV1302" s="108"/>
      <c r="AW1302" s="108"/>
      <c r="AX1302" s="108"/>
      <c r="AY1302" s="108"/>
      <c r="AZ1302" s="108"/>
      <c r="BE1302" s="108"/>
      <c r="BG1302" s="108"/>
      <c r="BI1302" s="108"/>
      <c r="BK1302" s="108"/>
      <c r="BL1302" s="108"/>
      <c r="BM1302" s="108"/>
      <c r="CB1302" s="108"/>
      <c r="CC1302" s="108"/>
      <c r="CD1302" s="108"/>
      <c r="CE1302" s="108"/>
    </row>
    <row r="1303" spans="1:83">
      <c r="A1303" s="108"/>
      <c r="B1303" s="108"/>
      <c r="E1303" s="108"/>
      <c r="F1303" s="108"/>
      <c r="I1303" s="108"/>
      <c r="J1303" s="108"/>
      <c r="K1303" s="108"/>
      <c r="L1303" s="108"/>
      <c r="M1303" s="108"/>
      <c r="N1303" s="108"/>
      <c r="O1303" s="108"/>
      <c r="P1303" s="108"/>
      <c r="Q1303" s="108"/>
      <c r="R1303" s="108"/>
      <c r="S1303" s="108"/>
      <c r="T1303" s="108"/>
      <c r="U1303" s="108"/>
      <c r="V1303" s="108"/>
      <c r="W1303" s="108"/>
      <c r="X1303" s="108"/>
      <c r="Y1303" s="108"/>
      <c r="Z1303" s="108"/>
      <c r="AA1303" s="108"/>
      <c r="AB1303" s="108"/>
      <c r="AC1303" s="108"/>
      <c r="AD1303" s="108"/>
      <c r="AE1303" s="108"/>
      <c r="AF1303" s="108"/>
      <c r="AG1303" s="108"/>
      <c r="AH1303" s="108"/>
      <c r="AI1303" s="108"/>
      <c r="AJ1303" s="108"/>
      <c r="AK1303" s="108"/>
      <c r="AL1303" s="108"/>
      <c r="AM1303" s="108"/>
      <c r="AN1303" s="108"/>
      <c r="AO1303" s="108"/>
      <c r="AP1303" s="108"/>
      <c r="AQ1303" s="108"/>
      <c r="AR1303" s="108"/>
      <c r="AS1303" s="108"/>
      <c r="AT1303" s="108"/>
      <c r="AU1303" s="108"/>
      <c r="AV1303" s="108"/>
      <c r="AW1303" s="108"/>
      <c r="AX1303" s="108"/>
      <c r="AY1303" s="108"/>
      <c r="AZ1303" s="108"/>
      <c r="BE1303" s="108"/>
      <c r="BG1303" s="108"/>
      <c r="BI1303" s="108"/>
      <c r="BK1303" s="108"/>
      <c r="BL1303" s="108"/>
      <c r="BM1303" s="108"/>
      <c r="CB1303" s="108"/>
      <c r="CC1303" s="108"/>
      <c r="CD1303" s="108"/>
      <c r="CE1303" s="108"/>
    </row>
    <row r="1304" spans="1:83">
      <c r="A1304" s="108"/>
      <c r="B1304" s="108"/>
      <c r="E1304" s="108"/>
      <c r="F1304" s="108"/>
      <c r="I1304" s="108"/>
      <c r="J1304" s="108"/>
      <c r="K1304" s="108"/>
      <c r="L1304" s="108"/>
      <c r="M1304" s="108"/>
      <c r="N1304" s="108"/>
      <c r="O1304" s="108"/>
      <c r="P1304" s="108"/>
      <c r="Q1304" s="108"/>
      <c r="R1304" s="108"/>
      <c r="S1304" s="108"/>
      <c r="T1304" s="108"/>
      <c r="U1304" s="108"/>
      <c r="V1304" s="108"/>
      <c r="W1304" s="108"/>
      <c r="X1304" s="108"/>
      <c r="Y1304" s="108"/>
      <c r="Z1304" s="108"/>
      <c r="AA1304" s="108"/>
      <c r="AB1304" s="108"/>
      <c r="AC1304" s="108"/>
      <c r="AD1304" s="108"/>
      <c r="AE1304" s="108"/>
      <c r="AF1304" s="108"/>
      <c r="AG1304" s="108"/>
      <c r="AH1304" s="108"/>
      <c r="AI1304" s="108"/>
      <c r="AJ1304" s="108"/>
      <c r="AK1304" s="108"/>
      <c r="AL1304" s="108"/>
      <c r="AM1304" s="108"/>
      <c r="AN1304" s="108"/>
      <c r="AO1304" s="108"/>
      <c r="AP1304" s="108"/>
      <c r="AQ1304" s="108"/>
      <c r="AR1304" s="108"/>
      <c r="AS1304" s="108"/>
      <c r="AT1304" s="108"/>
      <c r="AU1304" s="108"/>
      <c r="AV1304" s="108"/>
      <c r="AW1304" s="108"/>
      <c r="AX1304" s="108"/>
      <c r="AY1304" s="108"/>
      <c r="AZ1304" s="108"/>
      <c r="BE1304" s="108"/>
      <c r="BG1304" s="108"/>
      <c r="BI1304" s="108"/>
      <c r="BK1304" s="108"/>
      <c r="BL1304" s="108"/>
      <c r="BM1304" s="108"/>
      <c r="CB1304" s="108"/>
      <c r="CC1304" s="108"/>
      <c r="CD1304" s="108"/>
      <c r="CE1304" s="108"/>
    </row>
    <row r="1305" spans="1:83">
      <c r="A1305" s="108"/>
      <c r="B1305" s="108"/>
      <c r="E1305" s="108"/>
      <c r="F1305" s="108"/>
      <c r="I1305" s="108"/>
      <c r="J1305" s="108"/>
      <c r="K1305" s="108"/>
      <c r="L1305" s="108"/>
      <c r="M1305" s="108"/>
      <c r="N1305" s="108"/>
      <c r="O1305" s="108"/>
      <c r="P1305" s="108"/>
      <c r="Q1305" s="108"/>
      <c r="R1305" s="108"/>
      <c r="S1305" s="108"/>
      <c r="T1305" s="108"/>
      <c r="U1305" s="108"/>
      <c r="V1305" s="108"/>
      <c r="W1305" s="108"/>
      <c r="X1305" s="108"/>
      <c r="Y1305" s="108"/>
      <c r="Z1305" s="108"/>
      <c r="AA1305" s="108"/>
      <c r="AB1305" s="108"/>
      <c r="AC1305" s="108"/>
      <c r="AD1305" s="108"/>
      <c r="AE1305" s="108"/>
      <c r="AF1305" s="108"/>
      <c r="AG1305" s="108"/>
      <c r="AH1305" s="108"/>
      <c r="AI1305" s="108"/>
      <c r="AJ1305" s="108"/>
      <c r="AK1305" s="108"/>
      <c r="AL1305" s="108"/>
      <c r="AM1305" s="108"/>
      <c r="AN1305" s="108"/>
      <c r="AO1305" s="108"/>
      <c r="AP1305" s="108"/>
      <c r="AQ1305" s="108"/>
      <c r="AR1305" s="108"/>
      <c r="AS1305" s="108"/>
      <c r="AT1305" s="108"/>
      <c r="AU1305" s="108"/>
      <c r="AV1305" s="108"/>
      <c r="AW1305" s="108"/>
      <c r="AX1305" s="108"/>
      <c r="AY1305" s="108"/>
      <c r="AZ1305" s="108"/>
      <c r="BE1305" s="108"/>
      <c r="BG1305" s="108"/>
      <c r="BI1305" s="108"/>
      <c r="BK1305" s="108"/>
      <c r="BL1305" s="108"/>
      <c r="BM1305" s="108"/>
      <c r="CB1305" s="108"/>
      <c r="CC1305" s="108"/>
      <c r="CD1305" s="108"/>
      <c r="CE1305" s="108"/>
    </row>
    <row r="1306" spans="1:83">
      <c r="A1306" s="108"/>
      <c r="B1306" s="108"/>
      <c r="E1306" s="108"/>
      <c r="F1306" s="108"/>
      <c r="I1306" s="108"/>
      <c r="J1306" s="108"/>
      <c r="K1306" s="108"/>
      <c r="L1306" s="108"/>
      <c r="M1306" s="108"/>
      <c r="N1306" s="108"/>
      <c r="O1306" s="108"/>
      <c r="P1306" s="108"/>
      <c r="Q1306" s="108"/>
      <c r="R1306" s="108"/>
      <c r="S1306" s="108"/>
      <c r="T1306" s="108"/>
      <c r="U1306" s="108"/>
      <c r="V1306" s="108"/>
      <c r="W1306" s="108"/>
      <c r="X1306" s="108"/>
      <c r="Y1306" s="108"/>
      <c r="Z1306" s="108"/>
      <c r="AA1306" s="108"/>
      <c r="AB1306" s="108"/>
      <c r="AC1306" s="108"/>
      <c r="AD1306" s="108"/>
      <c r="AE1306" s="108"/>
      <c r="AF1306" s="108"/>
      <c r="AG1306" s="108"/>
      <c r="AH1306" s="108"/>
      <c r="AI1306" s="108"/>
      <c r="AJ1306" s="108"/>
      <c r="AK1306" s="108"/>
      <c r="AL1306" s="108"/>
      <c r="AM1306" s="108"/>
      <c r="AN1306" s="108"/>
      <c r="AO1306" s="108"/>
      <c r="AP1306" s="108"/>
      <c r="AQ1306" s="108"/>
      <c r="AR1306" s="108"/>
      <c r="AS1306" s="108"/>
      <c r="AT1306" s="108"/>
      <c r="AU1306" s="108"/>
      <c r="AV1306" s="108"/>
      <c r="AW1306" s="108"/>
      <c r="AX1306" s="108"/>
      <c r="AY1306" s="108"/>
      <c r="AZ1306" s="108"/>
      <c r="BE1306" s="108"/>
      <c r="BG1306" s="108"/>
      <c r="BI1306" s="108"/>
      <c r="BK1306" s="108"/>
      <c r="BL1306" s="108"/>
      <c r="BM1306" s="108"/>
      <c r="CB1306" s="108"/>
      <c r="CC1306" s="108"/>
      <c r="CD1306" s="108"/>
      <c r="CE1306" s="108"/>
    </row>
    <row r="1307" spans="1:83">
      <c r="A1307" s="108"/>
      <c r="B1307" s="108"/>
      <c r="E1307" s="108"/>
      <c r="F1307" s="108"/>
      <c r="I1307" s="108"/>
      <c r="J1307" s="108"/>
      <c r="K1307" s="108"/>
      <c r="L1307" s="108"/>
      <c r="M1307" s="108"/>
      <c r="N1307" s="108"/>
      <c r="O1307" s="108"/>
      <c r="P1307" s="108"/>
      <c r="Q1307" s="108"/>
      <c r="R1307" s="108"/>
      <c r="S1307" s="108"/>
      <c r="T1307" s="108"/>
      <c r="U1307" s="108"/>
      <c r="V1307" s="108"/>
      <c r="W1307" s="108"/>
      <c r="X1307" s="108"/>
      <c r="Y1307" s="108"/>
      <c r="Z1307" s="108"/>
      <c r="AA1307" s="108"/>
      <c r="AB1307" s="108"/>
      <c r="AC1307" s="108"/>
      <c r="AD1307" s="108"/>
      <c r="AE1307" s="108"/>
      <c r="AF1307" s="108"/>
      <c r="AG1307" s="108"/>
      <c r="AH1307" s="108"/>
      <c r="AI1307" s="108"/>
      <c r="AJ1307" s="108"/>
      <c r="AK1307" s="108"/>
      <c r="AL1307" s="108"/>
      <c r="AM1307" s="108"/>
      <c r="AN1307" s="108"/>
      <c r="AO1307" s="108"/>
      <c r="AP1307" s="108"/>
      <c r="AQ1307" s="108"/>
      <c r="AR1307" s="108"/>
      <c r="AS1307" s="108"/>
      <c r="AT1307" s="108"/>
      <c r="AU1307" s="108"/>
      <c r="AV1307" s="108"/>
      <c r="AW1307" s="108"/>
      <c r="AX1307" s="108"/>
      <c r="AY1307" s="108"/>
      <c r="AZ1307" s="108"/>
      <c r="BE1307" s="108"/>
      <c r="BG1307" s="108"/>
      <c r="BI1307" s="108"/>
      <c r="BK1307" s="108"/>
      <c r="BL1307" s="108"/>
      <c r="BM1307" s="108"/>
      <c r="CB1307" s="108"/>
      <c r="CC1307" s="108"/>
      <c r="CD1307" s="108"/>
      <c r="CE1307" s="108"/>
    </row>
    <row r="1308" spans="1:83">
      <c r="A1308" s="108"/>
      <c r="B1308" s="108"/>
      <c r="E1308" s="108"/>
      <c r="F1308" s="108"/>
      <c r="I1308" s="108"/>
      <c r="J1308" s="108"/>
      <c r="K1308" s="108"/>
      <c r="L1308" s="108"/>
      <c r="M1308" s="108"/>
      <c r="N1308" s="108"/>
      <c r="O1308" s="108"/>
      <c r="P1308" s="108"/>
      <c r="Q1308" s="108"/>
      <c r="R1308" s="108"/>
      <c r="S1308" s="108"/>
      <c r="T1308" s="108"/>
      <c r="U1308" s="108"/>
      <c r="V1308" s="108"/>
      <c r="W1308" s="108"/>
      <c r="X1308" s="108"/>
      <c r="Y1308" s="108"/>
      <c r="Z1308" s="108"/>
      <c r="AA1308" s="108"/>
      <c r="AB1308" s="108"/>
      <c r="AC1308" s="108"/>
      <c r="AD1308" s="108"/>
      <c r="AE1308" s="108"/>
      <c r="AF1308" s="108"/>
      <c r="AG1308" s="108"/>
      <c r="AH1308" s="108"/>
      <c r="AI1308" s="108"/>
      <c r="AJ1308" s="108"/>
      <c r="AK1308" s="108"/>
      <c r="AL1308" s="108"/>
      <c r="AM1308" s="108"/>
      <c r="AN1308" s="108"/>
      <c r="AO1308" s="108"/>
      <c r="AP1308" s="108"/>
      <c r="AQ1308" s="108"/>
      <c r="AR1308" s="108"/>
      <c r="AS1308" s="108"/>
      <c r="AT1308" s="108"/>
      <c r="AU1308" s="108"/>
      <c r="AV1308" s="108"/>
      <c r="AW1308" s="108"/>
      <c r="AX1308" s="108"/>
      <c r="AY1308" s="108"/>
      <c r="AZ1308" s="108"/>
      <c r="BE1308" s="108"/>
      <c r="BG1308" s="108"/>
      <c r="BI1308" s="108"/>
      <c r="BK1308" s="108"/>
      <c r="BL1308" s="108"/>
      <c r="BM1308" s="108"/>
      <c r="CB1308" s="108"/>
      <c r="CC1308" s="108"/>
      <c r="CD1308" s="108"/>
      <c r="CE1308" s="108"/>
    </row>
    <row r="1309" spans="1:83">
      <c r="A1309" s="108"/>
      <c r="B1309" s="108"/>
      <c r="E1309" s="108"/>
      <c r="F1309" s="108"/>
      <c r="I1309" s="108"/>
      <c r="J1309" s="108"/>
      <c r="K1309" s="108"/>
      <c r="L1309" s="108"/>
      <c r="M1309" s="108"/>
      <c r="N1309" s="108"/>
      <c r="O1309" s="108"/>
      <c r="P1309" s="108"/>
      <c r="Q1309" s="108"/>
      <c r="R1309" s="108"/>
      <c r="S1309" s="108"/>
      <c r="T1309" s="108"/>
      <c r="U1309" s="108"/>
      <c r="V1309" s="108"/>
      <c r="W1309" s="108"/>
      <c r="X1309" s="108"/>
      <c r="Y1309" s="108"/>
      <c r="Z1309" s="108"/>
      <c r="AA1309" s="108"/>
      <c r="AB1309" s="108"/>
      <c r="AC1309" s="108"/>
      <c r="AD1309" s="108"/>
      <c r="AE1309" s="108"/>
      <c r="AF1309" s="108"/>
      <c r="AG1309" s="108"/>
      <c r="AH1309" s="108"/>
      <c r="AI1309" s="108"/>
      <c r="AJ1309" s="108"/>
      <c r="AK1309" s="108"/>
      <c r="AL1309" s="108"/>
      <c r="AM1309" s="108"/>
      <c r="AN1309" s="108"/>
      <c r="AO1309" s="108"/>
      <c r="AP1309" s="108"/>
      <c r="AQ1309" s="108"/>
      <c r="AR1309" s="108"/>
      <c r="AS1309" s="108"/>
      <c r="AT1309" s="108"/>
      <c r="AU1309" s="108"/>
      <c r="AV1309" s="108"/>
      <c r="AW1309" s="108"/>
      <c r="AX1309" s="108"/>
      <c r="AY1309" s="108"/>
      <c r="AZ1309" s="108"/>
      <c r="BE1309" s="108"/>
      <c r="BG1309" s="108"/>
      <c r="BI1309" s="108"/>
      <c r="BK1309" s="108"/>
      <c r="BL1309" s="108"/>
      <c r="BM1309" s="108"/>
      <c r="CB1309" s="108"/>
      <c r="CC1309" s="108"/>
      <c r="CD1309" s="108"/>
      <c r="CE1309" s="108"/>
    </row>
    <row r="1310" spans="1:83">
      <c r="A1310" s="108"/>
      <c r="B1310" s="108"/>
      <c r="E1310" s="108"/>
      <c r="F1310" s="108"/>
      <c r="I1310" s="108"/>
      <c r="J1310" s="108"/>
      <c r="K1310" s="108"/>
      <c r="L1310" s="108"/>
      <c r="M1310" s="108"/>
      <c r="N1310" s="108"/>
      <c r="O1310" s="108"/>
      <c r="P1310" s="108"/>
      <c r="Q1310" s="108"/>
      <c r="R1310" s="108"/>
      <c r="S1310" s="108"/>
      <c r="T1310" s="108"/>
      <c r="U1310" s="108"/>
      <c r="V1310" s="108"/>
      <c r="W1310" s="108"/>
      <c r="X1310" s="108"/>
      <c r="Y1310" s="108"/>
      <c r="Z1310" s="108"/>
      <c r="AA1310" s="108"/>
      <c r="AB1310" s="108"/>
      <c r="AC1310" s="108"/>
      <c r="AD1310" s="108"/>
      <c r="AE1310" s="108"/>
      <c r="AF1310" s="108"/>
      <c r="AG1310" s="108"/>
      <c r="AH1310" s="108"/>
      <c r="AI1310" s="108"/>
      <c r="AJ1310" s="108"/>
      <c r="AK1310" s="108"/>
      <c r="AL1310" s="108"/>
      <c r="AM1310" s="108"/>
      <c r="AN1310" s="108"/>
      <c r="AO1310" s="108"/>
      <c r="AP1310" s="108"/>
      <c r="AQ1310" s="108"/>
      <c r="AR1310" s="108"/>
      <c r="AS1310" s="108"/>
      <c r="AT1310" s="108"/>
      <c r="AU1310" s="108"/>
      <c r="AV1310" s="108"/>
      <c r="AW1310" s="108"/>
      <c r="AX1310" s="108"/>
      <c r="AY1310" s="108"/>
      <c r="AZ1310" s="108"/>
      <c r="BE1310" s="108"/>
      <c r="BG1310" s="108"/>
      <c r="BI1310" s="108"/>
      <c r="BK1310" s="108"/>
      <c r="BL1310" s="108"/>
      <c r="BM1310" s="108"/>
      <c r="CB1310" s="108"/>
      <c r="CC1310" s="108"/>
      <c r="CD1310" s="108"/>
      <c r="CE1310" s="108"/>
    </row>
    <row r="1311" spans="1:83">
      <c r="A1311" s="108"/>
      <c r="B1311" s="108"/>
      <c r="E1311" s="108"/>
      <c r="F1311" s="108"/>
      <c r="I1311" s="108"/>
      <c r="J1311" s="108"/>
      <c r="K1311" s="108"/>
      <c r="L1311" s="108"/>
      <c r="M1311" s="108"/>
      <c r="N1311" s="108"/>
      <c r="O1311" s="108"/>
      <c r="P1311" s="108"/>
      <c r="Q1311" s="108"/>
      <c r="R1311" s="108"/>
      <c r="S1311" s="108"/>
      <c r="T1311" s="108"/>
      <c r="U1311" s="108"/>
      <c r="V1311" s="108"/>
      <c r="W1311" s="108"/>
      <c r="X1311" s="108"/>
      <c r="Y1311" s="108"/>
      <c r="Z1311" s="108"/>
      <c r="AA1311" s="108"/>
      <c r="AB1311" s="108"/>
      <c r="AC1311" s="108"/>
      <c r="AD1311" s="108"/>
      <c r="AE1311" s="108"/>
      <c r="AF1311" s="108"/>
      <c r="AG1311" s="108"/>
      <c r="AH1311" s="108"/>
      <c r="AI1311" s="108"/>
      <c r="AJ1311" s="108"/>
      <c r="AK1311" s="108"/>
      <c r="AL1311" s="108"/>
      <c r="AM1311" s="108"/>
      <c r="AN1311" s="108"/>
      <c r="AO1311" s="108"/>
      <c r="AP1311" s="108"/>
      <c r="AQ1311" s="108"/>
      <c r="AR1311" s="108"/>
      <c r="AS1311" s="108"/>
      <c r="AT1311" s="108"/>
      <c r="AU1311" s="108"/>
      <c r="AV1311" s="108"/>
      <c r="AW1311" s="108"/>
      <c r="AX1311" s="108"/>
      <c r="AY1311" s="108"/>
      <c r="AZ1311" s="108"/>
      <c r="BE1311" s="108"/>
      <c r="BG1311" s="108"/>
      <c r="BI1311" s="108"/>
      <c r="BK1311" s="108"/>
      <c r="BL1311" s="108"/>
      <c r="BM1311" s="108"/>
      <c r="CB1311" s="108"/>
      <c r="CC1311" s="108"/>
      <c r="CD1311" s="108"/>
      <c r="CE1311" s="108"/>
    </row>
    <row r="1312" spans="1:83">
      <c r="A1312" s="108"/>
      <c r="B1312" s="108"/>
      <c r="E1312" s="108"/>
      <c r="F1312" s="108"/>
      <c r="I1312" s="108"/>
      <c r="J1312" s="108"/>
      <c r="K1312" s="108"/>
      <c r="L1312" s="108"/>
      <c r="M1312" s="108"/>
      <c r="N1312" s="108"/>
      <c r="O1312" s="108"/>
      <c r="P1312" s="108"/>
      <c r="Q1312" s="108"/>
      <c r="R1312" s="108"/>
      <c r="S1312" s="108"/>
      <c r="T1312" s="108"/>
      <c r="U1312" s="108"/>
      <c r="V1312" s="108"/>
      <c r="W1312" s="108"/>
      <c r="X1312" s="108"/>
      <c r="Y1312" s="108"/>
      <c r="Z1312" s="108"/>
      <c r="AA1312" s="108"/>
      <c r="AB1312" s="108"/>
      <c r="AC1312" s="108"/>
      <c r="AD1312" s="108"/>
      <c r="AE1312" s="108"/>
      <c r="AF1312" s="108"/>
      <c r="AG1312" s="108"/>
      <c r="AH1312" s="108"/>
      <c r="AI1312" s="108"/>
      <c r="AJ1312" s="108"/>
      <c r="AK1312" s="108"/>
      <c r="AL1312" s="108"/>
      <c r="AM1312" s="108"/>
      <c r="AN1312" s="108"/>
      <c r="AO1312" s="108"/>
      <c r="AP1312" s="108"/>
      <c r="AQ1312" s="108"/>
      <c r="AR1312" s="108"/>
      <c r="AS1312" s="108"/>
      <c r="AT1312" s="108"/>
      <c r="AU1312" s="108"/>
      <c r="AV1312" s="108"/>
      <c r="AW1312" s="108"/>
      <c r="AX1312" s="108"/>
      <c r="AY1312" s="108"/>
      <c r="AZ1312" s="108"/>
      <c r="BE1312" s="108"/>
      <c r="BG1312" s="108"/>
      <c r="BI1312" s="108"/>
      <c r="BK1312" s="108"/>
      <c r="BL1312" s="108"/>
      <c r="BM1312" s="108"/>
      <c r="CB1312" s="108"/>
      <c r="CC1312" s="108"/>
      <c r="CD1312" s="108"/>
      <c r="CE1312" s="108"/>
    </row>
    <row r="1313" spans="1:83">
      <c r="A1313" s="108"/>
      <c r="B1313" s="108"/>
      <c r="E1313" s="108"/>
      <c r="F1313" s="108"/>
      <c r="I1313" s="108"/>
      <c r="J1313" s="108"/>
      <c r="K1313" s="108"/>
      <c r="L1313" s="108"/>
      <c r="M1313" s="108"/>
      <c r="N1313" s="108"/>
      <c r="O1313" s="108"/>
      <c r="P1313" s="108"/>
      <c r="Q1313" s="108"/>
      <c r="R1313" s="108"/>
      <c r="S1313" s="108"/>
      <c r="T1313" s="108"/>
      <c r="U1313" s="108"/>
      <c r="V1313" s="108"/>
      <c r="W1313" s="108"/>
      <c r="X1313" s="108"/>
      <c r="Y1313" s="108"/>
      <c r="Z1313" s="108"/>
      <c r="AA1313" s="108"/>
      <c r="AB1313" s="108"/>
      <c r="AC1313" s="108"/>
      <c r="AD1313" s="108"/>
      <c r="AE1313" s="108"/>
      <c r="AF1313" s="108"/>
      <c r="AG1313" s="108"/>
      <c r="AH1313" s="108"/>
      <c r="AI1313" s="108"/>
      <c r="AJ1313" s="108"/>
      <c r="AK1313" s="108"/>
      <c r="AL1313" s="108"/>
      <c r="AM1313" s="108"/>
      <c r="AN1313" s="108"/>
      <c r="AO1313" s="108"/>
      <c r="AP1313" s="108"/>
      <c r="AQ1313" s="108"/>
      <c r="AR1313" s="108"/>
      <c r="AS1313" s="108"/>
      <c r="AT1313" s="108"/>
      <c r="AU1313" s="108"/>
      <c r="AV1313" s="108"/>
      <c r="AW1313" s="108"/>
      <c r="AX1313" s="108"/>
      <c r="AY1313" s="108"/>
      <c r="AZ1313" s="108"/>
      <c r="BE1313" s="108"/>
      <c r="BG1313" s="108"/>
      <c r="BI1313" s="108"/>
      <c r="BK1313" s="108"/>
      <c r="BL1313" s="108"/>
      <c r="BM1313" s="108"/>
      <c r="CB1313" s="108"/>
      <c r="CC1313" s="108"/>
      <c r="CD1313" s="108"/>
      <c r="CE1313" s="108"/>
    </row>
    <row r="1314" spans="1:83">
      <c r="A1314" s="108"/>
      <c r="B1314" s="108"/>
      <c r="E1314" s="108"/>
      <c r="F1314" s="108"/>
      <c r="I1314" s="108"/>
      <c r="J1314" s="108"/>
      <c r="K1314" s="108"/>
      <c r="L1314" s="108"/>
      <c r="M1314" s="108"/>
      <c r="N1314" s="108"/>
      <c r="O1314" s="108"/>
      <c r="P1314" s="108"/>
      <c r="Q1314" s="108"/>
      <c r="R1314" s="108"/>
      <c r="S1314" s="108"/>
      <c r="T1314" s="108"/>
      <c r="U1314" s="108"/>
      <c r="V1314" s="108"/>
      <c r="W1314" s="108"/>
      <c r="X1314" s="108"/>
      <c r="Y1314" s="108"/>
      <c r="Z1314" s="108"/>
      <c r="AA1314" s="108"/>
      <c r="AB1314" s="108"/>
      <c r="AC1314" s="108"/>
      <c r="AD1314" s="108"/>
      <c r="AE1314" s="108"/>
      <c r="AF1314" s="108"/>
      <c r="AG1314" s="108"/>
      <c r="AH1314" s="108"/>
      <c r="AI1314" s="108"/>
      <c r="AJ1314" s="108"/>
      <c r="AK1314" s="108"/>
      <c r="AL1314" s="108"/>
      <c r="AM1314" s="108"/>
      <c r="AN1314" s="108"/>
      <c r="AO1314" s="108"/>
      <c r="AP1314" s="108"/>
      <c r="AQ1314" s="108"/>
      <c r="AR1314" s="108"/>
      <c r="AS1314" s="108"/>
      <c r="AT1314" s="108"/>
      <c r="AU1314" s="108"/>
      <c r="AV1314" s="108"/>
      <c r="AW1314" s="108"/>
      <c r="AX1314" s="108"/>
      <c r="AY1314" s="108"/>
      <c r="AZ1314" s="108"/>
      <c r="BE1314" s="108"/>
      <c r="BG1314" s="108"/>
      <c r="BI1314" s="108"/>
      <c r="BK1314" s="108"/>
      <c r="BL1314" s="108"/>
      <c r="BM1314" s="108"/>
      <c r="CB1314" s="108"/>
      <c r="CC1314" s="108"/>
      <c r="CD1314" s="108"/>
      <c r="CE1314" s="108"/>
    </row>
    <row r="1315" spans="1:83">
      <c r="A1315" s="108"/>
      <c r="B1315" s="108"/>
      <c r="E1315" s="108"/>
      <c r="F1315" s="108"/>
      <c r="I1315" s="108"/>
      <c r="J1315" s="108"/>
      <c r="K1315" s="108"/>
      <c r="L1315" s="108"/>
      <c r="M1315" s="108"/>
      <c r="N1315" s="108"/>
      <c r="O1315" s="108"/>
      <c r="P1315" s="108"/>
      <c r="Q1315" s="108"/>
      <c r="R1315" s="108"/>
      <c r="S1315" s="108"/>
      <c r="T1315" s="108"/>
      <c r="U1315" s="108"/>
      <c r="V1315" s="108"/>
      <c r="W1315" s="108"/>
      <c r="X1315" s="108"/>
      <c r="Y1315" s="108"/>
      <c r="Z1315" s="108"/>
      <c r="AA1315" s="108"/>
      <c r="AB1315" s="108"/>
      <c r="AC1315" s="108"/>
      <c r="AD1315" s="108"/>
      <c r="AE1315" s="108"/>
      <c r="AF1315" s="108"/>
      <c r="AG1315" s="108"/>
      <c r="AH1315" s="108"/>
      <c r="AI1315" s="108"/>
      <c r="AJ1315" s="108"/>
      <c r="AK1315" s="108"/>
      <c r="AL1315" s="108"/>
      <c r="AM1315" s="108"/>
      <c r="AN1315" s="108"/>
      <c r="AO1315" s="108"/>
      <c r="AP1315" s="108"/>
      <c r="AQ1315" s="108"/>
      <c r="AR1315" s="108"/>
      <c r="AS1315" s="108"/>
      <c r="AT1315" s="108"/>
      <c r="AU1315" s="108"/>
      <c r="AV1315" s="108"/>
      <c r="AW1315" s="108"/>
      <c r="AX1315" s="108"/>
      <c r="AY1315" s="108"/>
      <c r="AZ1315" s="108"/>
      <c r="BE1315" s="108"/>
      <c r="BG1315" s="108"/>
      <c r="BI1315" s="108"/>
      <c r="BK1315" s="108"/>
      <c r="BL1315" s="108"/>
      <c r="BM1315" s="108"/>
      <c r="CB1315" s="108"/>
      <c r="CC1315" s="108"/>
      <c r="CD1315" s="108"/>
      <c r="CE1315" s="108"/>
    </row>
    <row r="1316" spans="1:83">
      <c r="A1316" s="108"/>
      <c r="B1316" s="108"/>
      <c r="E1316" s="108"/>
      <c r="F1316" s="108"/>
      <c r="I1316" s="108"/>
      <c r="J1316" s="108"/>
      <c r="K1316" s="108"/>
      <c r="L1316" s="108"/>
      <c r="M1316" s="108"/>
      <c r="N1316" s="108"/>
      <c r="O1316" s="108"/>
      <c r="P1316" s="108"/>
      <c r="Q1316" s="108"/>
      <c r="R1316" s="108"/>
      <c r="S1316" s="108"/>
      <c r="T1316" s="108"/>
      <c r="U1316" s="108"/>
      <c r="V1316" s="108"/>
      <c r="W1316" s="108"/>
      <c r="X1316" s="108"/>
      <c r="Y1316" s="108"/>
      <c r="Z1316" s="108"/>
      <c r="AA1316" s="108"/>
      <c r="AB1316" s="108"/>
      <c r="AC1316" s="108"/>
      <c r="AD1316" s="108"/>
      <c r="AE1316" s="108"/>
      <c r="AF1316" s="108"/>
      <c r="AG1316" s="108"/>
      <c r="AH1316" s="108"/>
      <c r="AI1316" s="108"/>
      <c r="AJ1316" s="108"/>
      <c r="AK1316" s="108"/>
      <c r="AL1316" s="108"/>
      <c r="AM1316" s="108"/>
      <c r="AN1316" s="108"/>
      <c r="AO1316" s="108"/>
      <c r="AP1316" s="108"/>
      <c r="AQ1316" s="108"/>
      <c r="AR1316" s="108"/>
      <c r="AS1316" s="108"/>
      <c r="AT1316" s="108"/>
      <c r="AU1316" s="108"/>
      <c r="AV1316" s="108"/>
      <c r="AW1316" s="108"/>
      <c r="AX1316" s="108"/>
      <c r="AY1316" s="108"/>
      <c r="AZ1316" s="108"/>
      <c r="BE1316" s="108"/>
      <c r="BG1316" s="108"/>
      <c r="BI1316" s="108"/>
      <c r="BK1316" s="108"/>
      <c r="BL1316" s="108"/>
      <c r="BM1316" s="108"/>
      <c r="CB1316" s="108"/>
      <c r="CC1316" s="108"/>
      <c r="CD1316" s="108"/>
      <c r="CE1316" s="108"/>
    </row>
    <row r="1317" spans="1:83">
      <c r="A1317" s="108"/>
      <c r="B1317" s="108"/>
      <c r="E1317" s="108"/>
      <c r="F1317" s="108"/>
      <c r="I1317" s="108"/>
      <c r="J1317" s="108"/>
      <c r="K1317" s="108"/>
      <c r="L1317" s="108"/>
      <c r="M1317" s="108"/>
      <c r="N1317" s="108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8"/>
      <c r="AA1317" s="108"/>
      <c r="AB1317" s="108"/>
      <c r="AC1317" s="108"/>
      <c r="AD1317" s="108"/>
      <c r="AE1317" s="108"/>
      <c r="AF1317" s="108"/>
      <c r="AG1317" s="108"/>
      <c r="AH1317" s="108"/>
      <c r="AI1317" s="108"/>
      <c r="AJ1317" s="108"/>
      <c r="AK1317" s="108"/>
      <c r="AL1317" s="108"/>
      <c r="AM1317" s="108"/>
      <c r="AN1317" s="108"/>
      <c r="AO1317" s="108"/>
      <c r="AP1317" s="108"/>
      <c r="AQ1317" s="108"/>
      <c r="AR1317" s="108"/>
      <c r="AS1317" s="108"/>
      <c r="AT1317" s="108"/>
      <c r="AU1317" s="108"/>
      <c r="AV1317" s="108"/>
      <c r="AW1317" s="108"/>
      <c r="AX1317" s="108"/>
      <c r="AY1317" s="108"/>
      <c r="AZ1317" s="108"/>
      <c r="BE1317" s="108"/>
      <c r="BG1317" s="108"/>
      <c r="BI1317" s="108"/>
      <c r="BK1317" s="108"/>
      <c r="BL1317" s="108"/>
      <c r="BM1317" s="108"/>
      <c r="CB1317" s="108"/>
      <c r="CC1317" s="108"/>
      <c r="CD1317" s="108"/>
      <c r="CE1317" s="108"/>
    </row>
    <row r="1318" spans="1:83">
      <c r="A1318" s="108"/>
      <c r="B1318" s="108"/>
      <c r="E1318" s="108"/>
      <c r="F1318" s="108"/>
      <c r="I1318" s="108"/>
      <c r="J1318" s="108"/>
      <c r="K1318" s="108"/>
      <c r="L1318" s="108"/>
      <c r="M1318" s="108"/>
      <c r="N1318" s="108"/>
      <c r="O1318" s="108"/>
      <c r="P1318" s="108"/>
      <c r="Q1318" s="108"/>
      <c r="R1318" s="108"/>
      <c r="S1318" s="108"/>
      <c r="T1318" s="108"/>
      <c r="U1318" s="108"/>
      <c r="V1318" s="108"/>
      <c r="W1318" s="108"/>
      <c r="X1318" s="108"/>
      <c r="Y1318" s="108"/>
      <c r="Z1318" s="108"/>
      <c r="AA1318" s="108"/>
      <c r="AB1318" s="108"/>
      <c r="AC1318" s="108"/>
      <c r="AD1318" s="108"/>
      <c r="AE1318" s="108"/>
      <c r="AF1318" s="108"/>
      <c r="AG1318" s="108"/>
      <c r="AH1318" s="108"/>
      <c r="AI1318" s="108"/>
      <c r="AJ1318" s="108"/>
      <c r="AK1318" s="108"/>
      <c r="AL1318" s="108"/>
      <c r="AM1318" s="108"/>
      <c r="AN1318" s="108"/>
      <c r="AO1318" s="108"/>
      <c r="AP1318" s="108"/>
      <c r="AQ1318" s="108"/>
      <c r="AR1318" s="108"/>
      <c r="AS1318" s="108"/>
      <c r="AT1318" s="108"/>
      <c r="AU1318" s="108"/>
      <c r="AV1318" s="108"/>
      <c r="AW1318" s="108"/>
      <c r="AX1318" s="108"/>
      <c r="AY1318" s="108"/>
      <c r="AZ1318" s="108"/>
      <c r="BE1318" s="108"/>
      <c r="BG1318" s="108"/>
      <c r="BI1318" s="108"/>
      <c r="BK1318" s="108"/>
      <c r="BL1318" s="108"/>
      <c r="BM1318" s="108"/>
      <c r="CB1318" s="108"/>
      <c r="CC1318" s="108"/>
      <c r="CD1318" s="108"/>
      <c r="CE1318" s="108"/>
    </row>
    <row r="1319" spans="1:83">
      <c r="A1319" s="108"/>
      <c r="B1319" s="108"/>
      <c r="E1319" s="108"/>
      <c r="F1319" s="108"/>
      <c r="I1319" s="108"/>
      <c r="J1319" s="108"/>
      <c r="K1319" s="108"/>
      <c r="L1319" s="108"/>
      <c r="M1319" s="108"/>
      <c r="N1319" s="108"/>
      <c r="O1319" s="108"/>
      <c r="P1319" s="108"/>
      <c r="Q1319" s="108"/>
      <c r="R1319" s="108"/>
      <c r="S1319" s="108"/>
      <c r="T1319" s="108"/>
      <c r="U1319" s="108"/>
      <c r="V1319" s="108"/>
      <c r="W1319" s="108"/>
      <c r="X1319" s="108"/>
      <c r="Y1319" s="108"/>
      <c r="Z1319" s="108"/>
      <c r="AA1319" s="108"/>
      <c r="AB1319" s="108"/>
      <c r="AC1319" s="108"/>
      <c r="AD1319" s="108"/>
      <c r="AE1319" s="108"/>
      <c r="AF1319" s="108"/>
      <c r="AG1319" s="108"/>
      <c r="AH1319" s="108"/>
      <c r="AI1319" s="108"/>
      <c r="AJ1319" s="108"/>
      <c r="AK1319" s="108"/>
      <c r="AL1319" s="108"/>
      <c r="AM1319" s="108"/>
      <c r="AN1319" s="108"/>
      <c r="AO1319" s="108"/>
      <c r="AP1319" s="108"/>
      <c r="AQ1319" s="108"/>
      <c r="AR1319" s="108"/>
      <c r="AS1319" s="108"/>
      <c r="AT1319" s="108"/>
      <c r="AU1319" s="108"/>
      <c r="AV1319" s="108"/>
      <c r="AW1319" s="108"/>
      <c r="AX1319" s="108"/>
      <c r="AY1319" s="108"/>
      <c r="AZ1319" s="108"/>
      <c r="BE1319" s="108"/>
      <c r="BG1319" s="108"/>
      <c r="BI1319" s="108"/>
      <c r="BK1319" s="108"/>
      <c r="BL1319" s="108"/>
      <c r="BM1319" s="108"/>
      <c r="CB1319" s="108"/>
      <c r="CC1319" s="108"/>
      <c r="CD1319" s="108"/>
      <c r="CE1319" s="108"/>
    </row>
    <row r="1320" spans="1:83">
      <c r="A1320" s="108"/>
      <c r="B1320" s="108"/>
      <c r="E1320" s="108"/>
      <c r="F1320" s="108"/>
      <c r="I1320" s="108"/>
      <c r="J1320" s="108"/>
      <c r="K1320" s="108"/>
      <c r="L1320" s="108"/>
      <c r="M1320" s="108"/>
      <c r="N1320" s="108"/>
      <c r="O1320" s="108"/>
      <c r="P1320" s="108"/>
      <c r="Q1320" s="108"/>
      <c r="R1320" s="108"/>
      <c r="S1320" s="108"/>
      <c r="T1320" s="108"/>
      <c r="U1320" s="108"/>
      <c r="V1320" s="108"/>
      <c r="W1320" s="108"/>
      <c r="X1320" s="108"/>
      <c r="Y1320" s="108"/>
      <c r="Z1320" s="108"/>
      <c r="AA1320" s="108"/>
      <c r="AB1320" s="108"/>
      <c r="AC1320" s="108"/>
      <c r="AD1320" s="108"/>
      <c r="AE1320" s="108"/>
      <c r="AF1320" s="108"/>
      <c r="AG1320" s="108"/>
      <c r="AH1320" s="108"/>
      <c r="AI1320" s="108"/>
      <c r="AJ1320" s="108"/>
      <c r="AK1320" s="108"/>
      <c r="AL1320" s="108"/>
      <c r="AM1320" s="108"/>
      <c r="AN1320" s="108"/>
      <c r="AO1320" s="108"/>
      <c r="AP1320" s="108"/>
      <c r="AQ1320" s="108"/>
      <c r="AR1320" s="108"/>
      <c r="AS1320" s="108"/>
      <c r="AT1320" s="108"/>
      <c r="AU1320" s="108"/>
      <c r="AV1320" s="108"/>
      <c r="AW1320" s="108"/>
      <c r="AX1320" s="108"/>
      <c r="AY1320" s="108"/>
      <c r="AZ1320" s="108"/>
      <c r="BE1320" s="108"/>
      <c r="BG1320" s="108"/>
      <c r="BI1320" s="108"/>
      <c r="BK1320" s="108"/>
      <c r="BL1320" s="108"/>
      <c r="BM1320" s="108"/>
      <c r="CB1320" s="108"/>
      <c r="CC1320" s="108"/>
      <c r="CD1320" s="108"/>
      <c r="CE1320" s="108"/>
    </row>
    <row r="1321" spans="1:83">
      <c r="A1321" s="108"/>
      <c r="B1321" s="108"/>
      <c r="E1321" s="108"/>
      <c r="F1321" s="108"/>
      <c r="I1321" s="108"/>
      <c r="J1321" s="108"/>
      <c r="K1321" s="108"/>
      <c r="L1321" s="108"/>
      <c r="M1321" s="108"/>
      <c r="N1321" s="108"/>
      <c r="O1321" s="108"/>
      <c r="P1321" s="108"/>
      <c r="Q1321" s="108"/>
      <c r="R1321" s="108"/>
      <c r="S1321" s="108"/>
      <c r="T1321" s="108"/>
      <c r="U1321" s="108"/>
      <c r="V1321" s="108"/>
      <c r="W1321" s="108"/>
      <c r="X1321" s="108"/>
      <c r="Y1321" s="108"/>
      <c r="Z1321" s="108"/>
      <c r="AA1321" s="108"/>
      <c r="AB1321" s="108"/>
      <c r="AC1321" s="108"/>
      <c r="AD1321" s="108"/>
      <c r="AE1321" s="108"/>
      <c r="AF1321" s="108"/>
      <c r="AG1321" s="108"/>
      <c r="AH1321" s="108"/>
      <c r="AI1321" s="108"/>
      <c r="AJ1321" s="108"/>
      <c r="AK1321" s="108"/>
      <c r="AL1321" s="108"/>
      <c r="AM1321" s="108"/>
      <c r="AN1321" s="108"/>
      <c r="AO1321" s="108"/>
      <c r="AP1321" s="108"/>
      <c r="AQ1321" s="108"/>
      <c r="AR1321" s="108"/>
      <c r="AS1321" s="108"/>
      <c r="AT1321" s="108"/>
      <c r="AU1321" s="108"/>
      <c r="AV1321" s="108"/>
      <c r="AW1321" s="108"/>
      <c r="AX1321" s="108"/>
      <c r="AY1321" s="108"/>
      <c r="AZ1321" s="108"/>
      <c r="BE1321" s="108"/>
      <c r="BG1321" s="108"/>
      <c r="BI1321" s="108"/>
      <c r="BK1321" s="108"/>
      <c r="BL1321" s="108"/>
      <c r="BM1321" s="108"/>
      <c r="CB1321" s="108"/>
      <c r="CC1321" s="108"/>
      <c r="CD1321" s="108"/>
      <c r="CE1321" s="108"/>
    </row>
    <row r="1322" spans="1:83">
      <c r="A1322" s="108"/>
      <c r="B1322" s="108"/>
      <c r="E1322" s="108"/>
      <c r="F1322" s="108"/>
      <c r="I1322" s="108"/>
      <c r="J1322" s="108"/>
      <c r="K1322" s="108"/>
      <c r="L1322" s="108"/>
      <c r="M1322" s="108"/>
      <c r="N1322" s="108"/>
      <c r="O1322" s="108"/>
      <c r="P1322" s="108"/>
      <c r="Q1322" s="108"/>
      <c r="R1322" s="108"/>
      <c r="S1322" s="108"/>
      <c r="T1322" s="108"/>
      <c r="U1322" s="108"/>
      <c r="V1322" s="108"/>
      <c r="W1322" s="108"/>
      <c r="X1322" s="108"/>
      <c r="Y1322" s="108"/>
      <c r="Z1322" s="108"/>
      <c r="AA1322" s="108"/>
      <c r="AB1322" s="108"/>
      <c r="AC1322" s="108"/>
      <c r="AD1322" s="108"/>
      <c r="AE1322" s="108"/>
      <c r="AF1322" s="108"/>
      <c r="AG1322" s="108"/>
      <c r="AH1322" s="108"/>
      <c r="AI1322" s="108"/>
      <c r="AJ1322" s="108"/>
      <c r="AK1322" s="108"/>
      <c r="AL1322" s="108"/>
      <c r="AM1322" s="108"/>
      <c r="AN1322" s="108"/>
      <c r="AO1322" s="108"/>
      <c r="AP1322" s="108"/>
      <c r="AQ1322" s="108"/>
      <c r="AR1322" s="108"/>
      <c r="AS1322" s="108"/>
      <c r="AT1322" s="108"/>
      <c r="AU1322" s="108"/>
      <c r="AV1322" s="108"/>
      <c r="AW1322" s="108"/>
      <c r="AX1322" s="108"/>
      <c r="AY1322" s="108"/>
      <c r="AZ1322" s="108"/>
      <c r="BE1322" s="108"/>
      <c r="BG1322" s="108"/>
      <c r="BI1322" s="108"/>
      <c r="BK1322" s="108"/>
      <c r="BL1322" s="108"/>
      <c r="BM1322" s="108"/>
      <c r="CB1322" s="108"/>
      <c r="CC1322" s="108"/>
      <c r="CD1322" s="108"/>
      <c r="CE1322" s="108"/>
    </row>
    <row r="1323" spans="1:83">
      <c r="A1323" s="108"/>
      <c r="B1323" s="108"/>
      <c r="E1323" s="108"/>
      <c r="F1323" s="108"/>
      <c r="I1323" s="108"/>
      <c r="J1323" s="108"/>
      <c r="K1323" s="108"/>
      <c r="L1323" s="108"/>
      <c r="M1323" s="108"/>
      <c r="N1323" s="108"/>
      <c r="O1323" s="108"/>
      <c r="P1323" s="108"/>
      <c r="Q1323" s="108"/>
      <c r="R1323" s="108"/>
      <c r="S1323" s="108"/>
      <c r="T1323" s="108"/>
      <c r="U1323" s="108"/>
      <c r="V1323" s="108"/>
      <c r="W1323" s="108"/>
      <c r="X1323" s="108"/>
      <c r="Y1323" s="108"/>
      <c r="Z1323" s="108"/>
      <c r="AA1323" s="108"/>
      <c r="AB1323" s="108"/>
      <c r="AC1323" s="108"/>
      <c r="AD1323" s="108"/>
      <c r="AE1323" s="108"/>
      <c r="AF1323" s="108"/>
      <c r="AG1323" s="108"/>
      <c r="AH1323" s="108"/>
      <c r="AI1323" s="108"/>
      <c r="AJ1323" s="108"/>
      <c r="AK1323" s="108"/>
      <c r="AL1323" s="108"/>
      <c r="AM1323" s="108"/>
      <c r="AN1323" s="108"/>
      <c r="AO1323" s="108"/>
      <c r="AP1323" s="108"/>
      <c r="AQ1323" s="108"/>
      <c r="AR1323" s="108"/>
      <c r="AS1323" s="108"/>
      <c r="AT1323" s="108"/>
      <c r="AU1323" s="108"/>
      <c r="AV1323" s="108"/>
      <c r="AW1323" s="108"/>
      <c r="AX1323" s="108"/>
      <c r="AY1323" s="108"/>
      <c r="AZ1323" s="108"/>
      <c r="BE1323" s="108"/>
      <c r="BG1323" s="108"/>
      <c r="BI1323" s="108"/>
      <c r="BK1323" s="108"/>
      <c r="BL1323" s="108"/>
      <c r="BM1323" s="108"/>
      <c r="CB1323" s="108"/>
      <c r="CC1323" s="108"/>
      <c r="CD1323" s="108"/>
      <c r="CE1323" s="108"/>
    </row>
    <row r="1324" spans="1:83">
      <c r="A1324" s="108"/>
      <c r="B1324" s="108"/>
      <c r="E1324" s="108"/>
      <c r="F1324" s="108"/>
      <c r="I1324" s="108"/>
      <c r="J1324" s="108"/>
      <c r="K1324" s="108"/>
      <c r="L1324" s="108"/>
      <c r="M1324" s="108"/>
      <c r="N1324" s="108"/>
      <c r="O1324" s="108"/>
      <c r="P1324" s="108"/>
      <c r="Q1324" s="108"/>
      <c r="R1324" s="108"/>
      <c r="S1324" s="108"/>
      <c r="T1324" s="108"/>
      <c r="U1324" s="108"/>
      <c r="V1324" s="108"/>
      <c r="W1324" s="108"/>
      <c r="X1324" s="108"/>
      <c r="Y1324" s="108"/>
      <c r="Z1324" s="108"/>
      <c r="AA1324" s="108"/>
      <c r="AB1324" s="108"/>
      <c r="AC1324" s="108"/>
      <c r="AD1324" s="108"/>
      <c r="AE1324" s="108"/>
      <c r="AF1324" s="108"/>
      <c r="AG1324" s="108"/>
      <c r="AH1324" s="108"/>
      <c r="AI1324" s="108"/>
      <c r="AJ1324" s="108"/>
      <c r="AK1324" s="108"/>
      <c r="AL1324" s="108"/>
      <c r="AM1324" s="108"/>
      <c r="AN1324" s="108"/>
      <c r="AO1324" s="108"/>
      <c r="AP1324" s="108"/>
      <c r="AQ1324" s="108"/>
      <c r="AR1324" s="108"/>
      <c r="AS1324" s="108"/>
      <c r="AT1324" s="108"/>
      <c r="AU1324" s="108"/>
      <c r="AV1324" s="108"/>
      <c r="AW1324" s="108"/>
      <c r="AX1324" s="108"/>
      <c r="AY1324" s="108"/>
      <c r="AZ1324" s="108"/>
      <c r="BE1324" s="108"/>
      <c r="BG1324" s="108"/>
      <c r="BI1324" s="108"/>
      <c r="BK1324" s="108"/>
      <c r="BL1324" s="108"/>
      <c r="BM1324" s="108"/>
      <c r="CB1324" s="108"/>
      <c r="CC1324" s="108"/>
      <c r="CD1324" s="108"/>
      <c r="CE1324" s="108"/>
    </row>
    <row r="1325" spans="1:83">
      <c r="A1325" s="108"/>
      <c r="B1325" s="108"/>
      <c r="E1325" s="108"/>
      <c r="F1325" s="108"/>
      <c r="I1325" s="108"/>
      <c r="J1325" s="108"/>
      <c r="K1325" s="108"/>
      <c r="L1325" s="108"/>
      <c r="M1325" s="108"/>
      <c r="N1325" s="108"/>
      <c r="O1325" s="108"/>
      <c r="P1325" s="108"/>
      <c r="Q1325" s="108"/>
      <c r="R1325" s="108"/>
      <c r="S1325" s="108"/>
      <c r="T1325" s="108"/>
      <c r="U1325" s="108"/>
      <c r="V1325" s="108"/>
      <c r="W1325" s="108"/>
      <c r="X1325" s="108"/>
      <c r="Y1325" s="108"/>
      <c r="Z1325" s="108"/>
      <c r="AA1325" s="108"/>
      <c r="AB1325" s="108"/>
      <c r="AC1325" s="108"/>
      <c r="AD1325" s="108"/>
      <c r="AE1325" s="108"/>
      <c r="AF1325" s="108"/>
      <c r="AG1325" s="108"/>
      <c r="AH1325" s="108"/>
      <c r="AI1325" s="108"/>
      <c r="AJ1325" s="108"/>
      <c r="AK1325" s="108"/>
      <c r="AL1325" s="108"/>
      <c r="AM1325" s="108"/>
      <c r="AN1325" s="108"/>
      <c r="AO1325" s="108"/>
      <c r="AP1325" s="108"/>
      <c r="AQ1325" s="108"/>
      <c r="AR1325" s="108"/>
      <c r="AS1325" s="108"/>
      <c r="AT1325" s="108"/>
      <c r="AU1325" s="108"/>
      <c r="AV1325" s="108"/>
      <c r="AW1325" s="108"/>
      <c r="AX1325" s="108"/>
      <c r="AY1325" s="108"/>
      <c r="AZ1325" s="108"/>
      <c r="BE1325" s="108"/>
      <c r="BG1325" s="108"/>
      <c r="BI1325" s="108"/>
      <c r="BK1325" s="108"/>
      <c r="BL1325" s="108"/>
      <c r="BM1325" s="108"/>
      <c r="CB1325" s="108"/>
      <c r="CC1325" s="108"/>
      <c r="CD1325" s="108"/>
      <c r="CE1325" s="108"/>
    </row>
    <row r="1326" spans="1:83">
      <c r="A1326" s="108"/>
      <c r="B1326" s="108"/>
      <c r="E1326" s="108"/>
      <c r="F1326" s="108"/>
      <c r="I1326" s="108"/>
      <c r="J1326" s="108"/>
      <c r="K1326" s="108"/>
      <c r="L1326" s="108"/>
      <c r="M1326" s="108"/>
      <c r="N1326" s="108"/>
      <c r="O1326" s="108"/>
      <c r="P1326" s="108"/>
      <c r="Q1326" s="108"/>
      <c r="R1326" s="108"/>
      <c r="S1326" s="108"/>
      <c r="T1326" s="108"/>
      <c r="U1326" s="108"/>
      <c r="V1326" s="108"/>
      <c r="W1326" s="108"/>
      <c r="X1326" s="108"/>
      <c r="Y1326" s="108"/>
      <c r="Z1326" s="108"/>
      <c r="AA1326" s="108"/>
      <c r="AB1326" s="108"/>
      <c r="AC1326" s="108"/>
      <c r="AD1326" s="108"/>
      <c r="AE1326" s="108"/>
      <c r="AF1326" s="108"/>
      <c r="AG1326" s="108"/>
      <c r="AH1326" s="108"/>
      <c r="AI1326" s="108"/>
      <c r="AJ1326" s="108"/>
      <c r="AK1326" s="108"/>
      <c r="AL1326" s="108"/>
      <c r="AM1326" s="108"/>
      <c r="AN1326" s="108"/>
      <c r="AO1326" s="108"/>
      <c r="AP1326" s="108"/>
      <c r="AQ1326" s="108"/>
      <c r="AR1326" s="108"/>
      <c r="AS1326" s="108"/>
      <c r="AT1326" s="108"/>
      <c r="AU1326" s="108"/>
      <c r="AV1326" s="108"/>
      <c r="AW1326" s="108"/>
      <c r="AX1326" s="108"/>
      <c r="AY1326" s="108"/>
      <c r="AZ1326" s="108"/>
      <c r="BE1326" s="108"/>
      <c r="BG1326" s="108"/>
      <c r="BI1326" s="108"/>
      <c r="BK1326" s="108"/>
      <c r="BL1326" s="108"/>
      <c r="BM1326" s="108"/>
      <c r="CB1326" s="108"/>
      <c r="CC1326" s="108"/>
      <c r="CD1326" s="108"/>
      <c r="CE1326" s="108"/>
    </row>
    <row r="1327" spans="1:83">
      <c r="A1327" s="108"/>
      <c r="B1327" s="108"/>
      <c r="E1327" s="108"/>
      <c r="F1327" s="108"/>
      <c r="I1327" s="108"/>
      <c r="J1327" s="108"/>
      <c r="K1327" s="108"/>
      <c r="L1327" s="108"/>
      <c r="M1327" s="108"/>
      <c r="N1327" s="108"/>
      <c r="O1327" s="108"/>
      <c r="P1327" s="108"/>
      <c r="Q1327" s="108"/>
      <c r="R1327" s="108"/>
      <c r="S1327" s="108"/>
      <c r="T1327" s="108"/>
      <c r="U1327" s="108"/>
      <c r="V1327" s="108"/>
      <c r="W1327" s="108"/>
      <c r="X1327" s="108"/>
      <c r="Y1327" s="108"/>
      <c r="Z1327" s="108"/>
      <c r="AA1327" s="108"/>
      <c r="AB1327" s="108"/>
      <c r="AC1327" s="108"/>
      <c r="AD1327" s="108"/>
      <c r="AE1327" s="108"/>
      <c r="AF1327" s="108"/>
      <c r="AG1327" s="108"/>
      <c r="AH1327" s="108"/>
      <c r="AI1327" s="108"/>
      <c r="AJ1327" s="108"/>
      <c r="AK1327" s="108"/>
      <c r="AL1327" s="108"/>
      <c r="AM1327" s="108"/>
      <c r="AN1327" s="108"/>
      <c r="AO1327" s="108"/>
      <c r="AP1327" s="108"/>
      <c r="AQ1327" s="108"/>
      <c r="AR1327" s="108"/>
      <c r="AS1327" s="108"/>
      <c r="AT1327" s="108"/>
      <c r="AU1327" s="108"/>
      <c r="AV1327" s="108"/>
      <c r="AW1327" s="108"/>
      <c r="AX1327" s="108"/>
      <c r="AY1327" s="108"/>
      <c r="AZ1327" s="108"/>
      <c r="BE1327" s="108"/>
      <c r="BG1327" s="108"/>
      <c r="BI1327" s="108"/>
      <c r="BK1327" s="108"/>
      <c r="BL1327" s="108"/>
      <c r="BM1327" s="108"/>
      <c r="CB1327" s="108"/>
      <c r="CC1327" s="108"/>
      <c r="CD1327" s="108"/>
      <c r="CE1327" s="108"/>
    </row>
    <row r="1328" spans="1:83">
      <c r="A1328" s="108"/>
      <c r="B1328" s="108"/>
      <c r="E1328" s="108"/>
      <c r="F1328" s="108"/>
      <c r="I1328" s="108"/>
      <c r="J1328" s="108"/>
      <c r="K1328" s="108"/>
      <c r="L1328" s="108"/>
      <c r="M1328" s="108"/>
      <c r="N1328" s="108"/>
      <c r="O1328" s="108"/>
      <c r="P1328" s="108"/>
      <c r="Q1328" s="108"/>
      <c r="R1328" s="108"/>
      <c r="S1328" s="108"/>
      <c r="T1328" s="108"/>
      <c r="U1328" s="108"/>
      <c r="V1328" s="108"/>
      <c r="W1328" s="108"/>
      <c r="X1328" s="108"/>
      <c r="Y1328" s="108"/>
      <c r="Z1328" s="108"/>
      <c r="AA1328" s="108"/>
      <c r="AB1328" s="108"/>
      <c r="AC1328" s="108"/>
      <c r="AD1328" s="108"/>
      <c r="AE1328" s="108"/>
      <c r="AF1328" s="108"/>
      <c r="AG1328" s="108"/>
      <c r="AH1328" s="108"/>
      <c r="AI1328" s="108"/>
      <c r="AJ1328" s="108"/>
      <c r="AK1328" s="108"/>
      <c r="AL1328" s="108"/>
      <c r="AM1328" s="108"/>
      <c r="AN1328" s="108"/>
      <c r="AO1328" s="108"/>
      <c r="AP1328" s="108"/>
      <c r="AQ1328" s="108"/>
      <c r="AR1328" s="108"/>
      <c r="AS1328" s="108"/>
      <c r="AT1328" s="108"/>
      <c r="AU1328" s="108"/>
      <c r="AV1328" s="108"/>
      <c r="AW1328" s="108"/>
      <c r="AX1328" s="108"/>
      <c r="AY1328" s="108"/>
      <c r="AZ1328" s="108"/>
      <c r="BE1328" s="108"/>
      <c r="BG1328" s="108"/>
      <c r="BI1328" s="108"/>
      <c r="BK1328" s="108"/>
      <c r="BL1328" s="108"/>
      <c r="BM1328" s="108"/>
      <c r="CB1328" s="108"/>
      <c r="CC1328" s="108"/>
      <c r="CD1328" s="108"/>
      <c r="CE1328" s="108"/>
    </row>
    <row r="1329" spans="1:83">
      <c r="A1329" s="108"/>
      <c r="B1329" s="108"/>
      <c r="E1329" s="108"/>
      <c r="F1329" s="108"/>
      <c r="I1329" s="108"/>
      <c r="J1329" s="108"/>
      <c r="K1329" s="108"/>
      <c r="L1329" s="108"/>
      <c r="M1329" s="108"/>
      <c r="N1329" s="108"/>
      <c r="O1329" s="108"/>
      <c r="P1329" s="108"/>
      <c r="Q1329" s="108"/>
      <c r="R1329" s="108"/>
      <c r="S1329" s="108"/>
      <c r="T1329" s="108"/>
      <c r="U1329" s="108"/>
      <c r="V1329" s="108"/>
      <c r="W1329" s="108"/>
      <c r="X1329" s="108"/>
      <c r="Y1329" s="108"/>
      <c r="Z1329" s="108"/>
      <c r="AA1329" s="108"/>
      <c r="AB1329" s="108"/>
      <c r="AC1329" s="108"/>
      <c r="AD1329" s="108"/>
      <c r="AE1329" s="108"/>
      <c r="AF1329" s="108"/>
      <c r="AG1329" s="108"/>
      <c r="AH1329" s="108"/>
      <c r="AI1329" s="108"/>
      <c r="AJ1329" s="108"/>
      <c r="AK1329" s="108"/>
      <c r="AL1329" s="108"/>
      <c r="AM1329" s="108"/>
      <c r="AN1329" s="108"/>
      <c r="AO1329" s="108"/>
      <c r="AP1329" s="108"/>
      <c r="AQ1329" s="108"/>
      <c r="AR1329" s="108"/>
      <c r="AS1329" s="108"/>
      <c r="AT1329" s="108"/>
      <c r="AU1329" s="108"/>
      <c r="AV1329" s="108"/>
      <c r="AW1329" s="108"/>
      <c r="AX1329" s="108"/>
      <c r="AY1329" s="108"/>
      <c r="AZ1329" s="108"/>
      <c r="BE1329" s="108"/>
      <c r="BG1329" s="108"/>
      <c r="BI1329" s="108"/>
      <c r="BK1329" s="108"/>
      <c r="BL1329" s="108"/>
      <c r="BM1329" s="108"/>
      <c r="CB1329" s="108"/>
      <c r="CC1329" s="108"/>
      <c r="CD1329" s="108"/>
      <c r="CE1329" s="108"/>
    </row>
    <row r="1330" spans="1:83">
      <c r="A1330" s="108"/>
      <c r="B1330" s="108"/>
      <c r="E1330" s="108"/>
      <c r="F1330" s="108"/>
      <c r="I1330" s="108"/>
      <c r="J1330" s="108"/>
      <c r="K1330" s="108"/>
      <c r="L1330" s="108"/>
      <c r="M1330" s="108"/>
      <c r="N1330" s="108"/>
      <c r="O1330" s="108"/>
      <c r="P1330" s="108"/>
      <c r="Q1330" s="108"/>
      <c r="R1330" s="108"/>
      <c r="S1330" s="108"/>
      <c r="T1330" s="108"/>
      <c r="U1330" s="108"/>
      <c r="V1330" s="108"/>
      <c r="W1330" s="108"/>
      <c r="X1330" s="108"/>
      <c r="Y1330" s="108"/>
      <c r="Z1330" s="108"/>
      <c r="AA1330" s="108"/>
      <c r="AB1330" s="108"/>
      <c r="AC1330" s="108"/>
      <c r="AD1330" s="108"/>
      <c r="AE1330" s="108"/>
      <c r="AF1330" s="108"/>
      <c r="AG1330" s="108"/>
      <c r="AH1330" s="108"/>
      <c r="AI1330" s="108"/>
      <c r="AJ1330" s="108"/>
      <c r="AK1330" s="108"/>
      <c r="AL1330" s="108"/>
      <c r="AM1330" s="108"/>
      <c r="AN1330" s="108"/>
      <c r="AO1330" s="108"/>
      <c r="AP1330" s="108"/>
      <c r="AQ1330" s="108"/>
      <c r="AR1330" s="108"/>
      <c r="AS1330" s="108"/>
      <c r="AT1330" s="108"/>
      <c r="AU1330" s="108"/>
      <c r="AV1330" s="108"/>
      <c r="AW1330" s="108"/>
      <c r="AX1330" s="108"/>
      <c r="AY1330" s="108"/>
      <c r="AZ1330" s="108"/>
      <c r="BE1330" s="108"/>
      <c r="BG1330" s="108"/>
      <c r="BI1330" s="108"/>
      <c r="BK1330" s="108"/>
      <c r="BL1330" s="108"/>
      <c r="BM1330" s="108"/>
      <c r="CB1330" s="108"/>
      <c r="CC1330" s="108"/>
      <c r="CD1330" s="108"/>
      <c r="CE1330" s="108"/>
    </row>
    <row r="1331" spans="1:83">
      <c r="A1331" s="108"/>
      <c r="B1331" s="108"/>
      <c r="E1331" s="108"/>
      <c r="F1331" s="108"/>
      <c r="I1331" s="108"/>
      <c r="J1331" s="108"/>
      <c r="K1331" s="108"/>
      <c r="L1331" s="108"/>
      <c r="M1331" s="108"/>
      <c r="N1331" s="108"/>
      <c r="O1331" s="108"/>
      <c r="P1331" s="108"/>
      <c r="Q1331" s="108"/>
      <c r="R1331" s="108"/>
      <c r="S1331" s="108"/>
      <c r="T1331" s="108"/>
      <c r="U1331" s="108"/>
      <c r="V1331" s="108"/>
      <c r="W1331" s="108"/>
      <c r="X1331" s="108"/>
      <c r="Y1331" s="108"/>
      <c r="Z1331" s="108"/>
      <c r="AA1331" s="108"/>
      <c r="AB1331" s="108"/>
      <c r="AC1331" s="108"/>
      <c r="AD1331" s="108"/>
      <c r="AE1331" s="108"/>
      <c r="AF1331" s="108"/>
      <c r="AG1331" s="108"/>
      <c r="AH1331" s="108"/>
      <c r="AI1331" s="108"/>
      <c r="AJ1331" s="108"/>
      <c r="AK1331" s="108"/>
      <c r="AL1331" s="108"/>
      <c r="AM1331" s="108"/>
      <c r="AN1331" s="108"/>
      <c r="AO1331" s="108"/>
      <c r="AP1331" s="108"/>
      <c r="AQ1331" s="108"/>
      <c r="AR1331" s="108"/>
      <c r="AS1331" s="108"/>
      <c r="AT1331" s="108"/>
      <c r="AU1331" s="108"/>
      <c r="AV1331" s="108"/>
      <c r="AW1331" s="108"/>
      <c r="AX1331" s="108"/>
      <c r="AY1331" s="108"/>
      <c r="AZ1331" s="108"/>
      <c r="BE1331" s="108"/>
      <c r="BG1331" s="108"/>
      <c r="BI1331" s="108"/>
      <c r="BK1331" s="108"/>
      <c r="BL1331" s="108"/>
      <c r="BM1331" s="108"/>
      <c r="CB1331" s="108"/>
      <c r="CC1331" s="108"/>
      <c r="CD1331" s="108"/>
      <c r="CE1331" s="108"/>
    </row>
    <row r="1332" spans="1:83">
      <c r="A1332" s="108"/>
      <c r="B1332" s="108"/>
      <c r="E1332" s="108"/>
      <c r="F1332" s="108"/>
      <c r="I1332" s="108"/>
      <c r="J1332" s="108"/>
      <c r="K1332" s="108"/>
      <c r="L1332" s="108"/>
      <c r="M1332" s="108"/>
      <c r="N1332" s="108"/>
      <c r="O1332" s="108"/>
      <c r="P1332" s="108"/>
      <c r="Q1332" s="108"/>
      <c r="R1332" s="108"/>
      <c r="S1332" s="108"/>
      <c r="T1332" s="108"/>
      <c r="U1332" s="108"/>
      <c r="V1332" s="108"/>
      <c r="W1332" s="108"/>
      <c r="X1332" s="108"/>
      <c r="Y1332" s="108"/>
      <c r="Z1332" s="108"/>
      <c r="AA1332" s="108"/>
      <c r="AB1332" s="108"/>
      <c r="AC1332" s="108"/>
      <c r="AD1332" s="108"/>
      <c r="AE1332" s="108"/>
      <c r="AF1332" s="108"/>
      <c r="AG1332" s="108"/>
      <c r="AH1332" s="108"/>
      <c r="AI1332" s="108"/>
      <c r="AJ1332" s="108"/>
      <c r="AK1332" s="108"/>
      <c r="AL1332" s="108"/>
      <c r="AM1332" s="108"/>
      <c r="AN1332" s="108"/>
      <c r="AO1332" s="108"/>
      <c r="AP1332" s="108"/>
      <c r="AQ1332" s="108"/>
      <c r="AR1332" s="108"/>
      <c r="AS1332" s="108"/>
      <c r="AT1332" s="108"/>
      <c r="AU1332" s="108"/>
      <c r="AV1332" s="108"/>
      <c r="AW1332" s="108"/>
      <c r="AX1332" s="108"/>
      <c r="AY1332" s="108"/>
      <c r="AZ1332" s="108"/>
      <c r="BE1332" s="108"/>
      <c r="BG1332" s="108"/>
      <c r="BI1332" s="108"/>
      <c r="BK1332" s="108"/>
      <c r="BL1332" s="108"/>
      <c r="BM1332" s="108"/>
      <c r="CB1332" s="108"/>
      <c r="CC1332" s="108"/>
      <c r="CD1332" s="108"/>
      <c r="CE1332" s="108"/>
    </row>
    <row r="1333" spans="1:83">
      <c r="A1333" s="108"/>
      <c r="B1333" s="108"/>
      <c r="E1333" s="108"/>
      <c r="F1333" s="108"/>
      <c r="I1333" s="108"/>
      <c r="J1333" s="108"/>
      <c r="K1333" s="108"/>
      <c r="L1333" s="108"/>
      <c r="M1333" s="108"/>
      <c r="N1333" s="108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8"/>
      <c r="AA1333" s="108"/>
      <c r="AB1333" s="108"/>
      <c r="AC1333" s="108"/>
      <c r="AD1333" s="108"/>
      <c r="AE1333" s="108"/>
      <c r="AF1333" s="108"/>
      <c r="AG1333" s="108"/>
      <c r="AH1333" s="108"/>
      <c r="AI1333" s="108"/>
      <c r="AJ1333" s="108"/>
      <c r="AK1333" s="108"/>
      <c r="AL1333" s="108"/>
      <c r="AM1333" s="108"/>
      <c r="AN1333" s="108"/>
      <c r="AO1333" s="108"/>
      <c r="AP1333" s="108"/>
      <c r="AQ1333" s="108"/>
      <c r="AR1333" s="108"/>
      <c r="AS1333" s="108"/>
      <c r="AT1333" s="108"/>
      <c r="AU1333" s="108"/>
      <c r="AV1333" s="108"/>
      <c r="AW1333" s="108"/>
      <c r="AX1333" s="108"/>
      <c r="AY1333" s="108"/>
      <c r="AZ1333" s="108"/>
      <c r="BE1333" s="108"/>
      <c r="BG1333" s="108"/>
      <c r="BI1333" s="108"/>
      <c r="BK1333" s="108"/>
      <c r="BL1333" s="108"/>
      <c r="BM1333" s="108"/>
      <c r="CB1333" s="108"/>
      <c r="CC1333" s="108"/>
      <c r="CD1333" s="108"/>
      <c r="CE1333" s="108"/>
    </row>
    <row r="1334" spans="1:83">
      <c r="A1334" s="108"/>
      <c r="B1334" s="108"/>
      <c r="E1334" s="108"/>
      <c r="F1334" s="108"/>
      <c r="I1334" s="108"/>
      <c r="J1334" s="108"/>
      <c r="K1334" s="108"/>
      <c r="L1334" s="108"/>
      <c r="M1334" s="108"/>
      <c r="N1334" s="108"/>
      <c r="O1334" s="108"/>
      <c r="P1334" s="108"/>
      <c r="Q1334" s="108"/>
      <c r="R1334" s="108"/>
      <c r="S1334" s="108"/>
      <c r="T1334" s="108"/>
      <c r="U1334" s="108"/>
      <c r="V1334" s="108"/>
      <c r="W1334" s="108"/>
      <c r="X1334" s="108"/>
      <c r="Y1334" s="108"/>
      <c r="Z1334" s="108"/>
      <c r="AA1334" s="108"/>
      <c r="AB1334" s="108"/>
      <c r="AC1334" s="108"/>
      <c r="AD1334" s="108"/>
      <c r="AE1334" s="108"/>
      <c r="AF1334" s="108"/>
      <c r="AG1334" s="108"/>
      <c r="AH1334" s="108"/>
      <c r="AI1334" s="108"/>
      <c r="AJ1334" s="108"/>
      <c r="AK1334" s="108"/>
      <c r="AL1334" s="108"/>
      <c r="AM1334" s="108"/>
      <c r="AN1334" s="108"/>
      <c r="AO1334" s="108"/>
      <c r="AP1334" s="108"/>
      <c r="AQ1334" s="108"/>
      <c r="AR1334" s="108"/>
      <c r="AS1334" s="108"/>
      <c r="AT1334" s="108"/>
      <c r="AU1334" s="108"/>
      <c r="AV1334" s="108"/>
      <c r="AW1334" s="108"/>
      <c r="AX1334" s="108"/>
      <c r="AY1334" s="108"/>
      <c r="AZ1334" s="108"/>
      <c r="BE1334" s="108"/>
      <c r="BG1334" s="108"/>
      <c r="BI1334" s="108"/>
      <c r="BK1334" s="108"/>
      <c r="BL1334" s="108"/>
      <c r="BM1334" s="108"/>
      <c r="CB1334" s="108"/>
      <c r="CC1334" s="108"/>
      <c r="CD1334" s="108"/>
      <c r="CE1334" s="108"/>
    </row>
    <row r="1335" spans="1:83">
      <c r="A1335" s="108"/>
      <c r="B1335" s="108"/>
      <c r="E1335" s="108"/>
      <c r="F1335" s="108"/>
      <c r="I1335" s="108"/>
      <c r="J1335" s="108"/>
      <c r="K1335" s="108"/>
      <c r="L1335" s="108"/>
      <c r="M1335" s="108"/>
      <c r="N1335" s="108"/>
      <c r="O1335" s="108"/>
      <c r="P1335" s="108"/>
      <c r="Q1335" s="108"/>
      <c r="R1335" s="108"/>
      <c r="S1335" s="108"/>
      <c r="T1335" s="108"/>
      <c r="U1335" s="108"/>
      <c r="V1335" s="108"/>
      <c r="W1335" s="108"/>
      <c r="X1335" s="108"/>
      <c r="Y1335" s="108"/>
      <c r="Z1335" s="108"/>
      <c r="AA1335" s="108"/>
      <c r="AB1335" s="108"/>
      <c r="AC1335" s="108"/>
      <c r="AD1335" s="108"/>
      <c r="AE1335" s="108"/>
      <c r="AF1335" s="108"/>
      <c r="AG1335" s="108"/>
      <c r="AH1335" s="108"/>
      <c r="AI1335" s="108"/>
      <c r="AJ1335" s="108"/>
      <c r="AK1335" s="108"/>
      <c r="AL1335" s="108"/>
      <c r="AM1335" s="108"/>
      <c r="AN1335" s="108"/>
      <c r="AO1335" s="108"/>
      <c r="AP1335" s="108"/>
      <c r="AQ1335" s="108"/>
      <c r="AR1335" s="108"/>
      <c r="AS1335" s="108"/>
      <c r="AT1335" s="108"/>
      <c r="AU1335" s="108"/>
      <c r="AV1335" s="108"/>
      <c r="AW1335" s="108"/>
      <c r="AX1335" s="108"/>
      <c r="AY1335" s="108"/>
      <c r="AZ1335" s="108"/>
      <c r="BE1335" s="108"/>
      <c r="BG1335" s="108"/>
      <c r="BI1335" s="108"/>
      <c r="BK1335" s="108"/>
      <c r="BL1335" s="108"/>
      <c r="BM1335" s="108"/>
      <c r="CB1335" s="108"/>
      <c r="CC1335" s="108"/>
      <c r="CD1335" s="108"/>
      <c r="CE1335" s="108"/>
    </row>
    <row r="1336" spans="1:83">
      <c r="A1336" s="108"/>
      <c r="B1336" s="108"/>
      <c r="E1336" s="108"/>
      <c r="F1336" s="108"/>
      <c r="I1336" s="108"/>
      <c r="J1336" s="108"/>
      <c r="K1336" s="108"/>
      <c r="L1336" s="108"/>
      <c r="M1336" s="108"/>
      <c r="N1336" s="108"/>
      <c r="O1336" s="108"/>
      <c r="P1336" s="108"/>
      <c r="Q1336" s="108"/>
      <c r="R1336" s="108"/>
      <c r="S1336" s="108"/>
      <c r="T1336" s="108"/>
      <c r="U1336" s="108"/>
      <c r="V1336" s="108"/>
      <c r="W1336" s="108"/>
      <c r="X1336" s="108"/>
      <c r="Y1336" s="108"/>
      <c r="Z1336" s="108"/>
      <c r="AA1336" s="108"/>
      <c r="AB1336" s="108"/>
      <c r="AC1336" s="108"/>
      <c r="AD1336" s="108"/>
      <c r="AE1336" s="108"/>
      <c r="AF1336" s="108"/>
      <c r="AG1336" s="108"/>
      <c r="AH1336" s="108"/>
      <c r="AI1336" s="108"/>
      <c r="AJ1336" s="108"/>
      <c r="AK1336" s="108"/>
      <c r="AL1336" s="108"/>
      <c r="AM1336" s="108"/>
      <c r="AN1336" s="108"/>
      <c r="AO1336" s="108"/>
      <c r="AP1336" s="108"/>
      <c r="AQ1336" s="108"/>
      <c r="AR1336" s="108"/>
      <c r="AS1336" s="108"/>
      <c r="AT1336" s="108"/>
      <c r="AU1336" s="108"/>
      <c r="AV1336" s="108"/>
      <c r="AW1336" s="108"/>
      <c r="AX1336" s="108"/>
      <c r="AY1336" s="108"/>
      <c r="AZ1336" s="108"/>
      <c r="BE1336" s="108"/>
      <c r="BG1336" s="108"/>
      <c r="BI1336" s="108"/>
      <c r="BK1336" s="108"/>
      <c r="BL1336" s="108"/>
      <c r="BM1336" s="108"/>
      <c r="CB1336" s="108"/>
      <c r="CC1336" s="108"/>
      <c r="CD1336" s="108"/>
      <c r="CE1336" s="108"/>
    </row>
    <row r="1337" spans="1:83">
      <c r="A1337" s="108"/>
      <c r="B1337" s="108"/>
      <c r="E1337" s="108"/>
      <c r="F1337" s="108"/>
      <c r="I1337" s="108"/>
      <c r="J1337" s="108"/>
      <c r="K1337" s="108"/>
      <c r="L1337" s="108"/>
      <c r="M1337" s="108"/>
      <c r="N1337" s="108"/>
      <c r="O1337" s="108"/>
      <c r="P1337" s="108"/>
      <c r="Q1337" s="108"/>
      <c r="R1337" s="108"/>
      <c r="S1337" s="108"/>
      <c r="T1337" s="108"/>
      <c r="U1337" s="108"/>
      <c r="V1337" s="108"/>
      <c r="W1337" s="108"/>
      <c r="X1337" s="108"/>
      <c r="Y1337" s="108"/>
      <c r="Z1337" s="108"/>
      <c r="AA1337" s="108"/>
      <c r="AB1337" s="108"/>
      <c r="AC1337" s="108"/>
      <c r="AD1337" s="108"/>
      <c r="AE1337" s="108"/>
      <c r="AF1337" s="108"/>
      <c r="AG1337" s="108"/>
      <c r="AH1337" s="108"/>
      <c r="AI1337" s="108"/>
      <c r="AJ1337" s="108"/>
      <c r="AK1337" s="108"/>
      <c r="AL1337" s="108"/>
      <c r="AM1337" s="108"/>
      <c r="AN1337" s="108"/>
      <c r="AO1337" s="108"/>
      <c r="AP1337" s="108"/>
      <c r="AQ1337" s="108"/>
      <c r="AR1337" s="108"/>
      <c r="AS1337" s="108"/>
      <c r="AT1337" s="108"/>
      <c r="AU1337" s="108"/>
      <c r="AV1337" s="108"/>
      <c r="AW1337" s="108"/>
      <c r="AX1337" s="108"/>
      <c r="AY1337" s="108"/>
      <c r="AZ1337" s="108"/>
      <c r="BE1337" s="108"/>
      <c r="BG1337" s="108"/>
      <c r="BI1337" s="108"/>
      <c r="BK1337" s="108"/>
      <c r="BL1337" s="108"/>
      <c r="BM1337" s="108"/>
      <c r="CB1337" s="108"/>
      <c r="CC1337" s="108"/>
      <c r="CD1337" s="108"/>
      <c r="CE1337" s="108"/>
    </row>
    <row r="1338" spans="1:83">
      <c r="A1338" s="108"/>
      <c r="B1338" s="108"/>
      <c r="E1338" s="108"/>
      <c r="F1338" s="108"/>
      <c r="I1338" s="108"/>
      <c r="J1338" s="108"/>
      <c r="K1338" s="108"/>
      <c r="L1338" s="108"/>
      <c r="M1338" s="108"/>
      <c r="N1338" s="108"/>
      <c r="O1338" s="108"/>
      <c r="P1338" s="108"/>
      <c r="Q1338" s="108"/>
      <c r="R1338" s="108"/>
      <c r="S1338" s="108"/>
      <c r="T1338" s="108"/>
      <c r="U1338" s="108"/>
      <c r="V1338" s="108"/>
      <c r="W1338" s="108"/>
      <c r="X1338" s="108"/>
      <c r="Y1338" s="108"/>
      <c r="Z1338" s="108"/>
      <c r="AA1338" s="108"/>
      <c r="AB1338" s="108"/>
      <c r="AC1338" s="108"/>
      <c r="AD1338" s="108"/>
      <c r="AE1338" s="108"/>
      <c r="AF1338" s="108"/>
      <c r="AG1338" s="108"/>
      <c r="AH1338" s="108"/>
      <c r="AI1338" s="108"/>
      <c r="AJ1338" s="108"/>
      <c r="AK1338" s="108"/>
      <c r="AL1338" s="108"/>
      <c r="AM1338" s="108"/>
      <c r="AN1338" s="108"/>
      <c r="AO1338" s="108"/>
      <c r="AP1338" s="108"/>
      <c r="AQ1338" s="108"/>
      <c r="AR1338" s="108"/>
      <c r="AS1338" s="108"/>
      <c r="AT1338" s="108"/>
      <c r="AU1338" s="108"/>
      <c r="AV1338" s="108"/>
      <c r="AW1338" s="108"/>
      <c r="AX1338" s="108"/>
      <c r="AY1338" s="108"/>
      <c r="AZ1338" s="108"/>
      <c r="BE1338" s="108"/>
      <c r="BG1338" s="108"/>
      <c r="BI1338" s="108"/>
      <c r="BK1338" s="108"/>
      <c r="BL1338" s="108"/>
      <c r="BM1338" s="108"/>
      <c r="CB1338" s="108"/>
      <c r="CC1338" s="108"/>
      <c r="CD1338" s="108"/>
      <c r="CE1338" s="108"/>
    </row>
    <row r="1339" spans="1:83">
      <c r="A1339" s="108"/>
      <c r="B1339" s="108"/>
      <c r="E1339" s="108"/>
      <c r="F1339" s="108"/>
      <c r="I1339" s="108"/>
      <c r="J1339" s="108"/>
      <c r="K1339" s="108"/>
      <c r="L1339" s="108"/>
      <c r="M1339" s="108"/>
      <c r="N1339" s="108"/>
      <c r="O1339" s="108"/>
      <c r="P1339" s="108"/>
      <c r="Q1339" s="108"/>
      <c r="R1339" s="108"/>
      <c r="S1339" s="108"/>
      <c r="T1339" s="108"/>
      <c r="U1339" s="108"/>
      <c r="V1339" s="108"/>
      <c r="W1339" s="108"/>
      <c r="X1339" s="108"/>
      <c r="Y1339" s="108"/>
      <c r="Z1339" s="108"/>
      <c r="AA1339" s="108"/>
      <c r="AB1339" s="108"/>
      <c r="AC1339" s="108"/>
      <c r="AD1339" s="108"/>
      <c r="AE1339" s="108"/>
      <c r="AF1339" s="108"/>
      <c r="AG1339" s="108"/>
      <c r="AH1339" s="108"/>
      <c r="AI1339" s="108"/>
      <c r="AJ1339" s="108"/>
      <c r="AK1339" s="108"/>
      <c r="AL1339" s="108"/>
      <c r="AM1339" s="108"/>
      <c r="AN1339" s="108"/>
      <c r="AO1339" s="108"/>
      <c r="AP1339" s="108"/>
      <c r="AQ1339" s="108"/>
      <c r="AR1339" s="108"/>
      <c r="AS1339" s="108"/>
      <c r="AT1339" s="108"/>
      <c r="AU1339" s="108"/>
      <c r="AV1339" s="108"/>
      <c r="AW1339" s="108"/>
      <c r="AX1339" s="108"/>
      <c r="AY1339" s="108"/>
      <c r="AZ1339" s="108"/>
      <c r="BE1339" s="108"/>
      <c r="BG1339" s="108"/>
      <c r="BI1339" s="108"/>
      <c r="BK1339" s="108"/>
      <c r="BL1339" s="108"/>
      <c r="BM1339" s="108"/>
      <c r="CB1339" s="108"/>
      <c r="CC1339" s="108"/>
      <c r="CD1339" s="108"/>
      <c r="CE1339" s="108"/>
    </row>
    <row r="1340" spans="1:83">
      <c r="A1340" s="108"/>
      <c r="B1340" s="108"/>
      <c r="E1340" s="108"/>
      <c r="F1340" s="108"/>
      <c r="I1340" s="108"/>
      <c r="J1340" s="108"/>
      <c r="K1340" s="108"/>
      <c r="L1340" s="108"/>
      <c r="M1340" s="108"/>
      <c r="N1340" s="108"/>
      <c r="O1340" s="108"/>
      <c r="P1340" s="108"/>
      <c r="Q1340" s="108"/>
      <c r="R1340" s="108"/>
      <c r="S1340" s="108"/>
      <c r="T1340" s="108"/>
      <c r="U1340" s="108"/>
      <c r="V1340" s="108"/>
      <c r="W1340" s="108"/>
      <c r="X1340" s="108"/>
      <c r="Y1340" s="108"/>
      <c r="Z1340" s="108"/>
      <c r="AA1340" s="108"/>
      <c r="AB1340" s="108"/>
      <c r="AC1340" s="108"/>
      <c r="AD1340" s="108"/>
      <c r="AE1340" s="108"/>
      <c r="AF1340" s="108"/>
      <c r="AG1340" s="108"/>
      <c r="AH1340" s="108"/>
      <c r="AI1340" s="108"/>
      <c r="AJ1340" s="108"/>
      <c r="AK1340" s="108"/>
      <c r="AL1340" s="108"/>
      <c r="AM1340" s="108"/>
      <c r="AN1340" s="108"/>
      <c r="AO1340" s="108"/>
      <c r="AP1340" s="108"/>
      <c r="AQ1340" s="108"/>
      <c r="AR1340" s="108"/>
      <c r="AS1340" s="108"/>
      <c r="AT1340" s="108"/>
      <c r="AU1340" s="108"/>
      <c r="AV1340" s="108"/>
      <c r="AW1340" s="108"/>
      <c r="AX1340" s="108"/>
      <c r="AY1340" s="108"/>
      <c r="AZ1340" s="108"/>
      <c r="BE1340" s="108"/>
      <c r="BG1340" s="108"/>
      <c r="BI1340" s="108"/>
      <c r="BK1340" s="108"/>
      <c r="BL1340" s="108"/>
      <c r="BM1340" s="108"/>
      <c r="CB1340" s="108"/>
      <c r="CC1340" s="108"/>
      <c r="CD1340" s="108"/>
      <c r="CE1340" s="108"/>
    </row>
    <row r="1341" spans="1:83">
      <c r="A1341" s="108"/>
      <c r="B1341" s="108"/>
      <c r="E1341" s="108"/>
      <c r="F1341" s="108"/>
      <c r="I1341" s="108"/>
      <c r="J1341" s="108"/>
      <c r="K1341" s="108"/>
      <c r="L1341" s="108"/>
      <c r="M1341" s="108"/>
      <c r="N1341" s="108"/>
      <c r="O1341" s="108"/>
      <c r="P1341" s="108"/>
      <c r="Q1341" s="108"/>
      <c r="R1341" s="108"/>
      <c r="S1341" s="108"/>
      <c r="T1341" s="108"/>
      <c r="U1341" s="108"/>
      <c r="V1341" s="108"/>
      <c r="W1341" s="108"/>
      <c r="X1341" s="108"/>
      <c r="Y1341" s="108"/>
      <c r="Z1341" s="108"/>
      <c r="AA1341" s="108"/>
      <c r="AB1341" s="108"/>
      <c r="AC1341" s="108"/>
      <c r="AD1341" s="108"/>
      <c r="AE1341" s="108"/>
      <c r="AF1341" s="108"/>
      <c r="AG1341" s="108"/>
      <c r="AH1341" s="108"/>
      <c r="AI1341" s="108"/>
      <c r="AJ1341" s="108"/>
      <c r="AK1341" s="108"/>
      <c r="AL1341" s="108"/>
      <c r="AM1341" s="108"/>
      <c r="AN1341" s="108"/>
      <c r="AO1341" s="108"/>
      <c r="AP1341" s="108"/>
      <c r="AQ1341" s="108"/>
      <c r="AR1341" s="108"/>
      <c r="AS1341" s="108"/>
      <c r="AT1341" s="108"/>
      <c r="AU1341" s="108"/>
      <c r="AV1341" s="108"/>
      <c r="AW1341" s="108"/>
      <c r="AX1341" s="108"/>
      <c r="AY1341" s="108"/>
      <c r="AZ1341" s="108"/>
      <c r="BE1341" s="108"/>
      <c r="BG1341" s="108"/>
      <c r="BI1341" s="108"/>
      <c r="BK1341" s="108"/>
      <c r="BL1341" s="108"/>
      <c r="BM1341" s="108"/>
      <c r="CB1341" s="108"/>
      <c r="CC1341" s="108"/>
      <c r="CD1341" s="108"/>
      <c r="CE1341" s="108"/>
    </row>
    <row r="1342" spans="1:83">
      <c r="A1342" s="108"/>
      <c r="B1342" s="108"/>
      <c r="E1342" s="108"/>
      <c r="F1342" s="108"/>
      <c r="I1342" s="108"/>
      <c r="J1342" s="108"/>
      <c r="K1342" s="108"/>
      <c r="L1342" s="108"/>
      <c r="M1342" s="108"/>
      <c r="N1342" s="108"/>
      <c r="O1342" s="108"/>
      <c r="P1342" s="108"/>
      <c r="Q1342" s="108"/>
      <c r="R1342" s="108"/>
      <c r="S1342" s="108"/>
      <c r="T1342" s="108"/>
      <c r="U1342" s="108"/>
      <c r="V1342" s="108"/>
      <c r="W1342" s="108"/>
      <c r="X1342" s="108"/>
      <c r="Y1342" s="108"/>
      <c r="Z1342" s="108"/>
      <c r="AA1342" s="108"/>
      <c r="AB1342" s="108"/>
      <c r="AC1342" s="108"/>
      <c r="AD1342" s="108"/>
      <c r="AE1342" s="108"/>
      <c r="AF1342" s="108"/>
      <c r="AG1342" s="108"/>
      <c r="AH1342" s="108"/>
      <c r="AI1342" s="108"/>
      <c r="AJ1342" s="108"/>
      <c r="AK1342" s="108"/>
      <c r="AL1342" s="108"/>
      <c r="AM1342" s="108"/>
      <c r="AN1342" s="108"/>
      <c r="AO1342" s="108"/>
      <c r="AP1342" s="108"/>
      <c r="AQ1342" s="108"/>
      <c r="AR1342" s="108"/>
      <c r="AS1342" s="108"/>
      <c r="AT1342" s="108"/>
      <c r="AU1342" s="108"/>
      <c r="AV1342" s="108"/>
      <c r="AW1342" s="108"/>
      <c r="AX1342" s="108"/>
      <c r="AY1342" s="108"/>
      <c r="AZ1342" s="108"/>
      <c r="BE1342" s="108"/>
      <c r="BG1342" s="108"/>
      <c r="BI1342" s="108"/>
      <c r="BK1342" s="108"/>
      <c r="BL1342" s="108"/>
      <c r="BM1342" s="108"/>
      <c r="CB1342" s="108"/>
      <c r="CC1342" s="108"/>
      <c r="CD1342" s="108"/>
      <c r="CE1342" s="108"/>
    </row>
    <row r="1343" spans="1:83">
      <c r="A1343" s="108"/>
      <c r="B1343" s="108"/>
      <c r="E1343" s="108"/>
      <c r="F1343" s="108"/>
      <c r="I1343" s="108"/>
      <c r="J1343" s="108"/>
      <c r="K1343" s="108"/>
      <c r="L1343" s="108"/>
      <c r="M1343" s="108"/>
      <c r="N1343" s="108"/>
      <c r="O1343" s="108"/>
      <c r="P1343" s="108"/>
      <c r="Q1343" s="108"/>
      <c r="R1343" s="108"/>
      <c r="S1343" s="108"/>
      <c r="T1343" s="108"/>
      <c r="U1343" s="108"/>
      <c r="V1343" s="108"/>
      <c r="W1343" s="108"/>
      <c r="X1343" s="108"/>
      <c r="Y1343" s="108"/>
      <c r="Z1343" s="108"/>
      <c r="AA1343" s="108"/>
      <c r="AB1343" s="108"/>
      <c r="AC1343" s="108"/>
      <c r="AD1343" s="108"/>
      <c r="AE1343" s="108"/>
      <c r="AF1343" s="108"/>
      <c r="AG1343" s="108"/>
      <c r="AH1343" s="108"/>
      <c r="AI1343" s="108"/>
      <c r="AJ1343" s="108"/>
      <c r="AK1343" s="108"/>
      <c r="AL1343" s="108"/>
      <c r="AM1343" s="108"/>
      <c r="AN1343" s="108"/>
      <c r="AO1343" s="108"/>
      <c r="AP1343" s="108"/>
      <c r="AQ1343" s="108"/>
      <c r="AR1343" s="108"/>
      <c r="AS1343" s="108"/>
      <c r="AT1343" s="108"/>
      <c r="AU1343" s="108"/>
      <c r="AV1343" s="108"/>
      <c r="AW1343" s="108"/>
      <c r="AX1343" s="108"/>
      <c r="AY1343" s="108"/>
      <c r="AZ1343" s="108"/>
      <c r="BE1343" s="108"/>
      <c r="BG1343" s="108"/>
      <c r="BI1343" s="108"/>
      <c r="BK1343" s="108"/>
      <c r="BL1343" s="108"/>
      <c r="BM1343" s="108"/>
      <c r="CB1343" s="108"/>
      <c r="CC1343" s="108"/>
      <c r="CD1343" s="108"/>
      <c r="CE1343" s="108"/>
    </row>
    <row r="1344" spans="1:83">
      <c r="A1344" s="108"/>
      <c r="B1344" s="108"/>
      <c r="E1344" s="108"/>
      <c r="F1344" s="108"/>
      <c r="I1344" s="108"/>
      <c r="J1344" s="108"/>
      <c r="K1344" s="108"/>
      <c r="L1344" s="108"/>
      <c r="M1344" s="108"/>
      <c r="N1344" s="108"/>
      <c r="O1344" s="108"/>
      <c r="P1344" s="108"/>
      <c r="Q1344" s="108"/>
      <c r="R1344" s="108"/>
      <c r="S1344" s="108"/>
      <c r="T1344" s="108"/>
      <c r="U1344" s="108"/>
      <c r="V1344" s="108"/>
      <c r="W1344" s="108"/>
      <c r="X1344" s="108"/>
      <c r="Y1344" s="108"/>
      <c r="Z1344" s="108"/>
      <c r="AA1344" s="108"/>
      <c r="AB1344" s="108"/>
      <c r="AC1344" s="108"/>
      <c r="AD1344" s="108"/>
      <c r="AE1344" s="108"/>
      <c r="AF1344" s="108"/>
      <c r="AG1344" s="108"/>
      <c r="AH1344" s="108"/>
      <c r="AI1344" s="108"/>
      <c r="AJ1344" s="108"/>
      <c r="AK1344" s="108"/>
      <c r="AL1344" s="108"/>
      <c r="AM1344" s="108"/>
      <c r="AN1344" s="108"/>
      <c r="AO1344" s="108"/>
      <c r="AP1344" s="108"/>
      <c r="AQ1344" s="108"/>
      <c r="AR1344" s="108"/>
      <c r="AS1344" s="108"/>
      <c r="AT1344" s="108"/>
      <c r="AU1344" s="108"/>
      <c r="AV1344" s="108"/>
      <c r="AW1344" s="108"/>
      <c r="AX1344" s="108"/>
      <c r="AY1344" s="108"/>
      <c r="AZ1344" s="108"/>
      <c r="BE1344" s="108"/>
      <c r="BG1344" s="108"/>
      <c r="BI1344" s="108"/>
      <c r="BK1344" s="108"/>
      <c r="BL1344" s="108"/>
      <c r="BM1344" s="108"/>
      <c r="CB1344" s="108"/>
      <c r="CC1344" s="108"/>
      <c r="CD1344" s="108"/>
      <c r="CE1344" s="108"/>
    </row>
    <row r="1345" spans="1:83">
      <c r="A1345" s="108"/>
      <c r="B1345" s="108"/>
      <c r="E1345" s="108"/>
      <c r="F1345" s="108"/>
      <c r="I1345" s="108"/>
      <c r="J1345" s="108"/>
      <c r="K1345" s="108"/>
      <c r="L1345" s="108"/>
      <c r="M1345" s="108"/>
      <c r="N1345" s="108"/>
      <c r="O1345" s="108"/>
      <c r="P1345" s="108"/>
      <c r="Q1345" s="108"/>
      <c r="R1345" s="108"/>
      <c r="S1345" s="108"/>
      <c r="T1345" s="108"/>
      <c r="U1345" s="108"/>
      <c r="V1345" s="108"/>
      <c r="W1345" s="108"/>
      <c r="X1345" s="108"/>
      <c r="Y1345" s="108"/>
      <c r="Z1345" s="108"/>
      <c r="AA1345" s="108"/>
      <c r="AB1345" s="108"/>
      <c r="AC1345" s="108"/>
      <c r="AD1345" s="108"/>
      <c r="AE1345" s="108"/>
      <c r="AF1345" s="108"/>
      <c r="AG1345" s="108"/>
      <c r="AH1345" s="108"/>
      <c r="AI1345" s="108"/>
      <c r="AJ1345" s="108"/>
      <c r="AK1345" s="108"/>
      <c r="AL1345" s="108"/>
      <c r="AM1345" s="108"/>
      <c r="AN1345" s="108"/>
      <c r="AO1345" s="108"/>
      <c r="AP1345" s="108"/>
      <c r="AQ1345" s="108"/>
      <c r="AR1345" s="108"/>
      <c r="AS1345" s="108"/>
      <c r="AT1345" s="108"/>
      <c r="AU1345" s="108"/>
      <c r="AV1345" s="108"/>
      <c r="AW1345" s="108"/>
      <c r="AX1345" s="108"/>
      <c r="AY1345" s="108"/>
      <c r="AZ1345" s="108"/>
      <c r="BE1345" s="108"/>
      <c r="BG1345" s="108"/>
      <c r="BI1345" s="108"/>
      <c r="BK1345" s="108"/>
      <c r="BL1345" s="108"/>
      <c r="BM1345" s="108"/>
      <c r="CB1345" s="108"/>
      <c r="CC1345" s="108"/>
      <c r="CD1345" s="108"/>
      <c r="CE1345" s="108"/>
    </row>
    <row r="1346" spans="1:83">
      <c r="A1346" s="108"/>
      <c r="B1346" s="108"/>
      <c r="E1346" s="108"/>
      <c r="F1346" s="108"/>
      <c r="I1346" s="108"/>
      <c r="J1346" s="108"/>
      <c r="K1346" s="108"/>
      <c r="L1346" s="108"/>
      <c r="M1346" s="108"/>
      <c r="N1346" s="108"/>
      <c r="O1346" s="108"/>
      <c r="P1346" s="108"/>
      <c r="Q1346" s="108"/>
      <c r="R1346" s="108"/>
      <c r="S1346" s="108"/>
      <c r="T1346" s="108"/>
      <c r="U1346" s="108"/>
      <c r="V1346" s="108"/>
      <c r="W1346" s="108"/>
      <c r="X1346" s="108"/>
      <c r="Y1346" s="108"/>
      <c r="Z1346" s="108"/>
      <c r="AA1346" s="108"/>
      <c r="AB1346" s="108"/>
      <c r="AC1346" s="108"/>
      <c r="AD1346" s="108"/>
      <c r="AE1346" s="108"/>
      <c r="AF1346" s="108"/>
      <c r="AG1346" s="108"/>
      <c r="AH1346" s="108"/>
      <c r="AI1346" s="108"/>
      <c r="AJ1346" s="108"/>
      <c r="AK1346" s="108"/>
      <c r="AL1346" s="108"/>
      <c r="AM1346" s="108"/>
      <c r="AN1346" s="108"/>
      <c r="AO1346" s="108"/>
      <c r="AP1346" s="108"/>
      <c r="AQ1346" s="108"/>
      <c r="AR1346" s="108"/>
      <c r="AS1346" s="108"/>
      <c r="AT1346" s="108"/>
      <c r="AU1346" s="108"/>
      <c r="AV1346" s="108"/>
      <c r="AW1346" s="108"/>
      <c r="AX1346" s="108"/>
      <c r="AY1346" s="108"/>
      <c r="AZ1346" s="108"/>
      <c r="BE1346" s="108"/>
      <c r="BG1346" s="108"/>
      <c r="BI1346" s="108"/>
      <c r="BK1346" s="108"/>
      <c r="BL1346" s="108"/>
      <c r="BM1346" s="108"/>
      <c r="CB1346" s="108"/>
      <c r="CC1346" s="108"/>
      <c r="CD1346" s="108"/>
      <c r="CE1346" s="108"/>
    </row>
    <row r="1347" spans="1:83">
      <c r="A1347" s="108"/>
      <c r="B1347" s="108"/>
      <c r="E1347" s="108"/>
      <c r="F1347" s="108"/>
      <c r="I1347" s="108"/>
      <c r="J1347" s="108"/>
      <c r="K1347" s="108"/>
      <c r="L1347" s="108"/>
      <c r="M1347" s="108"/>
      <c r="N1347" s="108"/>
      <c r="O1347" s="108"/>
      <c r="P1347" s="108"/>
      <c r="Q1347" s="108"/>
      <c r="R1347" s="108"/>
      <c r="S1347" s="108"/>
      <c r="T1347" s="108"/>
      <c r="U1347" s="108"/>
      <c r="V1347" s="108"/>
      <c r="W1347" s="108"/>
      <c r="X1347" s="108"/>
      <c r="Y1347" s="108"/>
      <c r="Z1347" s="108"/>
      <c r="AA1347" s="108"/>
      <c r="AB1347" s="108"/>
      <c r="AC1347" s="108"/>
      <c r="AD1347" s="108"/>
      <c r="AE1347" s="108"/>
      <c r="AF1347" s="108"/>
      <c r="AG1347" s="108"/>
      <c r="AH1347" s="108"/>
      <c r="AI1347" s="108"/>
      <c r="AJ1347" s="108"/>
      <c r="AK1347" s="108"/>
      <c r="AL1347" s="108"/>
      <c r="AM1347" s="108"/>
      <c r="AN1347" s="108"/>
      <c r="AO1347" s="108"/>
      <c r="AP1347" s="108"/>
      <c r="AQ1347" s="108"/>
      <c r="AR1347" s="108"/>
      <c r="AS1347" s="108"/>
      <c r="AT1347" s="108"/>
      <c r="AU1347" s="108"/>
      <c r="AV1347" s="108"/>
      <c r="AW1347" s="108"/>
      <c r="AX1347" s="108"/>
      <c r="AY1347" s="108"/>
      <c r="AZ1347" s="108"/>
      <c r="BE1347" s="108"/>
      <c r="BG1347" s="108"/>
      <c r="BI1347" s="108"/>
      <c r="BK1347" s="108"/>
      <c r="BL1347" s="108"/>
      <c r="BM1347" s="108"/>
      <c r="CB1347" s="108"/>
      <c r="CC1347" s="108"/>
      <c r="CD1347" s="108"/>
      <c r="CE1347" s="108"/>
    </row>
    <row r="1348" spans="1:83">
      <c r="A1348" s="108"/>
      <c r="B1348" s="108"/>
      <c r="E1348" s="108"/>
      <c r="F1348" s="108"/>
      <c r="I1348" s="108"/>
      <c r="J1348" s="108"/>
      <c r="K1348" s="108"/>
      <c r="L1348" s="108"/>
      <c r="M1348" s="108"/>
      <c r="N1348" s="108"/>
      <c r="O1348" s="108"/>
      <c r="P1348" s="108"/>
      <c r="Q1348" s="108"/>
      <c r="R1348" s="108"/>
      <c r="S1348" s="108"/>
      <c r="T1348" s="108"/>
      <c r="U1348" s="108"/>
      <c r="V1348" s="108"/>
      <c r="W1348" s="108"/>
      <c r="X1348" s="108"/>
      <c r="Y1348" s="108"/>
      <c r="Z1348" s="108"/>
      <c r="AA1348" s="108"/>
      <c r="AB1348" s="108"/>
      <c r="AC1348" s="108"/>
      <c r="AD1348" s="108"/>
      <c r="AE1348" s="108"/>
      <c r="AF1348" s="108"/>
      <c r="AG1348" s="108"/>
      <c r="AH1348" s="108"/>
      <c r="AI1348" s="108"/>
      <c r="AJ1348" s="108"/>
      <c r="AK1348" s="108"/>
      <c r="AL1348" s="108"/>
      <c r="AM1348" s="108"/>
      <c r="AN1348" s="108"/>
      <c r="AO1348" s="108"/>
      <c r="AP1348" s="108"/>
      <c r="AQ1348" s="108"/>
      <c r="AR1348" s="108"/>
      <c r="AS1348" s="108"/>
      <c r="AT1348" s="108"/>
      <c r="AU1348" s="108"/>
      <c r="AV1348" s="108"/>
      <c r="AW1348" s="108"/>
      <c r="AX1348" s="108"/>
      <c r="AY1348" s="108"/>
      <c r="AZ1348" s="108"/>
      <c r="BE1348" s="108"/>
      <c r="BG1348" s="108"/>
      <c r="BI1348" s="108"/>
      <c r="BK1348" s="108"/>
      <c r="BL1348" s="108"/>
      <c r="BM1348" s="108"/>
      <c r="CB1348" s="108"/>
      <c r="CC1348" s="108"/>
      <c r="CD1348" s="108"/>
      <c r="CE1348" s="108"/>
    </row>
    <row r="1349" spans="1:83">
      <c r="A1349" s="108"/>
      <c r="B1349" s="108"/>
      <c r="E1349" s="108"/>
      <c r="F1349" s="108"/>
      <c r="I1349" s="108"/>
      <c r="J1349" s="108"/>
      <c r="K1349" s="108"/>
      <c r="L1349" s="108"/>
      <c r="M1349" s="108"/>
      <c r="N1349" s="108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8"/>
      <c r="AA1349" s="108"/>
      <c r="AB1349" s="108"/>
      <c r="AC1349" s="108"/>
      <c r="AD1349" s="108"/>
      <c r="AE1349" s="108"/>
      <c r="AF1349" s="108"/>
      <c r="AG1349" s="108"/>
      <c r="AH1349" s="108"/>
      <c r="AI1349" s="108"/>
      <c r="AJ1349" s="108"/>
      <c r="AK1349" s="108"/>
      <c r="AL1349" s="108"/>
      <c r="AM1349" s="108"/>
      <c r="AN1349" s="108"/>
      <c r="AO1349" s="108"/>
      <c r="AP1349" s="108"/>
      <c r="AQ1349" s="108"/>
      <c r="AR1349" s="108"/>
      <c r="AS1349" s="108"/>
      <c r="AT1349" s="108"/>
      <c r="AU1349" s="108"/>
      <c r="AV1349" s="108"/>
      <c r="AW1349" s="108"/>
      <c r="AX1349" s="108"/>
      <c r="AY1349" s="108"/>
      <c r="AZ1349" s="108"/>
      <c r="BE1349" s="108"/>
      <c r="BG1349" s="108"/>
      <c r="BI1349" s="108"/>
      <c r="BK1349" s="108"/>
      <c r="BL1349" s="108"/>
      <c r="BM1349" s="108"/>
      <c r="CB1349" s="108"/>
      <c r="CC1349" s="108"/>
      <c r="CD1349" s="108"/>
      <c r="CE1349" s="108"/>
    </row>
    <row r="1350" spans="1:83">
      <c r="A1350" s="108"/>
      <c r="B1350" s="108"/>
      <c r="E1350" s="108"/>
      <c r="F1350" s="108"/>
      <c r="I1350" s="108"/>
      <c r="J1350" s="108"/>
      <c r="K1350" s="108"/>
      <c r="L1350" s="108"/>
      <c r="M1350" s="108"/>
      <c r="N1350" s="108"/>
      <c r="O1350" s="108"/>
      <c r="P1350" s="108"/>
      <c r="Q1350" s="108"/>
      <c r="R1350" s="108"/>
      <c r="S1350" s="108"/>
      <c r="T1350" s="108"/>
      <c r="U1350" s="108"/>
      <c r="V1350" s="108"/>
      <c r="W1350" s="108"/>
      <c r="X1350" s="108"/>
      <c r="Y1350" s="108"/>
      <c r="Z1350" s="108"/>
      <c r="AA1350" s="108"/>
      <c r="AB1350" s="108"/>
      <c r="AC1350" s="108"/>
      <c r="AD1350" s="108"/>
      <c r="AE1350" s="108"/>
      <c r="AF1350" s="108"/>
      <c r="AG1350" s="108"/>
      <c r="AH1350" s="108"/>
      <c r="AI1350" s="108"/>
      <c r="AJ1350" s="108"/>
      <c r="AK1350" s="108"/>
      <c r="AL1350" s="108"/>
      <c r="AM1350" s="108"/>
      <c r="AN1350" s="108"/>
      <c r="AO1350" s="108"/>
      <c r="AP1350" s="108"/>
      <c r="AQ1350" s="108"/>
      <c r="AR1350" s="108"/>
      <c r="AS1350" s="108"/>
      <c r="AT1350" s="108"/>
      <c r="AU1350" s="108"/>
      <c r="AV1350" s="108"/>
      <c r="AW1350" s="108"/>
      <c r="AX1350" s="108"/>
      <c r="AY1350" s="108"/>
      <c r="AZ1350" s="108"/>
      <c r="BE1350" s="108"/>
      <c r="BG1350" s="108"/>
      <c r="BI1350" s="108"/>
      <c r="BK1350" s="108"/>
      <c r="BL1350" s="108"/>
      <c r="BM1350" s="108"/>
      <c r="CB1350" s="108"/>
      <c r="CC1350" s="108"/>
      <c r="CD1350" s="108"/>
      <c r="CE1350" s="108"/>
    </row>
    <row r="1351" spans="1:83">
      <c r="A1351" s="108"/>
      <c r="B1351" s="108"/>
      <c r="E1351" s="108"/>
      <c r="F1351" s="108"/>
      <c r="I1351" s="108"/>
      <c r="J1351" s="108"/>
      <c r="K1351" s="108"/>
      <c r="L1351" s="108"/>
      <c r="M1351" s="108"/>
      <c r="N1351" s="108"/>
      <c r="O1351" s="108"/>
      <c r="P1351" s="108"/>
      <c r="Q1351" s="108"/>
      <c r="R1351" s="108"/>
      <c r="S1351" s="108"/>
      <c r="T1351" s="108"/>
      <c r="U1351" s="108"/>
      <c r="V1351" s="108"/>
      <c r="W1351" s="108"/>
      <c r="X1351" s="108"/>
      <c r="Y1351" s="108"/>
      <c r="Z1351" s="108"/>
      <c r="AA1351" s="108"/>
      <c r="AB1351" s="108"/>
      <c r="AC1351" s="108"/>
      <c r="AD1351" s="108"/>
      <c r="AE1351" s="108"/>
      <c r="AF1351" s="108"/>
      <c r="AG1351" s="108"/>
      <c r="AH1351" s="108"/>
      <c r="AI1351" s="108"/>
      <c r="AJ1351" s="108"/>
      <c r="AK1351" s="108"/>
      <c r="AL1351" s="108"/>
      <c r="AM1351" s="108"/>
      <c r="AN1351" s="108"/>
      <c r="AO1351" s="108"/>
      <c r="AP1351" s="108"/>
      <c r="AQ1351" s="108"/>
      <c r="AR1351" s="108"/>
      <c r="AS1351" s="108"/>
      <c r="AT1351" s="108"/>
      <c r="AU1351" s="108"/>
      <c r="AV1351" s="108"/>
      <c r="AW1351" s="108"/>
      <c r="AX1351" s="108"/>
      <c r="AY1351" s="108"/>
      <c r="AZ1351" s="108"/>
      <c r="BE1351" s="108"/>
      <c r="BG1351" s="108"/>
      <c r="BI1351" s="108"/>
      <c r="BK1351" s="108"/>
      <c r="BL1351" s="108"/>
      <c r="BM1351" s="108"/>
      <c r="CB1351" s="108"/>
      <c r="CC1351" s="108"/>
      <c r="CD1351" s="108"/>
      <c r="CE1351" s="108"/>
    </row>
    <row r="1352" spans="1:83">
      <c r="A1352" s="108"/>
      <c r="B1352" s="108"/>
      <c r="E1352" s="108"/>
      <c r="F1352" s="108"/>
      <c r="I1352" s="108"/>
      <c r="J1352" s="108"/>
      <c r="K1352" s="108"/>
      <c r="L1352" s="108"/>
      <c r="M1352" s="108"/>
      <c r="N1352" s="108"/>
      <c r="O1352" s="108"/>
      <c r="P1352" s="108"/>
      <c r="Q1352" s="108"/>
      <c r="R1352" s="108"/>
      <c r="S1352" s="108"/>
      <c r="T1352" s="108"/>
      <c r="U1352" s="108"/>
      <c r="V1352" s="108"/>
      <c r="W1352" s="108"/>
      <c r="X1352" s="108"/>
      <c r="Y1352" s="108"/>
      <c r="Z1352" s="108"/>
      <c r="AA1352" s="108"/>
      <c r="AB1352" s="108"/>
      <c r="AC1352" s="108"/>
      <c r="AD1352" s="108"/>
      <c r="AE1352" s="108"/>
      <c r="AF1352" s="108"/>
      <c r="AG1352" s="108"/>
      <c r="AH1352" s="108"/>
      <c r="AI1352" s="108"/>
      <c r="AJ1352" s="108"/>
      <c r="AK1352" s="108"/>
      <c r="AL1352" s="108"/>
      <c r="AM1352" s="108"/>
      <c r="AN1352" s="108"/>
      <c r="AO1352" s="108"/>
      <c r="AP1352" s="108"/>
      <c r="AQ1352" s="108"/>
      <c r="AR1352" s="108"/>
      <c r="AS1352" s="108"/>
      <c r="AT1352" s="108"/>
      <c r="AU1352" s="108"/>
      <c r="AV1352" s="108"/>
      <c r="AW1352" s="108"/>
      <c r="AX1352" s="108"/>
      <c r="AY1352" s="108"/>
      <c r="AZ1352" s="108"/>
      <c r="BE1352" s="108"/>
      <c r="BG1352" s="108"/>
      <c r="BI1352" s="108"/>
      <c r="BK1352" s="108"/>
      <c r="BL1352" s="108"/>
      <c r="BM1352" s="108"/>
      <c r="CB1352" s="108"/>
      <c r="CC1352" s="108"/>
      <c r="CD1352" s="108"/>
      <c r="CE1352" s="108"/>
    </row>
    <row r="1353" spans="1:83">
      <c r="A1353" s="108"/>
      <c r="B1353" s="108"/>
      <c r="E1353" s="108"/>
      <c r="F1353" s="108"/>
      <c r="I1353" s="108"/>
      <c r="J1353" s="108"/>
      <c r="K1353" s="108"/>
      <c r="L1353" s="108"/>
      <c r="M1353" s="108"/>
      <c r="N1353" s="108"/>
      <c r="O1353" s="108"/>
      <c r="P1353" s="108"/>
      <c r="Q1353" s="108"/>
      <c r="R1353" s="108"/>
      <c r="S1353" s="108"/>
      <c r="T1353" s="108"/>
      <c r="U1353" s="108"/>
      <c r="V1353" s="108"/>
      <c r="W1353" s="108"/>
      <c r="X1353" s="108"/>
      <c r="Y1353" s="108"/>
      <c r="Z1353" s="108"/>
      <c r="AA1353" s="108"/>
      <c r="AB1353" s="108"/>
      <c r="AC1353" s="108"/>
      <c r="AD1353" s="108"/>
      <c r="AE1353" s="108"/>
      <c r="AF1353" s="108"/>
      <c r="AG1353" s="108"/>
      <c r="AH1353" s="108"/>
      <c r="AI1353" s="108"/>
      <c r="AJ1353" s="108"/>
      <c r="AK1353" s="108"/>
      <c r="AL1353" s="108"/>
      <c r="AM1353" s="108"/>
      <c r="AN1353" s="108"/>
      <c r="AO1353" s="108"/>
      <c r="AP1353" s="108"/>
      <c r="AQ1353" s="108"/>
      <c r="AR1353" s="108"/>
      <c r="AS1353" s="108"/>
      <c r="AT1353" s="108"/>
      <c r="AU1353" s="108"/>
      <c r="AV1353" s="108"/>
      <c r="AW1353" s="108"/>
      <c r="AX1353" s="108"/>
      <c r="AY1353" s="108"/>
      <c r="AZ1353" s="108"/>
      <c r="BE1353" s="108"/>
      <c r="BG1353" s="108"/>
      <c r="BI1353" s="108"/>
      <c r="BK1353" s="108"/>
      <c r="BL1353" s="108"/>
      <c r="BM1353" s="108"/>
      <c r="CB1353" s="108"/>
      <c r="CC1353" s="108"/>
      <c r="CD1353" s="108"/>
      <c r="CE1353" s="108"/>
    </row>
    <row r="1354" spans="1:83">
      <c r="A1354" s="108"/>
      <c r="B1354" s="108"/>
      <c r="E1354" s="108"/>
      <c r="F1354" s="108"/>
      <c r="I1354" s="108"/>
      <c r="J1354" s="108"/>
      <c r="K1354" s="108"/>
      <c r="L1354" s="108"/>
      <c r="M1354" s="108"/>
      <c r="N1354" s="108"/>
      <c r="O1354" s="108"/>
      <c r="P1354" s="108"/>
      <c r="Q1354" s="108"/>
      <c r="R1354" s="108"/>
      <c r="S1354" s="108"/>
      <c r="T1354" s="108"/>
      <c r="U1354" s="108"/>
      <c r="V1354" s="108"/>
      <c r="W1354" s="108"/>
      <c r="X1354" s="108"/>
      <c r="Y1354" s="108"/>
      <c r="Z1354" s="108"/>
      <c r="AA1354" s="108"/>
      <c r="AB1354" s="108"/>
      <c r="AC1354" s="108"/>
      <c r="AD1354" s="108"/>
      <c r="AE1354" s="108"/>
      <c r="AF1354" s="108"/>
      <c r="AG1354" s="108"/>
      <c r="AH1354" s="108"/>
      <c r="AI1354" s="108"/>
      <c r="AJ1354" s="108"/>
      <c r="AK1354" s="108"/>
      <c r="AL1354" s="108"/>
      <c r="AM1354" s="108"/>
      <c r="AN1354" s="108"/>
      <c r="AO1354" s="108"/>
      <c r="AP1354" s="108"/>
      <c r="AQ1354" s="108"/>
      <c r="AR1354" s="108"/>
      <c r="AS1354" s="108"/>
      <c r="AT1354" s="108"/>
      <c r="AU1354" s="108"/>
      <c r="AV1354" s="108"/>
      <c r="AW1354" s="108"/>
      <c r="AX1354" s="108"/>
      <c r="AY1354" s="108"/>
      <c r="AZ1354" s="108"/>
      <c r="BE1354" s="108"/>
      <c r="BG1354" s="108"/>
      <c r="BI1354" s="108"/>
      <c r="BK1354" s="108"/>
      <c r="BL1354" s="108"/>
      <c r="BM1354" s="108"/>
      <c r="CB1354" s="108"/>
      <c r="CC1354" s="108"/>
      <c r="CD1354" s="108"/>
      <c r="CE1354" s="108"/>
    </row>
    <row r="1355" spans="1:83">
      <c r="A1355" s="108"/>
      <c r="B1355" s="108"/>
      <c r="E1355" s="108"/>
      <c r="F1355" s="108"/>
      <c r="I1355" s="108"/>
      <c r="J1355" s="108"/>
      <c r="K1355" s="108"/>
      <c r="L1355" s="108"/>
      <c r="M1355" s="108"/>
      <c r="N1355" s="108"/>
      <c r="O1355" s="108"/>
      <c r="P1355" s="108"/>
      <c r="Q1355" s="108"/>
      <c r="R1355" s="108"/>
      <c r="S1355" s="108"/>
      <c r="T1355" s="108"/>
      <c r="U1355" s="108"/>
      <c r="V1355" s="108"/>
      <c r="W1355" s="108"/>
      <c r="X1355" s="108"/>
      <c r="Y1355" s="108"/>
      <c r="Z1355" s="108"/>
      <c r="AA1355" s="108"/>
      <c r="AB1355" s="108"/>
      <c r="AC1355" s="108"/>
      <c r="AD1355" s="108"/>
      <c r="AE1355" s="108"/>
      <c r="AF1355" s="108"/>
      <c r="AG1355" s="108"/>
      <c r="AH1355" s="108"/>
      <c r="AI1355" s="108"/>
      <c r="AJ1355" s="108"/>
      <c r="AK1355" s="108"/>
      <c r="AL1355" s="108"/>
      <c r="AM1355" s="108"/>
      <c r="AN1355" s="108"/>
      <c r="AO1355" s="108"/>
      <c r="AP1355" s="108"/>
      <c r="AQ1355" s="108"/>
      <c r="AR1355" s="108"/>
      <c r="AS1355" s="108"/>
      <c r="AT1355" s="108"/>
      <c r="AU1355" s="108"/>
      <c r="AV1355" s="108"/>
      <c r="AW1355" s="108"/>
      <c r="AX1355" s="108"/>
      <c r="AY1355" s="108"/>
      <c r="AZ1355" s="108"/>
      <c r="BE1355" s="108"/>
      <c r="BG1355" s="108"/>
      <c r="BI1355" s="108"/>
      <c r="BK1355" s="108"/>
      <c r="BL1355" s="108"/>
      <c r="BM1355" s="108"/>
      <c r="CB1355" s="108"/>
      <c r="CC1355" s="108"/>
      <c r="CD1355" s="108"/>
      <c r="CE1355" s="108"/>
    </row>
    <row r="1356" spans="1:83">
      <c r="A1356" s="108"/>
      <c r="B1356" s="108"/>
      <c r="E1356" s="108"/>
      <c r="F1356" s="108"/>
      <c r="I1356" s="108"/>
      <c r="J1356" s="108"/>
      <c r="K1356" s="108"/>
      <c r="L1356" s="108"/>
      <c r="M1356" s="108"/>
      <c r="N1356" s="108"/>
      <c r="O1356" s="108"/>
      <c r="P1356" s="108"/>
      <c r="Q1356" s="108"/>
      <c r="R1356" s="108"/>
      <c r="S1356" s="108"/>
      <c r="T1356" s="108"/>
      <c r="U1356" s="108"/>
      <c r="V1356" s="108"/>
      <c r="W1356" s="108"/>
      <c r="X1356" s="108"/>
      <c r="Y1356" s="108"/>
      <c r="Z1356" s="108"/>
      <c r="AA1356" s="108"/>
      <c r="AB1356" s="108"/>
      <c r="AC1356" s="108"/>
      <c r="AD1356" s="108"/>
      <c r="AE1356" s="108"/>
      <c r="AF1356" s="108"/>
      <c r="AG1356" s="108"/>
      <c r="AH1356" s="108"/>
      <c r="AI1356" s="108"/>
      <c r="AJ1356" s="108"/>
      <c r="AK1356" s="108"/>
      <c r="AL1356" s="108"/>
      <c r="AM1356" s="108"/>
      <c r="AN1356" s="108"/>
      <c r="AO1356" s="108"/>
      <c r="AP1356" s="108"/>
      <c r="AQ1356" s="108"/>
      <c r="AR1356" s="108"/>
      <c r="AS1356" s="108"/>
      <c r="AT1356" s="108"/>
      <c r="AU1356" s="108"/>
      <c r="AV1356" s="108"/>
      <c r="AW1356" s="108"/>
      <c r="AX1356" s="108"/>
      <c r="AY1356" s="108"/>
      <c r="AZ1356" s="108"/>
      <c r="BE1356" s="108"/>
      <c r="BG1356" s="108"/>
      <c r="BI1356" s="108"/>
      <c r="BK1356" s="108"/>
      <c r="BL1356" s="108"/>
      <c r="BM1356" s="108"/>
      <c r="CB1356" s="108"/>
      <c r="CC1356" s="108"/>
      <c r="CD1356" s="108"/>
      <c r="CE1356" s="108"/>
    </row>
    <row r="1357" spans="1:83">
      <c r="A1357" s="108"/>
      <c r="B1357" s="108"/>
      <c r="E1357" s="108"/>
      <c r="F1357" s="108"/>
      <c r="I1357" s="108"/>
      <c r="J1357" s="108"/>
      <c r="K1357" s="108"/>
      <c r="L1357" s="108"/>
      <c r="M1357" s="108"/>
      <c r="N1357" s="108"/>
      <c r="O1357" s="108"/>
      <c r="P1357" s="108"/>
      <c r="Q1357" s="108"/>
      <c r="R1357" s="108"/>
      <c r="S1357" s="108"/>
      <c r="T1357" s="108"/>
      <c r="U1357" s="108"/>
      <c r="V1357" s="108"/>
      <c r="W1357" s="108"/>
      <c r="X1357" s="108"/>
      <c r="Y1357" s="108"/>
      <c r="Z1357" s="108"/>
      <c r="AA1357" s="108"/>
      <c r="AB1357" s="108"/>
      <c r="AC1357" s="108"/>
      <c r="AD1357" s="108"/>
      <c r="AE1357" s="108"/>
      <c r="AF1357" s="108"/>
      <c r="AG1357" s="108"/>
      <c r="AH1357" s="108"/>
      <c r="AI1357" s="108"/>
      <c r="AJ1357" s="108"/>
      <c r="AK1357" s="108"/>
      <c r="AL1357" s="108"/>
      <c r="AM1357" s="108"/>
      <c r="AN1357" s="108"/>
      <c r="AO1357" s="108"/>
      <c r="AP1357" s="108"/>
      <c r="AQ1357" s="108"/>
      <c r="AR1357" s="108"/>
      <c r="AS1357" s="108"/>
      <c r="AT1357" s="108"/>
      <c r="AU1357" s="108"/>
      <c r="AV1357" s="108"/>
      <c r="AW1357" s="108"/>
      <c r="AX1357" s="108"/>
      <c r="AY1357" s="108"/>
      <c r="AZ1357" s="108"/>
      <c r="BE1357" s="108"/>
      <c r="BG1357" s="108"/>
      <c r="BI1357" s="108"/>
      <c r="BK1357" s="108"/>
      <c r="BL1357" s="108"/>
      <c r="BM1357" s="108"/>
      <c r="CB1357" s="108"/>
      <c r="CC1357" s="108"/>
      <c r="CD1357" s="108"/>
      <c r="CE1357" s="108"/>
    </row>
    <row r="1358" spans="1:83">
      <c r="A1358" s="108"/>
      <c r="B1358" s="108"/>
      <c r="E1358" s="108"/>
      <c r="F1358" s="108"/>
      <c r="I1358" s="108"/>
      <c r="J1358" s="108"/>
      <c r="K1358" s="108"/>
      <c r="L1358" s="108"/>
      <c r="M1358" s="108"/>
      <c r="N1358" s="108"/>
      <c r="O1358" s="108"/>
      <c r="P1358" s="108"/>
      <c r="Q1358" s="108"/>
      <c r="R1358" s="108"/>
      <c r="S1358" s="108"/>
      <c r="T1358" s="108"/>
      <c r="U1358" s="108"/>
      <c r="V1358" s="108"/>
      <c r="W1358" s="108"/>
      <c r="X1358" s="108"/>
      <c r="Y1358" s="108"/>
      <c r="Z1358" s="108"/>
      <c r="AA1358" s="108"/>
      <c r="AB1358" s="108"/>
      <c r="AC1358" s="108"/>
      <c r="AD1358" s="108"/>
      <c r="AE1358" s="108"/>
      <c r="AF1358" s="108"/>
      <c r="AG1358" s="108"/>
      <c r="AH1358" s="108"/>
      <c r="AI1358" s="108"/>
      <c r="AJ1358" s="108"/>
      <c r="AK1358" s="108"/>
      <c r="AL1358" s="108"/>
      <c r="AM1358" s="108"/>
      <c r="AN1358" s="108"/>
      <c r="AO1358" s="108"/>
      <c r="AP1358" s="108"/>
      <c r="AQ1358" s="108"/>
      <c r="AR1358" s="108"/>
      <c r="AS1358" s="108"/>
      <c r="AT1358" s="108"/>
      <c r="AU1358" s="108"/>
      <c r="AV1358" s="108"/>
      <c r="AW1358" s="108"/>
      <c r="AX1358" s="108"/>
      <c r="AY1358" s="108"/>
      <c r="AZ1358" s="108"/>
      <c r="BE1358" s="108"/>
      <c r="BG1358" s="108"/>
      <c r="BI1358" s="108"/>
      <c r="BK1358" s="108"/>
      <c r="BL1358" s="108"/>
      <c r="BM1358" s="108"/>
      <c r="CB1358" s="108"/>
      <c r="CC1358" s="108"/>
      <c r="CD1358" s="108"/>
      <c r="CE1358" s="108"/>
    </row>
    <row r="1359" spans="1:83">
      <c r="A1359" s="108"/>
      <c r="B1359" s="108"/>
      <c r="E1359" s="108"/>
      <c r="F1359" s="108"/>
      <c r="I1359" s="108"/>
      <c r="J1359" s="108"/>
      <c r="K1359" s="108"/>
      <c r="L1359" s="108"/>
      <c r="M1359" s="108"/>
      <c r="N1359" s="108"/>
      <c r="O1359" s="108"/>
      <c r="P1359" s="108"/>
      <c r="Q1359" s="108"/>
      <c r="R1359" s="108"/>
      <c r="S1359" s="108"/>
      <c r="T1359" s="108"/>
      <c r="U1359" s="108"/>
      <c r="V1359" s="108"/>
      <c r="W1359" s="108"/>
      <c r="X1359" s="108"/>
      <c r="Y1359" s="108"/>
      <c r="Z1359" s="108"/>
      <c r="AA1359" s="108"/>
      <c r="AB1359" s="108"/>
      <c r="AC1359" s="108"/>
      <c r="AD1359" s="108"/>
      <c r="AE1359" s="108"/>
      <c r="AF1359" s="108"/>
      <c r="AG1359" s="108"/>
      <c r="AH1359" s="108"/>
      <c r="AI1359" s="108"/>
      <c r="AJ1359" s="108"/>
      <c r="AK1359" s="108"/>
      <c r="AL1359" s="108"/>
      <c r="AM1359" s="108"/>
      <c r="AN1359" s="108"/>
      <c r="AO1359" s="108"/>
      <c r="AP1359" s="108"/>
      <c r="AQ1359" s="108"/>
      <c r="AR1359" s="108"/>
      <c r="AS1359" s="108"/>
      <c r="AT1359" s="108"/>
      <c r="AU1359" s="108"/>
      <c r="AV1359" s="108"/>
      <c r="AW1359" s="108"/>
      <c r="AX1359" s="108"/>
      <c r="AY1359" s="108"/>
      <c r="AZ1359" s="108"/>
      <c r="BE1359" s="108"/>
      <c r="BG1359" s="108"/>
      <c r="BI1359" s="108"/>
      <c r="BK1359" s="108"/>
      <c r="BL1359" s="108"/>
      <c r="BM1359" s="108"/>
      <c r="CB1359" s="108"/>
      <c r="CC1359" s="108"/>
      <c r="CD1359" s="108"/>
      <c r="CE1359" s="108"/>
    </row>
    <row r="1360" spans="1:83">
      <c r="A1360" s="108"/>
      <c r="B1360" s="108"/>
      <c r="E1360" s="108"/>
      <c r="F1360" s="108"/>
      <c r="I1360" s="108"/>
      <c r="J1360" s="108"/>
      <c r="K1360" s="108"/>
      <c r="L1360" s="108"/>
      <c r="M1360" s="108"/>
      <c r="N1360" s="108"/>
      <c r="O1360" s="108"/>
      <c r="P1360" s="108"/>
      <c r="Q1360" s="108"/>
      <c r="R1360" s="108"/>
      <c r="S1360" s="108"/>
      <c r="T1360" s="108"/>
      <c r="U1360" s="108"/>
      <c r="V1360" s="108"/>
      <c r="W1360" s="108"/>
      <c r="X1360" s="108"/>
      <c r="Y1360" s="108"/>
      <c r="Z1360" s="108"/>
      <c r="AA1360" s="108"/>
      <c r="AB1360" s="108"/>
      <c r="AC1360" s="108"/>
      <c r="AD1360" s="108"/>
      <c r="AE1360" s="108"/>
      <c r="AF1360" s="108"/>
      <c r="AG1360" s="108"/>
      <c r="AH1360" s="108"/>
      <c r="AI1360" s="108"/>
      <c r="AJ1360" s="108"/>
      <c r="AK1360" s="108"/>
      <c r="AL1360" s="108"/>
      <c r="AM1360" s="108"/>
      <c r="AN1360" s="108"/>
      <c r="AO1360" s="108"/>
      <c r="AP1360" s="108"/>
      <c r="AQ1360" s="108"/>
      <c r="AR1360" s="108"/>
      <c r="AS1360" s="108"/>
      <c r="AT1360" s="108"/>
      <c r="AU1360" s="108"/>
      <c r="AV1360" s="108"/>
      <c r="AW1360" s="108"/>
      <c r="AX1360" s="108"/>
      <c r="AY1360" s="108"/>
      <c r="AZ1360" s="108"/>
      <c r="BE1360" s="108"/>
      <c r="BG1360" s="108"/>
      <c r="BI1360" s="108"/>
      <c r="BK1360" s="108"/>
      <c r="BL1360" s="108"/>
      <c r="BM1360" s="108"/>
      <c r="CB1360" s="108"/>
      <c r="CC1360" s="108"/>
      <c r="CD1360" s="108"/>
      <c r="CE1360" s="108"/>
    </row>
    <row r="1361" spans="1:83">
      <c r="A1361" s="108"/>
      <c r="B1361" s="108"/>
      <c r="E1361" s="108"/>
      <c r="F1361" s="108"/>
      <c r="I1361" s="108"/>
      <c r="J1361" s="108"/>
      <c r="K1361" s="108"/>
      <c r="L1361" s="108"/>
      <c r="M1361" s="108"/>
      <c r="N1361" s="108"/>
      <c r="O1361" s="108"/>
      <c r="P1361" s="108"/>
      <c r="Q1361" s="108"/>
      <c r="R1361" s="108"/>
      <c r="S1361" s="108"/>
      <c r="T1361" s="108"/>
      <c r="U1361" s="108"/>
      <c r="V1361" s="108"/>
      <c r="W1361" s="108"/>
      <c r="X1361" s="108"/>
      <c r="Y1361" s="108"/>
      <c r="Z1361" s="108"/>
      <c r="AA1361" s="108"/>
      <c r="AB1361" s="108"/>
      <c r="AC1361" s="108"/>
      <c r="AD1361" s="108"/>
      <c r="AE1361" s="108"/>
      <c r="AF1361" s="108"/>
      <c r="AG1361" s="108"/>
      <c r="AH1361" s="108"/>
      <c r="AI1361" s="108"/>
      <c r="AJ1361" s="108"/>
      <c r="AK1361" s="108"/>
      <c r="AL1361" s="108"/>
      <c r="AM1361" s="108"/>
      <c r="AN1361" s="108"/>
      <c r="AO1361" s="108"/>
      <c r="AP1361" s="108"/>
      <c r="AQ1361" s="108"/>
      <c r="AR1361" s="108"/>
      <c r="AS1361" s="108"/>
      <c r="AT1361" s="108"/>
      <c r="AU1361" s="108"/>
      <c r="AV1361" s="108"/>
      <c r="AW1361" s="108"/>
      <c r="AX1361" s="108"/>
      <c r="AY1361" s="108"/>
      <c r="AZ1361" s="108"/>
      <c r="BE1361" s="108"/>
      <c r="BG1361" s="108"/>
      <c r="BI1361" s="108"/>
      <c r="BK1361" s="108"/>
      <c r="BL1361" s="108"/>
      <c r="BM1361" s="108"/>
      <c r="CB1361" s="108"/>
      <c r="CC1361" s="108"/>
      <c r="CD1361" s="108"/>
      <c r="CE1361" s="108"/>
    </row>
    <row r="1362" spans="1:83">
      <c r="A1362" s="108"/>
      <c r="B1362" s="108"/>
      <c r="E1362" s="108"/>
      <c r="F1362" s="108"/>
      <c r="I1362" s="108"/>
      <c r="J1362" s="108"/>
      <c r="K1362" s="108"/>
      <c r="L1362" s="108"/>
      <c r="M1362" s="108"/>
      <c r="N1362" s="108"/>
      <c r="O1362" s="108"/>
      <c r="P1362" s="108"/>
      <c r="Q1362" s="108"/>
      <c r="R1362" s="108"/>
      <c r="S1362" s="108"/>
      <c r="T1362" s="108"/>
      <c r="U1362" s="108"/>
      <c r="V1362" s="108"/>
      <c r="W1362" s="108"/>
      <c r="X1362" s="108"/>
      <c r="Y1362" s="108"/>
      <c r="Z1362" s="108"/>
      <c r="AA1362" s="108"/>
      <c r="AB1362" s="108"/>
      <c r="AC1362" s="108"/>
      <c r="AD1362" s="108"/>
      <c r="AE1362" s="108"/>
      <c r="AF1362" s="108"/>
      <c r="AG1362" s="108"/>
      <c r="AH1362" s="108"/>
      <c r="AI1362" s="108"/>
      <c r="AJ1362" s="108"/>
      <c r="AK1362" s="108"/>
      <c r="AL1362" s="108"/>
      <c r="AM1362" s="108"/>
      <c r="AN1362" s="108"/>
      <c r="AO1362" s="108"/>
      <c r="AP1362" s="108"/>
      <c r="AQ1362" s="108"/>
      <c r="AR1362" s="108"/>
      <c r="AS1362" s="108"/>
      <c r="AT1362" s="108"/>
      <c r="AU1362" s="108"/>
      <c r="AV1362" s="108"/>
      <c r="AW1362" s="108"/>
      <c r="AX1362" s="108"/>
      <c r="AY1362" s="108"/>
      <c r="AZ1362" s="108"/>
      <c r="BE1362" s="108"/>
      <c r="BG1362" s="108"/>
      <c r="BI1362" s="108"/>
      <c r="BK1362" s="108"/>
      <c r="BL1362" s="108"/>
      <c r="BM1362" s="108"/>
      <c r="CB1362" s="108"/>
      <c r="CC1362" s="108"/>
      <c r="CD1362" s="108"/>
      <c r="CE1362" s="108"/>
    </row>
    <row r="1363" spans="1:83">
      <c r="A1363" s="108"/>
      <c r="B1363" s="108"/>
      <c r="E1363" s="108"/>
      <c r="F1363" s="108"/>
      <c r="I1363" s="108"/>
      <c r="J1363" s="108"/>
      <c r="K1363" s="108"/>
      <c r="L1363" s="108"/>
      <c r="M1363" s="108"/>
      <c r="N1363" s="108"/>
      <c r="O1363" s="108"/>
      <c r="P1363" s="108"/>
      <c r="Q1363" s="108"/>
      <c r="R1363" s="108"/>
      <c r="S1363" s="108"/>
      <c r="T1363" s="108"/>
      <c r="U1363" s="108"/>
      <c r="V1363" s="108"/>
      <c r="W1363" s="108"/>
      <c r="X1363" s="108"/>
      <c r="Y1363" s="108"/>
      <c r="Z1363" s="108"/>
      <c r="AA1363" s="108"/>
      <c r="AB1363" s="108"/>
      <c r="AC1363" s="108"/>
      <c r="AD1363" s="108"/>
      <c r="AE1363" s="108"/>
      <c r="AF1363" s="108"/>
      <c r="AG1363" s="108"/>
      <c r="AH1363" s="108"/>
      <c r="AI1363" s="108"/>
      <c r="AJ1363" s="108"/>
      <c r="AK1363" s="108"/>
      <c r="AL1363" s="108"/>
      <c r="AM1363" s="108"/>
      <c r="AN1363" s="108"/>
      <c r="AO1363" s="108"/>
      <c r="AP1363" s="108"/>
      <c r="AQ1363" s="108"/>
      <c r="AR1363" s="108"/>
      <c r="AS1363" s="108"/>
      <c r="AT1363" s="108"/>
      <c r="AU1363" s="108"/>
      <c r="AV1363" s="108"/>
      <c r="AW1363" s="108"/>
      <c r="AX1363" s="108"/>
      <c r="AY1363" s="108"/>
      <c r="AZ1363" s="108"/>
      <c r="BE1363" s="108"/>
      <c r="BG1363" s="108"/>
      <c r="BI1363" s="108"/>
      <c r="BK1363" s="108"/>
      <c r="BL1363" s="108"/>
      <c r="BM1363" s="108"/>
      <c r="CB1363" s="108"/>
      <c r="CC1363" s="108"/>
      <c r="CD1363" s="108"/>
      <c r="CE1363" s="108"/>
    </row>
    <row r="1364" spans="1:83">
      <c r="A1364" s="108"/>
      <c r="B1364" s="108"/>
      <c r="E1364" s="108"/>
      <c r="F1364" s="108"/>
      <c r="I1364" s="108"/>
      <c r="J1364" s="108"/>
      <c r="K1364" s="108"/>
      <c r="L1364" s="108"/>
      <c r="M1364" s="108"/>
      <c r="N1364" s="108"/>
      <c r="O1364" s="108"/>
      <c r="P1364" s="108"/>
      <c r="Q1364" s="108"/>
      <c r="R1364" s="108"/>
      <c r="S1364" s="108"/>
      <c r="T1364" s="108"/>
      <c r="U1364" s="108"/>
      <c r="V1364" s="108"/>
      <c r="W1364" s="108"/>
      <c r="X1364" s="108"/>
      <c r="Y1364" s="108"/>
      <c r="Z1364" s="108"/>
      <c r="AA1364" s="108"/>
      <c r="AB1364" s="108"/>
      <c r="AC1364" s="108"/>
      <c r="AD1364" s="108"/>
      <c r="AE1364" s="108"/>
      <c r="AF1364" s="108"/>
      <c r="AG1364" s="108"/>
      <c r="AH1364" s="108"/>
      <c r="AI1364" s="108"/>
      <c r="AJ1364" s="108"/>
      <c r="AK1364" s="108"/>
      <c r="AL1364" s="108"/>
      <c r="AM1364" s="108"/>
      <c r="AN1364" s="108"/>
      <c r="AO1364" s="108"/>
      <c r="AP1364" s="108"/>
      <c r="AQ1364" s="108"/>
      <c r="AR1364" s="108"/>
      <c r="AS1364" s="108"/>
      <c r="AT1364" s="108"/>
      <c r="AU1364" s="108"/>
      <c r="AV1364" s="108"/>
      <c r="AW1364" s="108"/>
      <c r="AX1364" s="108"/>
      <c r="AY1364" s="108"/>
      <c r="AZ1364" s="108"/>
      <c r="BE1364" s="108"/>
      <c r="BG1364" s="108"/>
      <c r="BI1364" s="108"/>
      <c r="BK1364" s="108"/>
      <c r="BL1364" s="108"/>
      <c r="BM1364" s="108"/>
      <c r="CB1364" s="108"/>
      <c r="CC1364" s="108"/>
      <c r="CD1364" s="108"/>
      <c r="CE1364" s="108"/>
    </row>
    <row r="1365" spans="1:83">
      <c r="A1365" s="108"/>
      <c r="B1365" s="108"/>
      <c r="E1365" s="108"/>
      <c r="F1365" s="108"/>
      <c r="I1365" s="108"/>
      <c r="J1365" s="108"/>
      <c r="K1365" s="108"/>
      <c r="L1365" s="108"/>
      <c r="M1365" s="108"/>
      <c r="N1365" s="108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8"/>
      <c r="AA1365" s="108"/>
      <c r="AB1365" s="108"/>
      <c r="AC1365" s="108"/>
      <c r="AD1365" s="108"/>
      <c r="AE1365" s="108"/>
      <c r="AF1365" s="108"/>
      <c r="AG1365" s="108"/>
      <c r="AH1365" s="108"/>
      <c r="AI1365" s="108"/>
      <c r="AJ1365" s="108"/>
      <c r="AK1365" s="108"/>
      <c r="AL1365" s="108"/>
      <c r="AM1365" s="108"/>
      <c r="AN1365" s="108"/>
      <c r="AO1365" s="108"/>
      <c r="AP1365" s="108"/>
      <c r="AQ1365" s="108"/>
      <c r="AR1365" s="108"/>
      <c r="AS1365" s="108"/>
      <c r="AT1365" s="108"/>
      <c r="AU1365" s="108"/>
      <c r="AV1365" s="108"/>
      <c r="AW1365" s="108"/>
      <c r="AX1365" s="108"/>
      <c r="AY1365" s="108"/>
      <c r="AZ1365" s="108"/>
      <c r="BE1365" s="108"/>
      <c r="BG1365" s="108"/>
      <c r="BI1365" s="108"/>
      <c r="BK1365" s="108"/>
      <c r="BL1365" s="108"/>
      <c r="BM1365" s="108"/>
      <c r="CB1365" s="108"/>
      <c r="CC1365" s="108"/>
      <c r="CD1365" s="108"/>
      <c r="CE1365" s="108"/>
    </row>
    <row r="1366" spans="1:83">
      <c r="A1366" s="108"/>
      <c r="B1366" s="108"/>
      <c r="E1366" s="108"/>
      <c r="F1366" s="108"/>
      <c r="I1366" s="108"/>
      <c r="J1366" s="108"/>
      <c r="K1366" s="108"/>
      <c r="L1366" s="108"/>
      <c r="M1366" s="108"/>
      <c r="N1366" s="108"/>
      <c r="O1366" s="108"/>
      <c r="P1366" s="108"/>
      <c r="Q1366" s="108"/>
      <c r="R1366" s="108"/>
      <c r="S1366" s="108"/>
      <c r="T1366" s="108"/>
      <c r="U1366" s="108"/>
      <c r="V1366" s="108"/>
      <c r="W1366" s="108"/>
      <c r="X1366" s="108"/>
      <c r="Y1366" s="108"/>
      <c r="Z1366" s="108"/>
      <c r="AA1366" s="108"/>
      <c r="AB1366" s="108"/>
      <c r="AC1366" s="108"/>
      <c r="AD1366" s="108"/>
      <c r="AE1366" s="108"/>
      <c r="AF1366" s="108"/>
      <c r="AG1366" s="108"/>
      <c r="AH1366" s="108"/>
      <c r="AI1366" s="108"/>
      <c r="AJ1366" s="108"/>
      <c r="AK1366" s="108"/>
      <c r="AL1366" s="108"/>
      <c r="AM1366" s="108"/>
      <c r="AN1366" s="108"/>
      <c r="AO1366" s="108"/>
      <c r="AP1366" s="108"/>
      <c r="AQ1366" s="108"/>
      <c r="AR1366" s="108"/>
      <c r="AS1366" s="108"/>
      <c r="AT1366" s="108"/>
      <c r="AU1366" s="108"/>
      <c r="AV1366" s="108"/>
      <c r="AW1366" s="108"/>
      <c r="AX1366" s="108"/>
      <c r="AY1366" s="108"/>
      <c r="AZ1366" s="108"/>
      <c r="BE1366" s="108"/>
      <c r="BG1366" s="108"/>
      <c r="BI1366" s="108"/>
      <c r="BK1366" s="108"/>
      <c r="BL1366" s="108"/>
      <c r="BM1366" s="108"/>
      <c r="CB1366" s="108"/>
      <c r="CC1366" s="108"/>
      <c r="CD1366" s="108"/>
      <c r="CE1366" s="108"/>
    </row>
    <row r="1367" spans="1:83">
      <c r="A1367" s="108"/>
      <c r="B1367" s="108"/>
      <c r="E1367" s="108"/>
      <c r="F1367" s="108"/>
      <c r="I1367" s="108"/>
      <c r="J1367" s="108"/>
      <c r="K1367" s="108"/>
      <c r="L1367" s="108"/>
      <c r="M1367" s="108"/>
      <c r="N1367" s="108"/>
      <c r="O1367" s="108"/>
      <c r="P1367" s="108"/>
      <c r="Q1367" s="108"/>
      <c r="R1367" s="108"/>
      <c r="S1367" s="108"/>
      <c r="T1367" s="108"/>
      <c r="U1367" s="108"/>
      <c r="V1367" s="108"/>
      <c r="W1367" s="108"/>
      <c r="X1367" s="108"/>
      <c r="Y1367" s="108"/>
      <c r="Z1367" s="108"/>
      <c r="AA1367" s="108"/>
      <c r="AB1367" s="108"/>
      <c r="AC1367" s="108"/>
      <c r="AD1367" s="108"/>
      <c r="AE1367" s="108"/>
      <c r="AF1367" s="108"/>
      <c r="AG1367" s="108"/>
      <c r="AH1367" s="108"/>
      <c r="AI1367" s="108"/>
      <c r="AJ1367" s="108"/>
      <c r="AK1367" s="108"/>
      <c r="AL1367" s="108"/>
      <c r="AM1367" s="108"/>
      <c r="AN1367" s="108"/>
      <c r="AO1367" s="108"/>
      <c r="AP1367" s="108"/>
      <c r="AQ1367" s="108"/>
      <c r="AR1367" s="108"/>
      <c r="AS1367" s="108"/>
      <c r="AT1367" s="108"/>
      <c r="AU1367" s="108"/>
      <c r="AV1367" s="108"/>
      <c r="AW1367" s="108"/>
      <c r="AX1367" s="108"/>
      <c r="AY1367" s="108"/>
      <c r="AZ1367" s="108"/>
      <c r="BE1367" s="108"/>
      <c r="BG1367" s="108"/>
      <c r="BI1367" s="108"/>
      <c r="BK1367" s="108"/>
      <c r="BL1367" s="108"/>
      <c r="BM1367" s="108"/>
      <c r="CB1367" s="108"/>
      <c r="CC1367" s="108"/>
      <c r="CD1367" s="108"/>
      <c r="CE1367" s="108"/>
    </row>
    <row r="1368" spans="1:83">
      <c r="A1368" s="108"/>
      <c r="B1368" s="108"/>
      <c r="E1368" s="108"/>
      <c r="F1368" s="108"/>
      <c r="I1368" s="108"/>
      <c r="J1368" s="108"/>
      <c r="K1368" s="108"/>
      <c r="L1368" s="108"/>
      <c r="M1368" s="108"/>
      <c r="N1368" s="108"/>
      <c r="O1368" s="108"/>
      <c r="P1368" s="108"/>
      <c r="Q1368" s="108"/>
      <c r="R1368" s="108"/>
      <c r="S1368" s="108"/>
      <c r="T1368" s="108"/>
      <c r="U1368" s="108"/>
      <c r="V1368" s="108"/>
      <c r="W1368" s="108"/>
      <c r="X1368" s="108"/>
      <c r="Y1368" s="108"/>
      <c r="Z1368" s="108"/>
      <c r="AA1368" s="108"/>
      <c r="AB1368" s="108"/>
      <c r="AC1368" s="108"/>
      <c r="AD1368" s="108"/>
      <c r="AE1368" s="108"/>
      <c r="AF1368" s="108"/>
      <c r="AG1368" s="108"/>
      <c r="AH1368" s="108"/>
      <c r="AI1368" s="108"/>
      <c r="AJ1368" s="108"/>
      <c r="AK1368" s="108"/>
      <c r="AL1368" s="108"/>
      <c r="AM1368" s="108"/>
      <c r="AN1368" s="108"/>
      <c r="AO1368" s="108"/>
      <c r="AP1368" s="108"/>
      <c r="AQ1368" s="108"/>
      <c r="AR1368" s="108"/>
      <c r="AS1368" s="108"/>
      <c r="AT1368" s="108"/>
      <c r="AU1368" s="108"/>
      <c r="AV1368" s="108"/>
      <c r="AW1368" s="108"/>
      <c r="AX1368" s="108"/>
      <c r="AY1368" s="108"/>
      <c r="AZ1368" s="108"/>
      <c r="BE1368" s="108"/>
      <c r="BG1368" s="108"/>
      <c r="BI1368" s="108"/>
      <c r="BK1368" s="108"/>
      <c r="BL1368" s="108"/>
      <c r="BM1368" s="108"/>
      <c r="CB1368" s="108"/>
      <c r="CC1368" s="108"/>
      <c r="CD1368" s="108"/>
      <c r="CE1368" s="108"/>
    </row>
    <row r="1369" spans="1:83">
      <c r="A1369" s="108"/>
      <c r="B1369" s="108"/>
      <c r="E1369" s="108"/>
      <c r="F1369" s="108"/>
      <c r="I1369" s="108"/>
      <c r="J1369" s="108"/>
      <c r="K1369" s="108"/>
      <c r="L1369" s="108"/>
      <c r="M1369" s="108"/>
      <c r="N1369" s="108"/>
      <c r="O1369" s="108"/>
      <c r="P1369" s="108"/>
      <c r="Q1369" s="108"/>
      <c r="R1369" s="108"/>
      <c r="S1369" s="108"/>
      <c r="T1369" s="108"/>
      <c r="U1369" s="108"/>
      <c r="V1369" s="108"/>
      <c r="W1369" s="108"/>
      <c r="X1369" s="108"/>
      <c r="Y1369" s="108"/>
      <c r="Z1369" s="108"/>
      <c r="AA1369" s="108"/>
      <c r="AB1369" s="108"/>
      <c r="AC1369" s="108"/>
      <c r="AD1369" s="108"/>
      <c r="AE1369" s="108"/>
      <c r="AF1369" s="108"/>
      <c r="AG1369" s="108"/>
      <c r="AH1369" s="108"/>
      <c r="AI1369" s="108"/>
      <c r="AJ1369" s="108"/>
      <c r="AK1369" s="108"/>
      <c r="AL1369" s="108"/>
      <c r="AM1369" s="108"/>
      <c r="AN1369" s="108"/>
      <c r="AO1369" s="108"/>
      <c r="AP1369" s="108"/>
      <c r="AQ1369" s="108"/>
      <c r="AR1369" s="108"/>
      <c r="AS1369" s="108"/>
      <c r="AT1369" s="108"/>
      <c r="AU1369" s="108"/>
      <c r="AV1369" s="108"/>
      <c r="AW1369" s="108"/>
      <c r="AX1369" s="108"/>
      <c r="AY1369" s="108"/>
      <c r="AZ1369" s="108"/>
      <c r="BE1369" s="108"/>
      <c r="BG1369" s="108"/>
      <c r="BI1369" s="108"/>
      <c r="BK1369" s="108"/>
      <c r="BL1369" s="108"/>
      <c r="BM1369" s="108"/>
      <c r="CB1369" s="108"/>
      <c r="CC1369" s="108"/>
      <c r="CD1369" s="108"/>
      <c r="CE1369" s="108"/>
    </row>
    <row r="1370" spans="1:83">
      <c r="A1370" s="108"/>
      <c r="B1370" s="108"/>
      <c r="E1370" s="108"/>
      <c r="F1370" s="108"/>
      <c r="I1370" s="108"/>
      <c r="J1370" s="108"/>
      <c r="K1370" s="108"/>
      <c r="L1370" s="108"/>
      <c r="M1370" s="108"/>
      <c r="N1370" s="108"/>
      <c r="O1370" s="108"/>
      <c r="P1370" s="108"/>
      <c r="Q1370" s="108"/>
      <c r="R1370" s="108"/>
      <c r="S1370" s="108"/>
      <c r="T1370" s="108"/>
      <c r="U1370" s="108"/>
      <c r="V1370" s="108"/>
      <c r="W1370" s="108"/>
      <c r="X1370" s="108"/>
      <c r="Y1370" s="108"/>
      <c r="Z1370" s="108"/>
      <c r="AA1370" s="108"/>
      <c r="AB1370" s="108"/>
      <c r="AC1370" s="108"/>
      <c r="AD1370" s="108"/>
      <c r="AE1370" s="108"/>
      <c r="AF1370" s="108"/>
      <c r="AG1370" s="108"/>
      <c r="AH1370" s="108"/>
      <c r="AI1370" s="108"/>
      <c r="AJ1370" s="108"/>
      <c r="AK1370" s="108"/>
      <c r="AL1370" s="108"/>
      <c r="AM1370" s="108"/>
      <c r="AN1370" s="108"/>
      <c r="AO1370" s="108"/>
      <c r="AP1370" s="108"/>
      <c r="AQ1370" s="108"/>
      <c r="AR1370" s="108"/>
      <c r="AS1370" s="108"/>
      <c r="AT1370" s="108"/>
      <c r="AU1370" s="108"/>
      <c r="AV1370" s="108"/>
      <c r="AW1370" s="108"/>
      <c r="AX1370" s="108"/>
      <c r="AY1370" s="108"/>
      <c r="AZ1370" s="108"/>
      <c r="BE1370" s="108"/>
      <c r="BG1370" s="108"/>
      <c r="BI1370" s="108"/>
      <c r="BK1370" s="108"/>
      <c r="BL1370" s="108"/>
      <c r="BM1370" s="108"/>
      <c r="CB1370" s="108"/>
      <c r="CC1370" s="108"/>
      <c r="CD1370" s="108"/>
      <c r="CE1370" s="108"/>
    </row>
    <row r="1371" spans="1:83">
      <c r="A1371" s="108"/>
      <c r="B1371" s="108"/>
      <c r="E1371" s="108"/>
      <c r="F1371" s="108"/>
      <c r="I1371" s="108"/>
      <c r="J1371" s="108"/>
      <c r="K1371" s="108"/>
      <c r="L1371" s="108"/>
      <c r="M1371" s="108"/>
      <c r="N1371" s="108"/>
      <c r="O1371" s="108"/>
      <c r="P1371" s="108"/>
      <c r="Q1371" s="108"/>
      <c r="R1371" s="108"/>
      <c r="S1371" s="108"/>
      <c r="T1371" s="108"/>
      <c r="U1371" s="108"/>
      <c r="V1371" s="108"/>
      <c r="W1371" s="108"/>
      <c r="X1371" s="108"/>
      <c r="Y1371" s="108"/>
      <c r="Z1371" s="108"/>
      <c r="AA1371" s="108"/>
      <c r="AB1371" s="108"/>
      <c r="AC1371" s="108"/>
      <c r="AD1371" s="108"/>
      <c r="AE1371" s="108"/>
      <c r="AF1371" s="108"/>
      <c r="AG1371" s="108"/>
      <c r="AH1371" s="108"/>
      <c r="AI1371" s="108"/>
      <c r="AJ1371" s="108"/>
      <c r="AK1371" s="108"/>
      <c r="AL1371" s="108"/>
      <c r="AM1371" s="108"/>
      <c r="AN1371" s="108"/>
      <c r="AO1371" s="108"/>
      <c r="AP1371" s="108"/>
      <c r="AQ1371" s="108"/>
      <c r="AR1371" s="108"/>
      <c r="AS1371" s="108"/>
      <c r="AT1371" s="108"/>
      <c r="AU1371" s="108"/>
      <c r="AV1371" s="108"/>
      <c r="AW1371" s="108"/>
      <c r="AX1371" s="108"/>
      <c r="AY1371" s="108"/>
      <c r="AZ1371" s="108"/>
      <c r="BE1371" s="108"/>
      <c r="BG1371" s="108"/>
      <c r="BI1371" s="108"/>
      <c r="BK1371" s="108"/>
      <c r="BL1371" s="108"/>
      <c r="BM1371" s="108"/>
      <c r="CB1371" s="108"/>
      <c r="CC1371" s="108"/>
      <c r="CD1371" s="108"/>
      <c r="CE1371" s="108"/>
    </row>
    <row r="1372" spans="1:83">
      <c r="A1372" s="108"/>
      <c r="B1372" s="108"/>
      <c r="E1372" s="108"/>
      <c r="F1372" s="108"/>
      <c r="I1372" s="108"/>
      <c r="J1372" s="108"/>
      <c r="K1372" s="108"/>
      <c r="L1372" s="108"/>
      <c r="M1372" s="108"/>
      <c r="N1372" s="108"/>
      <c r="O1372" s="108"/>
      <c r="P1372" s="108"/>
      <c r="Q1372" s="108"/>
      <c r="R1372" s="108"/>
      <c r="S1372" s="108"/>
      <c r="T1372" s="108"/>
      <c r="U1372" s="108"/>
      <c r="V1372" s="108"/>
      <c r="W1372" s="108"/>
      <c r="X1372" s="108"/>
      <c r="Y1372" s="108"/>
      <c r="Z1372" s="108"/>
      <c r="AA1372" s="108"/>
      <c r="AB1372" s="108"/>
      <c r="AC1372" s="108"/>
      <c r="AD1372" s="108"/>
      <c r="AE1372" s="108"/>
      <c r="AF1372" s="108"/>
      <c r="AG1372" s="108"/>
      <c r="AH1372" s="108"/>
      <c r="AI1372" s="108"/>
      <c r="AJ1372" s="108"/>
      <c r="AK1372" s="108"/>
      <c r="AL1372" s="108"/>
      <c r="AM1372" s="108"/>
      <c r="AN1372" s="108"/>
      <c r="AO1372" s="108"/>
      <c r="AP1372" s="108"/>
      <c r="AQ1372" s="108"/>
      <c r="AR1372" s="108"/>
      <c r="AS1372" s="108"/>
      <c r="AT1372" s="108"/>
      <c r="AU1372" s="108"/>
      <c r="AV1372" s="108"/>
      <c r="AW1372" s="108"/>
      <c r="AX1372" s="108"/>
      <c r="AY1372" s="108"/>
      <c r="AZ1372" s="108"/>
      <c r="BE1372" s="108"/>
      <c r="BG1372" s="108"/>
      <c r="BI1372" s="108"/>
      <c r="BK1372" s="108"/>
      <c r="BL1372" s="108"/>
      <c r="BM1372" s="108"/>
      <c r="CB1372" s="108"/>
      <c r="CC1372" s="108"/>
      <c r="CD1372" s="108"/>
      <c r="CE1372" s="108"/>
    </row>
    <row r="1373" spans="1:83">
      <c r="A1373" s="108"/>
      <c r="B1373" s="108"/>
      <c r="E1373" s="108"/>
      <c r="F1373" s="108"/>
      <c r="I1373" s="108"/>
      <c r="J1373" s="108"/>
      <c r="K1373" s="108"/>
      <c r="L1373" s="108"/>
      <c r="M1373" s="108"/>
      <c r="N1373" s="108"/>
      <c r="O1373" s="108"/>
      <c r="P1373" s="108"/>
      <c r="Q1373" s="108"/>
      <c r="R1373" s="108"/>
      <c r="S1373" s="108"/>
      <c r="T1373" s="108"/>
      <c r="U1373" s="108"/>
      <c r="V1373" s="108"/>
      <c r="W1373" s="108"/>
      <c r="X1373" s="108"/>
      <c r="Y1373" s="108"/>
      <c r="Z1373" s="108"/>
      <c r="AA1373" s="108"/>
      <c r="AB1373" s="108"/>
      <c r="AC1373" s="108"/>
      <c r="AD1373" s="108"/>
      <c r="AE1373" s="108"/>
      <c r="AF1373" s="108"/>
      <c r="AG1373" s="108"/>
      <c r="AH1373" s="108"/>
      <c r="AI1373" s="108"/>
      <c r="AJ1373" s="108"/>
      <c r="AK1373" s="108"/>
      <c r="AL1373" s="108"/>
      <c r="AM1373" s="108"/>
      <c r="AN1373" s="108"/>
      <c r="AO1373" s="108"/>
      <c r="AP1373" s="108"/>
      <c r="AQ1373" s="108"/>
      <c r="AR1373" s="108"/>
      <c r="AS1373" s="108"/>
      <c r="AT1373" s="108"/>
      <c r="AU1373" s="108"/>
      <c r="AV1373" s="108"/>
      <c r="AW1373" s="108"/>
      <c r="AX1373" s="108"/>
      <c r="AY1373" s="108"/>
      <c r="AZ1373" s="108"/>
      <c r="BE1373" s="108"/>
      <c r="BG1373" s="108"/>
      <c r="BI1373" s="108"/>
      <c r="BK1373" s="108"/>
      <c r="BL1373" s="108"/>
      <c r="BM1373" s="108"/>
      <c r="CB1373" s="108"/>
      <c r="CC1373" s="108"/>
      <c r="CD1373" s="108"/>
      <c r="CE1373" s="108"/>
    </row>
    <row r="1374" spans="1:83">
      <c r="A1374" s="108"/>
      <c r="B1374" s="108"/>
      <c r="E1374" s="108"/>
      <c r="F1374" s="108"/>
      <c r="I1374" s="108"/>
      <c r="J1374" s="108"/>
      <c r="K1374" s="108"/>
      <c r="L1374" s="108"/>
      <c r="M1374" s="108"/>
      <c r="N1374" s="108"/>
      <c r="O1374" s="108"/>
      <c r="P1374" s="108"/>
      <c r="Q1374" s="108"/>
      <c r="R1374" s="108"/>
      <c r="S1374" s="108"/>
      <c r="T1374" s="108"/>
      <c r="U1374" s="108"/>
      <c r="V1374" s="108"/>
      <c r="W1374" s="108"/>
      <c r="X1374" s="108"/>
      <c r="Y1374" s="108"/>
      <c r="Z1374" s="108"/>
      <c r="AA1374" s="108"/>
      <c r="AB1374" s="108"/>
      <c r="AC1374" s="108"/>
      <c r="AD1374" s="108"/>
      <c r="AE1374" s="108"/>
      <c r="AF1374" s="108"/>
      <c r="AG1374" s="108"/>
      <c r="AH1374" s="108"/>
      <c r="AI1374" s="108"/>
      <c r="AJ1374" s="108"/>
      <c r="AK1374" s="108"/>
      <c r="AL1374" s="108"/>
      <c r="AM1374" s="108"/>
      <c r="AN1374" s="108"/>
      <c r="AO1374" s="108"/>
      <c r="AP1374" s="108"/>
      <c r="AQ1374" s="108"/>
      <c r="AR1374" s="108"/>
      <c r="AS1374" s="108"/>
      <c r="AT1374" s="108"/>
      <c r="AU1374" s="108"/>
      <c r="AV1374" s="108"/>
      <c r="AW1374" s="108"/>
      <c r="AX1374" s="108"/>
      <c r="AY1374" s="108"/>
      <c r="AZ1374" s="108"/>
      <c r="BE1374" s="108"/>
      <c r="BG1374" s="108"/>
      <c r="BI1374" s="108"/>
      <c r="BK1374" s="108"/>
      <c r="BL1374" s="108"/>
      <c r="BM1374" s="108"/>
      <c r="CB1374" s="108"/>
      <c r="CC1374" s="108"/>
      <c r="CD1374" s="108"/>
      <c r="CE1374" s="108"/>
    </row>
    <row r="1375" spans="1:83">
      <c r="A1375" s="108"/>
      <c r="B1375" s="108"/>
      <c r="E1375" s="108"/>
      <c r="F1375" s="108"/>
      <c r="I1375" s="108"/>
      <c r="J1375" s="108"/>
      <c r="K1375" s="108"/>
      <c r="L1375" s="108"/>
      <c r="M1375" s="108"/>
      <c r="N1375" s="108"/>
      <c r="O1375" s="108"/>
      <c r="P1375" s="108"/>
      <c r="Q1375" s="108"/>
      <c r="R1375" s="108"/>
      <c r="S1375" s="108"/>
      <c r="T1375" s="108"/>
      <c r="U1375" s="108"/>
      <c r="V1375" s="108"/>
      <c r="W1375" s="108"/>
      <c r="X1375" s="108"/>
      <c r="Y1375" s="108"/>
      <c r="Z1375" s="108"/>
      <c r="AA1375" s="108"/>
      <c r="AB1375" s="108"/>
      <c r="AC1375" s="108"/>
      <c r="AD1375" s="108"/>
      <c r="AE1375" s="108"/>
      <c r="AF1375" s="108"/>
      <c r="AG1375" s="108"/>
      <c r="AH1375" s="108"/>
      <c r="AI1375" s="108"/>
      <c r="AJ1375" s="108"/>
      <c r="AK1375" s="108"/>
      <c r="AL1375" s="108"/>
      <c r="AM1375" s="108"/>
      <c r="AN1375" s="108"/>
      <c r="AO1375" s="108"/>
      <c r="AP1375" s="108"/>
      <c r="AQ1375" s="108"/>
      <c r="AR1375" s="108"/>
      <c r="AS1375" s="108"/>
      <c r="AT1375" s="108"/>
      <c r="AU1375" s="108"/>
      <c r="AV1375" s="108"/>
      <c r="AW1375" s="108"/>
      <c r="AX1375" s="108"/>
      <c r="AY1375" s="108"/>
      <c r="AZ1375" s="108"/>
      <c r="BE1375" s="108"/>
      <c r="BG1375" s="108"/>
      <c r="BI1375" s="108"/>
      <c r="BK1375" s="108"/>
      <c r="BL1375" s="108"/>
      <c r="BM1375" s="108"/>
      <c r="CB1375" s="108"/>
      <c r="CC1375" s="108"/>
      <c r="CD1375" s="108"/>
      <c r="CE1375" s="108"/>
    </row>
    <row r="1376" spans="1:83">
      <c r="A1376" s="108"/>
      <c r="B1376" s="108"/>
      <c r="E1376" s="108"/>
      <c r="F1376" s="108"/>
      <c r="I1376" s="108"/>
      <c r="J1376" s="108"/>
      <c r="K1376" s="108"/>
      <c r="L1376" s="108"/>
      <c r="M1376" s="108"/>
      <c r="N1376" s="108"/>
      <c r="O1376" s="108"/>
      <c r="P1376" s="108"/>
      <c r="Q1376" s="108"/>
      <c r="R1376" s="108"/>
      <c r="S1376" s="108"/>
      <c r="T1376" s="108"/>
      <c r="U1376" s="108"/>
      <c r="V1376" s="108"/>
      <c r="W1376" s="108"/>
      <c r="X1376" s="108"/>
      <c r="Y1376" s="108"/>
      <c r="Z1376" s="108"/>
      <c r="AA1376" s="108"/>
      <c r="AB1376" s="108"/>
      <c r="AC1376" s="108"/>
      <c r="AD1376" s="108"/>
      <c r="AE1376" s="108"/>
      <c r="AF1376" s="108"/>
      <c r="AG1376" s="108"/>
      <c r="AH1376" s="108"/>
      <c r="AI1376" s="108"/>
      <c r="AJ1376" s="108"/>
      <c r="AK1376" s="108"/>
      <c r="AL1376" s="108"/>
      <c r="AM1376" s="108"/>
      <c r="AN1376" s="108"/>
      <c r="AO1376" s="108"/>
      <c r="AP1376" s="108"/>
      <c r="AQ1376" s="108"/>
      <c r="AR1376" s="108"/>
      <c r="AS1376" s="108"/>
      <c r="AT1376" s="108"/>
      <c r="AU1376" s="108"/>
      <c r="AV1376" s="108"/>
      <c r="AW1376" s="108"/>
      <c r="AX1376" s="108"/>
      <c r="AY1376" s="108"/>
      <c r="AZ1376" s="108"/>
      <c r="BE1376" s="108"/>
      <c r="BG1376" s="108"/>
      <c r="BI1376" s="108"/>
      <c r="BK1376" s="108"/>
      <c r="BL1376" s="108"/>
      <c r="BM1376" s="108"/>
      <c r="CB1376" s="108"/>
      <c r="CC1376" s="108"/>
      <c r="CD1376" s="108"/>
      <c r="CE1376" s="108"/>
    </row>
    <row r="1377" spans="1:83">
      <c r="A1377" s="108"/>
      <c r="B1377" s="108"/>
      <c r="E1377" s="108"/>
      <c r="F1377" s="108"/>
      <c r="I1377" s="108"/>
      <c r="J1377" s="108"/>
      <c r="K1377" s="108"/>
      <c r="L1377" s="108"/>
      <c r="M1377" s="108"/>
      <c r="N1377" s="108"/>
      <c r="O1377" s="108"/>
      <c r="P1377" s="108"/>
      <c r="Q1377" s="108"/>
      <c r="R1377" s="108"/>
      <c r="S1377" s="108"/>
      <c r="T1377" s="108"/>
      <c r="U1377" s="108"/>
      <c r="V1377" s="108"/>
      <c r="W1377" s="108"/>
      <c r="X1377" s="108"/>
      <c r="Y1377" s="108"/>
      <c r="Z1377" s="108"/>
      <c r="AA1377" s="108"/>
      <c r="AB1377" s="108"/>
      <c r="AC1377" s="108"/>
      <c r="AD1377" s="108"/>
      <c r="AE1377" s="108"/>
      <c r="AF1377" s="108"/>
      <c r="AG1377" s="108"/>
      <c r="AH1377" s="108"/>
      <c r="AI1377" s="108"/>
      <c r="AJ1377" s="108"/>
      <c r="AK1377" s="108"/>
      <c r="AL1377" s="108"/>
      <c r="AM1377" s="108"/>
      <c r="AN1377" s="108"/>
      <c r="AO1377" s="108"/>
      <c r="AP1377" s="108"/>
      <c r="AQ1377" s="108"/>
      <c r="AR1377" s="108"/>
      <c r="AS1377" s="108"/>
      <c r="AT1377" s="108"/>
      <c r="AU1377" s="108"/>
      <c r="AV1377" s="108"/>
      <c r="AW1377" s="108"/>
      <c r="AX1377" s="108"/>
      <c r="AY1377" s="108"/>
      <c r="AZ1377" s="108"/>
      <c r="BE1377" s="108"/>
      <c r="BG1377" s="108"/>
      <c r="BI1377" s="108"/>
      <c r="BK1377" s="108"/>
      <c r="BL1377" s="108"/>
      <c r="BM1377" s="108"/>
      <c r="CB1377" s="108"/>
      <c r="CC1377" s="108"/>
      <c r="CD1377" s="108"/>
      <c r="CE1377" s="108"/>
    </row>
    <row r="1378" spans="1:83">
      <c r="A1378" s="108"/>
      <c r="B1378" s="108"/>
      <c r="E1378" s="108"/>
      <c r="F1378" s="108"/>
      <c r="I1378" s="108"/>
      <c r="J1378" s="108"/>
      <c r="K1378" s="108"/>
      <c r="L1378" s="108"/>
      <c r="M1378" s="108"/>
      <c r="N1378" s="108"/>
      <c r="O1378" s="108"/>
      <c r="P1378" s="108"/>
      <c r="Q1378" s="108"/>
      <c r="R1378" s="108"/>
      <c r="S1378" s="108"/>
      <c r="T1378" s="108"/>
      <c r="U1378" s="108"/>
      <c r="V1378" s="108"/>
      <c r="W1378" s="108"/>
      <c r="X1378" s="108"/>
      <c r="Y1378" s="108"/>
      <c r="Z1378" s="108"/>
      <c r="AA1378" s="108"/>
      <c r="AB1378" s="108"/>
      <c r="AC1378" s="108"/>
      <c r="AD1378" s="108"/>
      <c r="AE1378" s="108"/>
      <c r="AF1378" s="108"/>
      <c r="AG1378" s="108"/>
      <c r="AH1378" s="108"/>
      <c r="AI1378" s="108"/>
      <c r="AJ1378" s="108"/>
      <c r="AK1378" s="108"/>
      <c r="AL1378" s="108"/>
      <c r="AM1378" s="108"/>
      <c r="AN1378" s="108"/>
      <c r="AO1378" s="108"/>
      <c r="AP1378" s="108"/>
      <c r="AQ1378" s="108"/>
      <c r="AR1378" s="108"/>
      <c r="AS1378" s="108"/>
      <c r="AT1378" s="108"/>
      <c r="AU1378" s="108"/>
      <c r="AV1378" s="108"/>
      <c r="AW1378" s="108"/>
      <c r="AX1378" s="108"/>
      <c r="AY1378" s="108"/>
      <c r="AZ1378" s="108"/>
      <c r="BE1378" s="108"/>
      <c r="BG1378" s="108"/>
      <c r="BI1378" s="108"/>
      <c r="BK1378" s="108"/>
      <c r="BL1378" s="108"/>
      <c r="BM1378" s="108"/>
      <c r="CB1378" s="108"/>
      <c r="CC1378" s="108"/>
      <c r="CD1378" s="108"/>
      <c r="CE1378" s="108"/>
    </row>
    <row r="1379" spans="1:83">
      <c r="A1379" s="108"/>
      <c r="B1379" s="108"/>
      <c r="E1379" s="108"/>
      <c r="F1379" s="108"/>
      <c r="I1379" s="108"/>
      <c r="J1379" s="108"/>
      <c r="K1379" s="108"/>
      <c r="L1379" s="108"/>
      <c r="M1379" s="108"/>
      <c r="N1379" s="108"/>
      <c r="O1379" s="108"/>
      <c r="P1379" s="108"/>
      <c r="Q1379" s="108"/>
      <c r="R1379" s="108"/>
      <c r="S1379" s="108"/>
      <c r="T1379" s="108"/>
      <c r="U1379" s="108"/>
      <c r="V1379" s="108"/>
      <c r="W1379" s="108"/>
      <c r="X1379" s="108"/>
      <c r="Y1379" s="108"/>
      <c r="Z1379" s="108"/>
      <c r="AA1379" s="108"/>
      <c r="AB1379" s="108"/>
      <c r="AC1379" s="108"/>
      <c r="AD1379" s="108"/>
      <c r="AE1379" s="108"/>
      <c r="AF1379" s="108"/>
      <c r="AG1379" s="108"/>
      <c r="AH1379" s="108"/>
      <c r="AI1379" s="108"/>
      <c r="AJ1379" s="108"/>
      <c r="AK1379" s="108"/>
      <c r="AL1379" s="108"/>
      <c r="AM1379" s="108"/>
      <c r="AN1379" s="108"/>
      <c r="AO1379" s="108"/>
      <c r="AP1379" s="108"/>
      <c r="AQ1379" s="108"/>
      <c r="AR1379" s="108"/>
      <c r="AS1379" s="108"/>
      <c r="AT1379" s="108"/>
      <c r="AU1379" s="108"/>
      <c r="AV1379" s="108"/>
      <c r="AW1379" s="108"/>
      <c r="AX1379" s="108"/>
      <c r="AY1379" s="108"/>
      <c r="AZ1379" s="108"/>
      <c r="BE1379" s="108"/>
      <c r="BG1379" s="108"/>
      <c r="BI1379" s="108"/>
      <c r="BK1379" s="108"/>
      <c r="BL1379" s="108"/>
      <c r="BM1379" s="108"/>
      <c r="CB1379" s="108"/>
      <c r="CC1379" s="108"/>
      <c r="CD1379" s="108"/>
      <c r="CE1379" s="108"/>
    </row>
    <row r="1380" spans="1:83">
      <c r="A1380" s="108"/>
      <c r="B1380" s="108"/>
      <c r="E1380" s="108"/>
      <c r="F1380" s="108"/>
      <c r="I1380" s="108"/>
      <c r="J1380" s="108"/>
      <c r="K1380" s="108"/>
      <c r="L1380" s="108"/>
      <c r="M1380" s="108"/>
      <c r="N1380" s="108"/>
      <c r="O1380" s="108"/>
      <c r="P1380" s="108"/>
      <c r="Q1380" s="108"/>
      <c r="R1380" s="108"/>
      <c r="S1380" s="108"/>
      <c r="T1380" s="108"/>
      <c r="U1380" s="108"/>
      <c r="V1380" s="108"/>
      <c r="W1380" s="108"/>
      <c r="X1380" s="108"/>
      <c r="Y1380" s="108"/>
      <c r="Z1380" s="108"/>
      <c r="AA1380" s="108"/>
      <c r="AB1380" s="108"/>
      <c r="AC1380" s="108"/>
      <c r="AD1380" s="108"/>
      <c r="AE1380" s="108"/>
      <c r="AF1380" s="108"/>
      <c r="AG1380" s="108"/>
      <c r="AH1380" s="108"/>
      <c r="AI1380" s="108"/>
      <c r="AJ1380" s="108"/>
      <c r="AK1380" s="108"/>
      <c r="AL1380" s="108"/>
      <c r="AM1380" s="108"/>
      <c r="AN1380" s="108"/>
      <c r="AO1380" s="108"/>
      <c r="AP1380" s="108"/>
      <c r="AQ1380" s="108"/>
      <c r="AR1380" s="108"/>
      <c r="AS1380" s="108"/>
      <c r="AT1380" s="108"/>
      <c r="AU1380" s="108"/>
      <c r="AV1380" s="108"/>
      <c r="AW1380" s="108"/>
      <c r="AX1380" s="108"/>
      <c r="AY1380" s="108"/>
      <c r="AZ1380" s="108"/>
      <c r="BE1380" s="108"/>
      <c r="BG1380" s="108"/>
      <c r="BI1380" s="108"/>
      <c r="BK1380" s="108"/>
      <c r="BL1380" s="108"/>
      <c r="BM1380" s="108"/>
      <c r="CB1380" s="108"/>
      <c r="CC1380" s="108"/>
      <c r="CD1380" s="108"/>
      <c r="CE1380" s="108"/>
    </row>
    <row r="1381" spans="1:83">
      <c r="A1381" s="108"/>
      <c r="B1381" s="108"/>
      <c r="E1381" s="108"/>
      <c r="F1381" s="108"/>
      <c r="I1381" s="108"/>
      <c r="J1381" s="108"/>
      <c r="K1381" s="108"/>
      <c r="L1381" s="108"/>
      <c r="M1381" s="108"/>
      <c r="N1381" s="108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8"/>
      <c r="AA1381" s="108"/>
      <c r="AB1381" s="108"/>
      <c r="AC1381" s="108"/>
      <c r="AD1381" s="108"/>
      <c r="AE1381" s="108"/>
      <c r="AF1381" s="108"/>
      <c r="AG1381" s="108"/>
      <c r="AH1381" s="108"/>
      <c r="AI1381" s="108"/>
      <c r="AJ1381" s="108"/>
      <c r="AK1381" s="108"/>
      <c r="AL1381" s="108"/>
      <c r="AM1381" s="108"/>
      <c r="AN1381" s="108"/>
      <c r="AO1381" s="108"/>
      <c r="AP1381" s="108"/>
      <c r="AQ1381" s="108"/>
      <c r="AR1381" s="108"/>
      <c r="AS1381" s="108"/>
      <c r="AT1381" s="108"/>
      <c r="AU1381" s="108"/>
      <c r="AV1381" s="108"/>
      <c r="AW1381" s="108"/>
      <c r="AX1381" s="108"/>
      <c r="AY1381" s="108"/>
      <c r="AZ1381" s="108"/>
      <c r="BE1381" s="108"/>
      <c r="BG1381" s="108"/>
      <c r="BI1381" s="108"/>
      <c r="BK1381" s="108"/>
      <c r="BL1381" s="108"/>
      <c r="BM1381" s="108"/>
      <c r="CB1381" s="108"/>
      <c r="CC1381" s="108"/>
      <c r="CD1381" s="108"/>
      <c r="CE1381" s="108"/>
    </row>
    <row r="1382" spans="1:83">
      <c r="A1382" s="108"/>
      <c r="B1382" s="108"/>
      <c r="E1382" s="108"/>
      <c r="F1382" s="108"/>
      <c r="I1382" s="108"/>
      <c r="J1382" s="108"/>
      <c r="K1382" s="108"/>
      <c r="L1382" s="108"/>
      <c r="M1382" s="108"/>
      <c r="N1382" s="108"/>
      <c r="O1382" s="108"/>
      <c r="P1382" s="108"/>
      <c r="Q1382" s="108"/>
      <c r="R1382" s="108"/>
      <c r="S1382" s="108"/>
      <c r="T1382" s="108"/>
      <c r="U1382" s="108"/>
      <c r="V1382" s="108"/>
      <c r="W1382" s="108"/>
      <c r="X1382" s="108"/>
      <c r="Y1382" s="108"/>
      <c r="Z1382" s="108"/>
      <c r="AA1382" s="108"/>
      <c r="AB1382" s="108"/>
      <c r="AC1382" s="108"/>
      <c r="AD1382" s="108"/>
      <c r="AE1382" s="108"/>
      <c r="AF1382" s="108"/>
      <c r="AG1382" s="108"/>
      <c r="AH1382" s="108"/>
      <c r="AI1382" s="108"/>
      <c r="AJ1382" s="108"/>
      <c r="AK1382" s="108"/>
      <c r="AL1382" s="108"/>
      <c r="AM1382" s="108"/>
      <c r="AN1382" s="108"/>
      <c r="AO1382" s="108"/>
      <c r="AP1382" s="108"/>
      <c r="AQ1382" s="108"/>
      <c r="AR1382" s="108"/>
      <c r="AS1382" s="108"/>
      <c r="AT1382" s="108"/>
      <c r="AU1382" s="108"/>
      <c r="AV1382" s="108"/>
      <c r="AW1382" s="108"/>
      <c r="AX1382" s="108"/>
      <c r="AY1382" s="108"/>
      <c r="AZ1382" s="108"/>
      <c r="BE1382" s="108"/>
      <c r="BG1382" s="108"/>
      <c r="BI1382" s="108"/>
      <c r="BK1382" s="108"/>
      <c r="BL1382" s="108"/>
      <c r="BM1382" s="108"/>
      <c r="CB1382" s="108"/>
      <c r="CC1382" s="108"/>
      <c r="CD1382" s="108"/>
      <c r="CE1382" s="108"/>
    </row>
    <row r="1383" spans="1:83">
      <c r="A1383" s="108"/>
      <c r="B1383" s="108"/>
      <c r="E1383" s="108"/>
      <c r="F1383" s="108"/>
      <c r="I1383" s="108"/>
      <c r="J1383" s="108"/>
      <c r="K1383" s="108"/>
      <c r="L1383" s="108"/>
      <c r="M1383" s="108"/>
      <c r="N1383" s="108"/>
      <c r="O1383" s="108"/>
      <c r="P1383" s="108"/>
      <c r="Q1383" s="108"/>
      <c r="R1383" s="108"/>
      <c r="S1383" s="108"/>
      <c r="T1383" s="108"/>
      <c r="U1383" s="108"/>
      <c r="V1383" s="108"/>
      <c r="W1383" s="108"/>
      <c r="X1383" s="108"/>
      <c r="Y1383" s="108"/>
      <c r="Z1383" s="108"/>
      <c r="AA1383" s="108"/>
      <c r="AB1383" s="108"/>
      <c r="AC1383" s="108"/>
      <c r="AD1383" s="108"/>
      <c r="AE1383" s="108"/>
      <c r="AF1383" s="108"/>
      <c r="AG1383" s="108"/>
      <c r="AH1383" s="108"/>
      <c r="AI1383" s="108"/>
      <c r="AJ1383" s="108"/>
      <c r="AK1383" s="108"/>
      <c r="AL1383" s="108"/>
      <c r="AM1383" s="108"/>
      <c r="AN1383" s="108"/>
      <c r="AO1383" s="108"/>
      <c r="AP1383" s="108"/>
      <c r="AQ1383" s="108"/>
      <c r="AR1383" s="108"/>
      <c r="AS1383" s="108"/>
      <c r="AT1383" s="108"/>
      <c r="AU1383" s="108"/>
      <c r="AV1383" s="108"/>
      <c r="AW1383" s="108"/>
      <c r="AX1383" s="108"/>
      <c r="AY1383" s="108"/>
      <c r="AZ1383" s="108"/>
      <c r="BE1383" s="108"/>
      <c r="BG1383" s="108"/>
      <c r="BI1383" s="108"/>
      <c r="BK1383" s="108"/>
      <c r="BL1383" s="108"/>
      <c r="BM1383" s="108"/>
      <c r="CB1383" s="108"/>
      <c r="CC1383" s="108"/>
      <c r="CD1383" s="108"/>
      <c r="CE1383" s="108"/>
    </row>
    <row r="1384" spans="1:83">
      <c r="A1384" s="108"/>
      <c r="B1384" s="108"/>
      <c r="E1384" s="108"/>
      <c r="F1384" s="108"/>
      <c r="I1384" s="108"/>
      <c r="J1384" s="108"/>
      <c r="K1384" s="108"/>
      <c r="L1384" s="108"/>
      <c r="M1384" s="108"/>
      <c r="N1384" s="108"/>
      <c r="O1384" s="108"/>
      <c r="P1384" s="108"/>
      <c r="Q1384" s="108"/>
      <c r="R1384" s="108"/>
      <c r="S1384" s="108"/>
      <c r="T1384" s="108"/>
      <c r="U1384" s="108"/>
      <c r="V1384" s="108"/>
      <c r="W1384" s="108"/>
      <c r="X1384" s="108"/>
      <c r="Y1384" s="108"/>
      <c r="Z1384" s="108"/>
      <c r="AA1384" s="108"/>
      <c r="AB1384" s="108"/>
      <c r="AC1384" s="108"/>
      <c r="AD1384" s="108"/>
      <c r="AE1384" s="108"/>
      <c r="AF1384" s="108"/>
      <c r="AG1384" s="108"/>
      <c r="AH1384" s="108"/>
      <c r="AI1384" s="108"/>
      <c r="AJ1384" s="108"/>
      <c r="AK1384" s="108"/>
      <c r="AL1384" s="108"/>
      <c r="AM1384" s="108"/>
      <c r="AN1384" s="108"/>
      <c r="AO1384" s="108"/>
      <c r="AP1384" s="108"/>
      <c r="AQ1384" s="108"/>
      <c r="AR1384" s="108"/>
      <c r="AS1384" s="108"/>
      <c r="AT1384" s="108"/>
      <c r="AU1384" s="108"/>
      <c r="AV1384" s="108"/>
      <c r="AW1384" s="108"/>
      <c r="AX1384" s="108"/>
      <c r="AY1384" s="108"/>
      <c r="AZ1384" s="108"/>
      <c r="BE1384" s="108"/>
      <c r="BG1384" s="108"/>
      <c r="BI1384" s="108"/>
      <c r="BK1384" s="108"/>
      <c r="BL1384" s="108"/>
      <c r="BM1384" s="108"/>
      <c r="CB1384" s="108"/>
      <c r="CC1384" s="108"/>
      <c r="CD1384" s="108"/>
      <c r="CE1384" s="108"/>
    </row>
    <row r="1385" spans="1:83">
      <c r="A1385" s="108"/>
      <c r="B1385" s="108"/>
      <c r="E1385" s="108"/>
      <c r="F1385" s="108"/>
      <c r="I1385" s="108"/>
      <c r="J1385" s="108"/>
      <c r="K1385" s="108"/>
      <c r="L1385" s="108"/>
      <c r="M1385" s="108"/>
      <c r="N1385" s="108"/>
      <c r="O1385" s="108"/>
      <c r="P1385" s="108"/>
      <c r="Q1385" s="108"/>
      <c r="R1385" s="108"/>
      <c r="S1385" s="108"/>
      <c r="T1385" s="108"/>
      <c r="U1385" s="108"/>
      <c r="V1385" s="108"/>
      <c r="W1385" s="108"/>
      <c r="X1385" s="108"/>
      <c r="Y1385" s="108"/>
      <c r="Z1385" s="108"/>
      <c r="AA1385" s="108"/>
      <c r="AB1385" s="108"/>
      <c r="AC1385" s="108"/>
      <c r="AD1385" s="108"/>
      <c r="AE1385" s="108"/>
      <c r="AF1385" s="108"/>
      <c r="AG1385" s="108"/>
      <c r="AH1385" s="108"/>
      <c r="AI1385" s="108"/>
      <c r="AJ1385" s="108"/>
      <c r="AK1385" s="108"/>
      <c r="AL1385" s="108"/>
      <c r="AM1385" s="108"/>
      <c r="AN1385" s="108"/>
      <c r="AO1385" s="108"/>
      <c r="AP1385" s="108"/>
      <c r="AQ1385" s="108"/>
      <c r="AR1385" s="108"/>
      <c r="AS1385" s="108"/>
      <c r="AT1385" s="108"/>
      <c r="AU1385" s="108"/>
      <c r="AV1385" s="108"/>
      <c r="AW1385" s="108"/>
      <c r="AX1385" s="108"/>
      <c r="AY1385" s="108"/>
      <c r="AZ1385" s="108"/>
      <c r="BE1385" s="108"/>
      <c r="BG1385" s="108"/>
      <c r="BI1385" s="108"/>
      <c r="BK1385" s="108"/>
      <c r="BL1385" s="108"/>
      <c r="BM1385" s="108"/>
      <c r="CB1385" s="108"/>
      <c r="CC1385" s="108"/>
      <c r="CD1385" s="108"/>
      <c r="CE1385" s="108"/>
    </row>
    <row r="1386" spans="1:83">
      <c r="A1386" s="108"/>
      <c r="B1386" s="108"/>
      <c r="E1386" s="108"/>
      <c r="F1386" s="108"/>
      <c r="I1386" s="108"/>
      <c r="J1386" s="108"/>
      <c r="K1386" s="108"/>
      <c r="L1386" s="108"/>
      <c r="M1386" s="108"/>
      <c r="N1386" s="108"/>
      <c r="O1386" s="108"/>
      <c r="P1386" s="108"/>
      <c r="Q1386" s="108"/>
      <c r="R1386" s="108"/>
      <c r="S1386" s="108"/>
      <c r="T1386" s="108"/>
      <c r="U1386" s="108"/>
      <c r="V1386" s="108"/>
      <c r="W1386" s="108"/>
      <c r="X1386" s="108"/>
      <c r="Y1386" s="108"/>
      <c r="Z1386" s="108"/>
      <c r="AA1386" s="108"/>
      <c r="AB1386" s="108"/>
      <c r="AC1386" s="108"/>
      <c r="AD1386" s="108"/>
      <c r="AE1386" s="108"/>
      <c r="AF1386" s="108"/>
      <c r="AG1386" s="108"/>
      <c r="AH1386" s="108"/>
      <c r="AI1386" s="108"/>
      <c r="AJ1386" s="108"/>
      <c r="AK1386" s="108"/>
      <c r="AL1386" s="108"/>
      <c r="AM1386" s="108"/>
      <c r="AN1386" s="108"/>
      <c r="AO1386" s="108"/>
      <c r="AP1386" s="108"/>
      <c r="AQ1386" s="108"/>
      <c r="AR1386" s="108"/>
      <c r="AS1386" s="108"/>
      <c r="AT1386" s="108"/>
      <c r="AU1386" s="108"/>
      <c r="AV1386" s="108"/>
      <c r="AW1386" s="108"/>
      <c r="AX1386" s="108"/>
      <c r="AY1386" s="108"/>
      <c r="AZ1386" s="108"/>
      <c r="BE1386" s="108"/>
      <c r="BG1386" s="108"/>
      <c r="BI1386" s="108"/>
      <c r="BK1386" s="108"/>
      <c r="BL1386" s="108"/>
      <c r="BM1386" s="108"/>
      <c r="CB1386" s="108"/>
      <c r="CC1386" s="108"/>
      <c r="CD1386" s="108"/>
      <c r="CE1386" s="108"/>
    </row>
    <row r="1387" spans="1:83">
      <c r="A1387" s="108"/>
      <c r="B1387" s="108"/>
      <c r="E1387" s="108"/>
      <c r="F1387" s="108"/>
      <c r="I1387" s="108"/>
      <c r="J1387" s="108"/>
      <c r="K1387" s="108"/>
      <c r="L1387" s="108"/>
      <c r="M1387" s="108"/>
      <c r="N1387" s="108"/>
      <c r="O1387" s="108"/>
      <c r="P1387" s="108"/>
      <c r="Q1387" s="108"/>
      <c r="R1387" s="108"/>
      <c r="S1387" s="108"/>
      <c r="T1387" s="108"/>
      <c r="U1387" s="108"/>
      <c r="V1387" s="108"/>
      <c r="W1387" s="108"/>
      <c r="X1387" s="108"/>
      <c r="Y1387" s="108"/>
      <c r="Z1387" s="108"/>
      <c r="AA1387" s="108"/>
      <c r="AB1387" s="108"/>
      <c r="AC1387" s="108"/>
      <c r="AD1387" s="108"/>
      <c r="AE1387" s="108"/>
      <c r="AF1387" s="108"/>
      <c r="AG1387" s="108"/>
      <c r="AH1387" s="108"/>
      <c r="AI1387" s="108"/>
      <c r="AJ1387" s="108"/>
      <c r="AK1387" s="108"/>
      <c r="AL1387" s="108"/>
      <c r="AM1387" s="108"/>
      <c r="AN1387" s="108"/>
      <c r="AO1387" s="108"/>
      <c r="AP1387" s="108"/>
      <c r="AQ1387" s="108"/>
      <c r="AR1387" s="108"/>
      <c r="AS1387" s="108"/>
      <c r="AT1387" s="108"/>
      <c r="AU1387" s="108"/>
      <c r="AV1387" s="108"/>
      <c r="AW1387" s="108"/>
      <c r="AX1387" s="108"/>
      <c r="AY1387" s="108"/>
      <c r="AZ1387" s="108"/>
      <c r="BE1387" s="108"/>
      <c r="BG1387" s="108"/>
      <c r="BI1387" s="108"/>
      <c r="BK1387" s="108"/>
      <c r="BL1387" s="108"/>
      <c r="BM1387" s="108"/>
      <c r="CB1387" s="108"/>
      <c r="CC1387" s="108"/>
      <c r="CD1387" s="108"/>
      <c r="CE1387" s="108"/>
    </row>
    <row r="1388" spans="1:83">
      <c r="A1388" s="108"/>
      <c r="B1388" s="108"/>
      <c r="E1388" s="108"/>
      <c r="F1388" s="108"/>
      <c r="I1388" s="108"/>
      <c r="J1388" s="108"/>
      <c r="K1388" s="108"/>
      <c r="L1388" s="108"/>
      <c r="M1388" s="108"/>
      <c r="N1388" s="108"/>
      <c r="O1388" s="108"/>
      <c r="P1388" s="108"/>
      <c r="Q1388" s="108"/>
      <c r="R1388" s="108"/>
      <c r="S1388" s="108"/>
      <c r="T1388" s="108"/>
      <c r="U1388" s="108"/>
      <c r="V1388" s="108"/>
      <c r="W1388" s="108"/>
      <c r="X1388" s="108"/>
      <c r="Y1388" s="108"/>
      <c r="Z1388" s="108"/>
      <c r="AA1388" s="108"/>
      <c r="AB1388" s="108"/>
      <c r="AC1388" s="108"/>
      <c r="AD1388" s="108"/>
      <c r="AE1388" s="108"/>
      <c r="AF1388" s="108"/>
      <c r="AG1388" s="108"/>
      <c r="AH1388" s="108"/>
      <c r="AI1388" s="108"/>
      <c r="AJ1388" s="108"/>
      <c r="AK1388" s="108"/>
      <c r="AL1388" s="108"/>
      <c r="AM1388" s="108"/>
      <c r="AN1388" s="108"/>
      <c r="AO1388" s="108"/>
      <c r="AP1388" s="108"/>
      <c r="AQ1388" s="108"/>
      <c r="AR1388" s="108"/>
      <c r="AS1388" s="108"/>
      <c r="AT1388" s="108"/>
      <c r="AU1388" s="108"/>
      <c r="AV1388" s="108"/>
      <c r="AW1388" s="108"/>
      <c r="AX1388" s="108"/>
      <c r="AY1388" s="108"/>
      <c r="AZ1388" s="108"/>
      <c r="BE1388" s="108"/>
      <c r="BG1388" s="108"/>
      <c r="BI1388" s="108"/>
      <c r="BK1388" s="108"/>
      <c r="BL1388" s="108"/>
      <c r="BM1388" s="108"/>
      <c r="CB1388" s="108"/>
      <c r="CC1388" s="108"/>
      <c r="CD1388" s="108"/>
      <c r="CE1388" s="108"/>
    </row>
    <row r="1393" spans="1:83">
      <c r="A1393" s="108"/>
      <c r="B1393" s="108"/>
      <c r="E1393" s="108"/>
      <c r="F1393" s="108"/>
      <c r="I1393" s="108"/>
      <c r="J1393" s="108"/>
      <c r="K1393" s="108"/>
      <c r="L1393" s="108"/>
      <c r="M1393" s="108"/>
      <c r="N1393" s="108"/>
      <c r="O1393" s="108"/>
      <c r="P1393" s="108"/>
      <c r="Q1393" s="108"/>
      <c r="R1393" s="108"/>
      <c r="S1393" s="108"/>
      <c r="T1393" s="108"/>
      <c r="U1393" s="108"/>
      <c r="V1393" s="108"/>
      <c r="W1393" s="108"/>
      <c r="X1393" s="108"/>
      <c r="Y1393" s="108"/>
      <c r="Z1393" s="108"/>
      <c r="AA1393" s="108"/>
      <c r="AB1393" s="108"/>
      <c r="AC1393" s="108"/>
      <c r="AD1393" s="108"/>
      <c r="AE1393" s="108"/>
      <c r="AF1393" s="108"/>
      <c r="AG1393" s="108"/>
      <c r="AH1393" s="108"/>
      <c r="AI1393" s="108"/>
      <c r="AJ1393" s="108"/>
      <c r="AK1393" s="108"/>
      <c r="AL1393" s="108"/>
      <c r="AM1393" s="108"/>
      <c r="AN1393" s="108"/>
      <c r="AO1393" s="108"/>
      <c r="AP1393" s="108"/>
      <c r="AQ1393" s="108"/>
      <c r="AR1393" s="108"/>
      <c r="AS1393" s="108"/>
      <c r="AT1393" s="108"/>
      <c r="AU1393" s="108"/>
      <c r="AV1393" s="108"/>
      <c r="AW1393" s="108"/>
      <c r="AX1393" s="108"/>
      <c r="AY1393" s="108"/>
      <c r="AZ1393" s="108"/>
      <c r="BE1393" s="108"/>
      <c r="BG1393" s="108"/>
      <c r="BI1393" s="108"/>
      <c r="BK1393" s="108"/>
      <c r="BL1393" s="108"/>
      <c r="BM1393" s="108"/>
      <c r="CB1393" s="108"/>
      <c r="CC1393" s="108"/>
      <c r="CD1393" s="108"/>
      <c r="CE1393" s="108"/>
    </row>
    <row r="1394" spans="1:83">
      <c r="A1394" s="108"/>
      <c r="B1394" s="108"/>
      <c r="E1394" s="108"/>
      <c r="F1394" s="108"/>
      <c r="I1394" s="108"/>
      <c r="J1394" s="108"/>
      <c r="K1394" s="108"/>
      <c r="L1394" s="108"/>
      <c r="M1394" s="108"/>
      <c r="N1394" s="108"/>
      <c r="O1394" s="108"/>
      <c r="P1394" s="108"/>
      <c r="Q1394" s="108"/>
      <c r="R1394" s="108"/>
      <c r="S1394" s="108"/>
      <c r="T1394" s="108"/>
      <c r="U1394" s="108"/>
      <c r="V1394" s="108"/>
      <c r="W1394" s="108"/>
      <c r="X1394" s="108"/>
      <c r="Y1394" s="108"/>
      <c r="Z1394" s="108"/>
      <c r="AA1394" s="108"/>
      <c r="AB1394" s="108"/>
      <c r="AC1394" s="108"/>
      <c r="AD1394" s="108"/>
      <c r="AE1394" s="108"/>
      <c r="AF1394" s="108"/>
      <c r="AG1394" s="108"/>
      <c r="AH1394" s="108"/>
      <c r="AI1394" s="108"/>
      <c r="AJ1394" s="108"/>
      <c r="AK1394" s="108"/>
      <c r="AL1394" s="108"/>
      <c r="AM1394" s="108"/>
      <c r="AN1394" s="108"/>
      <c r="AO1394" s="108"/>
      <c r="AP1394" s="108"/>
      <c r="AQ1394" s="108"/>
      <c r="AR1394" s="108"/>
      <c r="AS1394" s="108"/>
      <c r="AT1394" s="108"/>
      <c r="AU1394" s="108"/>
      <c r="AV1394" s="108"/>
      <c r="AW1394" s="108"/>
      <c r="AX1394" s="108"/>
      <c r="AY1394" s="108"/>
      <c r="AZ1394" s="108"/>
      <c r="BE1394" s="108"/>
      <c r="BG1394" s="108"/>
      <c r="BI1394" s="108"/>
      <c r="BK1394" s="108"/>
      <c r="BL1394" s="108"/>
      <c r="BM1394" s="108"/>
      <c r="CB1394" s="108"/>
      <c r="CC1394" s="108"/>
      <c r="CD1394" s="108"/>
      <c r="CE1394" s="108"/>
    </row>
    <row r="1395" spans="1:83">
      <c r="A1395" s="108"/>
      <c r="B1395" s="108"/>
      <c r="E1395" s="108"/>
      <c r="F1395" s="108"/>
      <c r="I1395" s="108"/>
      <c r="J1395" s="108"/>
      <c r="K1395" s="108"/>
      <c r="L1395" s="108"/>
      <c r="M1395" s="108"/>
      <c r="N1395" s="108"/>
      <c r="O1395" s="108"/>
      <c r="P1395" s="108"/>
      <c r="Q1395" s="108"/>
      <c r="R1395" s="108"/>
      <c r="S1395" s="108"/>
      <c r="T1395" s="108"/>
      <c r="U1395" s="108"/>
      <c r="V1395" s="108"/>
      <c r="W1395" s="108"/>
      <c r="X1395" s="108"/>
      <c r="Y1395" s="108"/>
      <c r="Z1395" s="108"/>
      <c r="AA1395" s="108"/>
      <c r="AB1395" s="108"/>
      <c r="AC1395" s="108"/>
      <c r="AD1395" s="108"/>
      <c r="AE1395" s="108"/>
      <c r="AF1395" s="108"/>
      <c r="AG1395" s="108"/>
      <c r="AH1395" s="108"/>
      <c r="AI1395" s="108"/>
      <c r="AJ1395" s="108"/>
      <c r="AK1395" s="108"/>
      <c r="AL1395" s="108"/>
      <c r="AM1395" s="108"/>
      <c r="AN1395" s="108"/>
      <c r="AO1395" s="108"/>
      <c r="AP1395" s="108"/>
      <c r="AQ1395" s="108"/>
      <c r="AR1395" s="108"/>
      <c r="AS1395" s="108"/>
      <c r="AT1395" s="108"/>
      <c r="AU1395" s="108"/>
      <c r="AV1395" s="108"/>
      <c r="AW1395" s="108"/>
      <c r="AX1395" s="108"/>
      <c r="AY1395" s="108"/>
      <c r="AZ1395" s="108"/>
      <c r="BE1395" s="108"/>
      <c r="BG1395" s="108"/>
      <c r="BI1395" s="108"/>
      <c r="BK1395" s="108"/>
      <c r="BL1395" s="108"/>
      <c r="BM1395" s="108"/>
      <c r="CB1395" s="108"/>
      <c r="CC1395" s="108"/>
      <c r="CD1395" s="108"/>
      <c r="CE1395" s="108"/>
    </row>
    <row r="1396" spans="1:83">
      <c r="A1396" s="108"/>
      <c r="B1396" s="108"/>
      <c r="E1396" s="108"/>
      <c r="F1396" s="108"/>
      <c r="I1396" s="108"/>
      <c r="J1396" s="108"/>
      <c r="K1396" s="108"/>
      <c r="L1396" s="108"/>
      <c r="M1396" s="108"/>
      <c r="N1396" s="108"/>
      <c r="O1396" s="108"/>
      <c r="P1396" s="108"/>
      <c r="Q1396" s="108"/>
      <c r="R1396" s="108"/>
      <c r="S1396" s="108"/>
      <c r="T1396" s="108"/>
      <c r="U1396" s="108"/>
      <c r="V1396" s="108"/>
      <c r="W1396" s="108"/>
      <c r="X1396" s="108"/>
      <c r="Y1396" s="108"/>
      <c r="Z1396" s="108"/>
      <c r="AA1396" s="108"/>
      <c r="AB1396" s="108"/>
      <c r="AC1396" s="108"/>
      <c r="AD1396" s="108"/>
      <c r="AE1396" s="108"/>
      <c r="AF1396" s="108"/>
      <c r="AG1396" s="108"/>
      <c r="AH1396" s="108"/>
      <c r="AI1396" s="108"/>
      <c r="AJ1396" s="108"/>
      <c r="AK1396" s="108"/>
      <c r="AL1396" s="108"/>
      <c r="AM1396" s="108"/>
      <c r="AN1396" s="108"/>
      <c r="AO1396" s="108"/>
      <c r="AP1396" s="108"/>
      <c r="AQ1396" s="108"/>
      <c r="AR1396" s="108"/>
      <c r="AS1396" s="108"/>
      <c r="AT1396" s="108"/>
      <c r="AU1396" s="108"/>
      <c r="AV1396" s="108"/>
      <c r="AW1396" s="108"/>
      <c r="AX1396" s="108"/>
      <c r="AY1396" s="108"/>
      <c r="AZ1396" s="108"/>
      <c r="BE1396" s="108"/>
      <c r="BG1396" s="108"/>
      <c r="BI1396" s="108"/>
      <c r="BK1396" s="108"/>
      <c r="BL1396" s="108"/>
      <c r="BM1396" s="108"/>
      <c r="CB1396" s="108"/>
      <c r="CC1396" s="108"/>
      <c r="CD1396" s="108"/>
      <c r="CE1396" s="108"/>
    </row>
    <row r="1397" spans="1:83">
      <c r="A1397" s="108"/>
      <c r="B1397" s="108"/>
      <c r="E1397" s="108"/>
      <c r="F1397" s="108"/>
      <c r="I1397" s="108"/>
      <c r="J1397" s="108"/>
      <c r="K1397" s="108"/>
      <c r="L1397" s="108"/>
      <c r="M1397" s="108"/>
      <c r="N1397" s="108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8"/>
      <c r="AA1397" s="108"/>
      <c r="AB1397" s="108"/>
      <c r="AC1397" s="108"/>
      <c r="AD1397" s="108"/>
      <c r="AE1397" s="108"/>
      <c r="AF1397" s="108"/>
      <c r="AG1397" s="108"/>
      <c r="AH1397" s="108"/>
      <c r="AI1397" s="108"/>
      <c r="AJ1397" s="108"/>
      <c r="AK1397" s="108"/>
      <c r="AL1397" s="108"/>
      <c r="AM1397" s="108"/>
      <c r="AN1397" s="108"/>
      <c r="AO1397" s="108"/>
      <c r="AP1397" s="108"/>
      <c r="AQ1397" s="108"/>
      <c r="AR1397" s="108"/>
      <c r="AS1397" s="108"/>
      <c r="AT1397" s="108"/>
      <c r="AU1397" s="108"/>
      <c r="AV1397" s="108"/>
      <c r="AW1397" s="108"/>
      <c r="AX1397" s="108"/>
      <c r="AY1397" s="108"/>
      <c r="AZ1397" s="108"/>
      <c r="BE1397" s="108"/>
      <c r="BG1397" s="108"/>
      <c r="BI1397" s="108"/>
      <c r="BK1397" s="108"/>
      <c r="BL1397" s="108"/>
      <c r="BM1397" s="108"/>
      <c r="CB1397" s="108"/>
      <c r="CC1397" s="108"/>
      <c r="CD1397" s="108"/>
      <c r="CE1397" s="108"/>
    </row>
    <row r="1398" spans="1:83">
      <c r="A1398" s="108"/>
      <c r="B1398" s="108"/>
      <c r="E1398" s="108"/>
      <c r="F1398" s="108"/>
      <c r="I1398" s="108"/>
      <c r="J1398" s="108"/>
      <c r="K1398" s="108"/>
      <c r="L1398" s="108"/>
      <c r="M1398" s="108"/>
      <c r="N1398" s="108"/>
      <c r="O1398" s="108"/>
      <c r="P1398" s="108"/>
      <c r="Q1398" s="108"/>
      <c r="R1398" s="108"/>
      <c r="S1398" s="108"/>
      <c r="T1398" s="108"/>
      <c r="U1398" s="108"/>
      <c r="V1398" s="108"/>
      <c r="W1398" s="108"/>
      <c r="X1398" s="108"/>
      <c r="Y1398" s="108"/>
      <c r="Z1398" s="108"/>
      <c r="AA1398" s="108"/>
      <c r="AB1398" s="108"/>
      <c r="AC1398" s="108"/>
      <c r="AD1398" s="108"/>
      <c r="AE1398" s="108"/>
      <c r="AF1398" s="108"/>
      <c r="AG1398" s="108"/>
      <c r="AH1398" s="108"/>
      <c r="AI1398" s="108"/>
      <c r="AJ1398" s="108"/>
      <c r="AK1398" s="108"/>
      <c r="AL1398" s="108"/>
      <c r="AM1398" s="108"/>
      <c r="AN1398" s="108"/>
      <c r="AO1398" s="108"/>
      <c r="AP1398" s="108"/>
      <c r="AQ1398" s="108"/>
      <c r="AR1398" s="108"/>
      <c r="AS1398" s="108"/>
      <c r="AT1398" s="108"/>
      <c r="AU1398" s="108"/>
      <c r="AV1398" s="108"/>
      <c r="AW1398" s="108"/>
      <c r="AX1398" s="108"/>
      <c r="AY1398" s="108"/>
      <c r="AZ1398" s="108"/>
      <c r="BE1398" s="108"/>
      <c r="BG1398" s="108"/>
      <c r="BI1398" s="108"/>
      <c r="BK1398" s="108"/>
      <c r="BL1398" s="108"/>
      <c r="BM1398" s="108"/>
      <c r="CB1398" s="108"/>
      <c r="CC1398" s="108"/>
      <c r="CD1398" s="108"/>
      <c r="CE1398" s="108"/>
    </row>
    <row r="1399" spans="1:83">
      <c r="A1399" s="108"/>
      <c r="B1399" s="108"/>
      <c r="E1399" s="108"/>
      <c r="F1399" s="108"/>
      <c r="I1399" s="108"/>
      <c r="J1399" s="108"/>
      <c r="K1399" s="108"/>
      <c r="L1399" s="108"/>
      <c r="M1399" s="108"/>
      <c r="N1399" s="108"/>
      <c r="O1399" s="108"/>
      <c r="P1399" s="108"/>
      <c r="Q1399" s="108"/>
      <c r="R1399" s="108"/>
      <c r="S1399" s="108"/>
      <c r="T1399" s="108"/>
      <c r="U1399" s="108"/>
      <c r="V1399" s="108"/>
      <c r="W1399" s="108"/>
      <c r="X1399" s="108"/>
      <c r="Y1399" s="108"/>
      <c r="Z1399" s="108"/>
      <c r="AA1399" s="108"/>
      <c r="AB1399" s="108"/>
      <c r="AC1399" s="108"/>
      <c r="AD1399" s="108"/>
      <c r="AE1399" s="108"/>
      <c r="AF1399" s="108"/>
      <c r="AG1399" s="108"/>
      <c r="AH1399" s="108"/>
      <c r="AI1399" s="108"/>
      <c r="AJ1399" s="108"/>
      <c r="AK1399" s="108"/>
      <c r="AL1399" s="108"/>
      <c r="AM1399" s="108"/>
      <c r="AN1399" s="108"/>
      <c r="AO1399" s="108"/>
      <c r="AP1399" s="108"/>
      <c r="AQ1399" s="108"/>
      <c r="AR1399" s="108"/>
      <c r="AS1399" s="108"/>
      <c r="AT1399" s="108"/>
      <c r="AU1399" s="108"/>
      <c r="AV1399" s="108"/>
      <c r="AW1399" s="108"/>
      <c r="AX1399" s="108"/>
      <c r="AY1399" s="108"/>
      <c r="AZ1399" s="108"/>
      <c r="BE1399" s="108"/>
      <c r="BG1399" s="108"/>
      <c r="BI1399" s="108"/>
      <c r="BK1399" s="108"/>
      <c r="BL1399" s="108"/>
      <c r="BM1399" s="108"/>
      <c r="CB1399" s="108"/>
      <c r="CC1399" s="108"/>
      <c r="CD1399" s="108"/>
      <c r="CE1399" s="108"/>
    </row>
    <row r="1400" spans="1:83">
      <c r="A1400" s="108"/>
      <c r="B1400" s="108"/>
      <c r="E1400" s="108"/>
      <c r="F1400" s="108"/>
      <c r="I1400" s="108"/>
      <c r="J1400" s="108"/>
      <c r="K1400" s="108"/>
      <c r="L1400" s="108"/>
      <c r="M1400" s="108"/>
      <c r="N1400" s="108"/>
      <c r="O1400" s="108"/>
      <c r="P1400" s="108"/>
      <c r="Q1400" s="108"/>
      <c r="R1400" s="108"/>
      <c r="S1400" s="108"/>
      <c r="T1400" s="108"/>
      <c r="U1400" s="108"/>
      <c r="V1400" s="108"/>
      <c r="W1400" s="108"/>
      <c r="X1400" s="108"/>
      <c r="Y1400" s="108"/>
      <c r="Z1400" s="108"/>
      <c r="AA1400" s="108"/>
      <c r="AB1400" s="108"/>
      <c r="AC1400" s="108"/>
      <c r="AD1400" s="108"/>
      <c r="AE1400" s="108"/>
      <c r="AF1400" s="108"/>
      <c r="AG1400" s="108"/>
      <c r="AH1400" s="108"/>
      <c r="AI1400" s="108"/>
      <c r="AJ1400" s="108"/>
      <c r="AK1400" s="108"/>
      <c r="AL1400" s="108"/>
      <c r="AM1400" s="108"/>
      <c r="AN1400" s="108"/>
      <c r="AO1400" s="108"/>
      <c r="AP1400" s="108"/>
      <c r="AQ1400" s="108"/>
      <c r="AR1400" s="108"/>
      <c r="AS1400" s="108"/>
      <c r="AT1400" s="108"/>
      <c r="AU1400" s="108"/>
      <c r="AV1400" s="108"/>
      <c r="AW1400" s="108"/>
      <c r="AX1400" s="108"/>
      <c r="AY1400" s="108"/>
      <c r="AZ1400" s="108"/>
      <c r="BE1400" s="108"/>
      <c r="BG1400" s="108"/>
      <c r="BI1400" s="108"/>
      <c r="BK1400" s="108"/>
      <c r="BL1400" s="108"/>
      <c r="BM1400" s="108"/>
      <c r="CB1400" s="108"/>
      <c r="CC1400" s="108"/>
      <c r="CD1400" s="108"/>
      <c r="CE1400" s="108"/>
    </row>
    <row r="1401" spans="1:83">
      <c r="A1401" s="108"/>
      <c r="B1401" s="108"/>
      <c r="E1401" s="108"/>
      <c r="F1401" s="108"/>
      <c r="I1401" s="108"/>
      <c r="J1401" s="108"/>
      <c r="K1401" s="108"/>
      <c r="L1401" s="108"/>
      <c r="M1401" s="108"/>
      <c r="N1401" s="108"/>
      <c r="O1401" s="108"/>
      <c r="P1401" s="108"/>
      <c r="Q1401" s="108"/>
      <c r="R1401" s="108"/>
      <c r="S1401" s="108"/>
      <c r="T1401" s="108"/>
      <c r="U1401" s="108"/>
      <c r="V1401" s="108"/>
      <c r="W1401" s="108"/>
      <c r="X1401" s="108"/>
      <c r="Y1401" s="108"/>
      <c r="Z1401" s="108"/>
      <c r="AA1401" s="108"/>
      <c r="AB1401" s="108"/>
      <c r="AC1401" s="108"/>
      <c r="AD1401" s="108"/>
      <c r="AE1401" s="108"/>
      <c r="AF1401" s="108"/>
      <c r="AG1401" s="108"/>
      <c r="AH1401" s="108"/>
      <c r="AI1401" s="108"/>
      <c r="AJ1401" s="108"/>
      <c r="AK1401" s="108"/>
      <c r="AL1401" s="108"/>
      <c r="AM1401" s="108"/>
      <c r="AN1401" s="108"/>
      <c r="AO1401" s="108"/>
      <c r="AP1401" s="108"/>
      <c r="AQ1401" s="108"/>
      <c r="AR1401" s="108"/>
      <c r="AS1401" s="108"/>
      <c r="AT1401" s="108"/>
      <c r="AU1401" s="108"/>
      <c r="AV1401" s="108"/>
      <c r="AW1401" s="108"/>
      <c r="AX1401" s="108"/>
      <c r="AY1401" s="108"/>
      <c r="AZ1401" s="108"/>
      <c r="BE1401" s="108"/>
      <c r="BG1401" s="108"/>
      <c r="BI1401" s="108"/>
      <c r="BK1401" s="108"/>
      <c r="BL1401" s="108"/>
      <c r="BM1401" s="108"/>
      <c r="CB1401" s="108"/>
      <c r="CC1401" s="108"/>
      <c r="CD1401" s="108"/>
      <c r="CE1401" s="108"/>
    </row>
    <row r="1402" spans="1:83">
      <c r="A1402" s="108"/>
      <c r="B1402" s="108"/>
      <c r="E1402" s="108"/>
      <c r="F1402" s="108"/>
      <c r="I1402" s="108"/>
      <c r="J1402" s="108"/>
      <c r="K1402" s="108"/>
      <c r="L1402" s="108"/>
      <c r="M1402" s="108"/>
      <c r="N1402" s="108"/>
      <c r="O1402" s="108"/>
      <c r="P1402" s="108"/>
      <c r="Q1402" s="108"/>
      <c r="R1402" s="108"/>
      <c r="S1402" s="108"/>
      <c r="T1402" s="108"/>
      <c r="U1402" s="108"/>
      <c r="V1402" s="108"/>
      <c r="W1402" s="108"/>
      <c r="X1402" s="108"/>
      <c r="Y1402" s="108"/>
      <c r="Z1402" s="108"/>
      <c r="AA1402" s="108"/>
      <c r="AB1402" s="108"/>
      <c r="AC1402" s="108"/>
      <c r="AD1402" s="108"/>
      <c r="AE1402" s="108"/>
      <c r="AF1402" s="108"/>
      <c r="AG1402" s="108"/>
      <c r="AH1402" s="108"/>
      <c r="AI1402" s="108"/>
      <c r="AJ1402" s="108"/>
      <c r="AK1402" s="108"/>
      <c r="AL1402" s="108"/>
      <c r="AM1402" s="108"/>
      <c r="AN1402" s="108"/>
      <c r="AO1402" s="108"/>
      <c r="AP1402" s="108"/>
      <c r="AQ1402" s="108"/>
      <c r="AR1402" s="108"/>
      <c r="AS1402" s="108"/>
      <c r="AT1402" s="108"/>
      <c r="AU1402" s="108"/>
      <c r="AV1402" s="108"/>
      <c r="AW1402" s="108"/>
      <c r="AX1402" s="108"/>
      <c r="AY1402" s="108"/>
      <c r="AZ1402" s="108"/>
      <c r="BE1402" s="108"/>
      <c r="BG1402" s="108"/>
      <c r="BI1402" s="108"/>
      <c r="BK1402" s="108"/>
      <c r="BL1402" s="108"/>
      <c r="BM1402" s="108"/>
      <c r="CB1402" s="108"/>
      <c r="CC1402" s="108"/>
      <c r="CD1402" s="108"/>
      <c r="CE1402" s="108"/>
    </row>
    <row r="1403" spans="1:83">
      <c r="A1403" s="108"/>
      <c r="B1403" s="108"/>
      <c r="E1403" s="108"/>
      <c r="F1403" s="108"/>
      <c r="I1403" s="108"/>
      <c r="J1403" s="108"/>
      <c r="K1403" s="108"/>
      <c r="L1403" s="108"/>
      <c r="M1403" s="108"/>
      <c r="N1403" s="108"/>
      <c r="O1403" s="108"/>
      <c r="P1403" s="108"/>
      <c r="Q1403" s="108"/>
      <c r="R1403" s="108"/>
      <c r="S1403" s="108"/>
      <c r="T1403" s="108"/>
      <c r="U1403" s="108"/>
      <c r="V1403" s="108"/>
      <c r="W1403" s="108"/>
      <c r="X1403" s="108"/>
      <c r="Y1403" s="108"/>
      <c r="Z1403" s="108"/>
      <c r="AA1403" s="108"/>
      <c r="AB1403" s="108"/>
      <c r="AC1403" s="108"/>
      <c r="AD1403" s="108"/>
      <c r="AE1403" s="108"/>
      <c r="AF1403" s="108"/>
      <c r="AG1403" s="108"/>
      <c r="AH1403" s="108"/>
      <c r="AI1403" s="108"/>
      <c r="AJ1403" s="108"/>
      <c r="AK1403" s="108"/>
      <c r="AL1403" s="108"/>
      <c r="AM1403" s="108"/>
      <c r="AN1403" s="108"/>
      <c r="AO1403" s="108"/>
      <c r="AP1403" s="108"/>
      <c r="AQ1403" s="108"/>
      <c r="AR1403" s="108"/>
      <c r="AS1403" s="108"/>
      <c r="AT1403" s="108"/>
      <c r="AU1403" s="108"/>
      <c r="AV1403" s="108"/>
      <c r="AW1403" s="108"/>
      <c r="AX1403" s="108"/>
      <c r="AY1403" s="108"/>
      <c r="AZ1403" s="108"/>
      <c r="BE1403" s="108"/>
      <c r="BG1403" s="108"/>
      <c r="BI1403" s="108"/>
      <c r="BK1403" s="108"/>
      <c r="BL1403" s="108"/>
      <c r="BM1403" s="108"/>
      <c r="CB1403" s="108"/>
      <c r="CC1403" s="108"/>
      <c r="CD1403" s="108"/>
      <c r="CE1403" s="108"/>
    </row>
    <row r="1404" spans="1:83">
      <c r="A1404" s="108"/>
      <c r="B1404" s="108"/>
      <c r="E1404" s="108"/>
      <c r="F1404" s="108"/>
      <c r="I1404" s="108"/>
      <c r="J1404" s="108"/>
      <c r="K1404" s="108"/>
      <c r="L1404" s="108"/>
      <c r="M1404" s="108"/>
      <c r="N1404" s="108"/>
      <c r="O1404" s="108"/>
      <c r="P1404" s="108"/>
      <c r="Q1404" s="108"/>
      <c r="R1404" s="108"/>
      <c r="S1404" s="108"/>
      <c r="T1404" s="108"/>
      <c r="U1404" s="108"/>
      <c r="V1404" s="108"/>
      <c r="W1404" s="108"/>
      <c r="X1404" s="108"/>
      <c r="Y1404" s="108"/>
      <c r="Z1404" s="108"/>
      <c r="AA1404" s="108"/>
      <c r="AB1404" s="108"/>
      <c r="AC1404" s="108"/>
      <c r="AD1404" s="108"/>
      <c r="AE1404" s="108"/>
      <c r="AF1404" s="108"/>
      <c r="AG1404" s="108"/>
      <c r="AH1404" s="108"/>
      <c r="AI1404" s="108"/>
      <c r="AJ1404" s="108"/>
      <c r="AK1404" s="108"/>
      <c r="AL1404" s="108"/>
      <c r="AM1404" s="108"/>
      <c r="AN1404" s="108"/>
      <c r="AO1404" s="108"/>
      <c r="AP1404" s="108"/>
      <c r="AQ1404" s="108"/>
      <c r="AR1404" s="108"/>
      <c r="AS1404" s="108"/>
      <c r="AT1404" s="108"/>
      <c r="AU1404" s="108"/>
      <c r="AV1404" s="108"/>
      <c r="AW1404" s="108"/>
      <c r="AX1404" s="108"/>
      <c r="AY1404" s="108"/>
      <c r="AZ1404" s="108"/>
      <c r="BE1404" s="108"/>
      <c r="BG1404" s="108"/>
      <c r="BI1404" s="108"/>
      <c r="BK1404" s="108"/>
      <c r="BL1404" s="108"/>
      <c r="BM1404" s="108"/>
      <c r="CB1404" s="108"/>
      <c r="CC1404" s="108"/>
      <c r="CD1404" s="108"/>
      <c r="CE1404" s="108"/>
    </row>
    <row r="1405" spans="1:83">
      <c r="A1405" s="108"/>
      <c r="B1405" s="108"/>
      <c r="E1405" s="108"/>
      <c r="F1405" s="108"/>
      <c r="I1405" s="108"/>
      <c r="J1405" s="108"/>
      <c r="K1405" s="108"/>
      <c r="L1405" s="108"/>
      <c r="M1405" s="108"/>
      <c r="N1405" s="108"/>
      <c r="O1405" s="108"/>
      <c r="P1405" s="108"/>
      <c r="Q1405" s="108"/>
      <c r="R1405" s="108"/>
      <c r="S1405" s="108"/>
      <c r="T1405" s="108"/>
      <c r="U1405" s="108"/>
      <c r="V1405" s="108"/>
      <c r="W1405" s="108"/>
      <c r="X1405" s="108"/>
      <c r="Y1405" s="108"/>
      <c r="Z1405" s="108"/>
      <c r="AA1405" s="108"/>
      <c r="AB1405" s="108"/>
      <c r="AC1405" s="108"/>
      <c r="AD1405" s="108"/>
      <c r="AE1405" s="108"/>
      <c r="AF1405" s="108"/>
      <c r="AG1405" s="108"/>
      <c r="AH1405" s="108"/>
      <c r="AI1405" s="108"/>
      <c r="AJ1405" s="108"/>
      <c r="AK1405" s="108"/>
      <c r="AL1405" s="108"/>
      <c r="AM1405" s="108"/>
      <c r="AN1405" s="108"/>
      <c r="AO1405" s="108"/>
      <c r="AP1405" s="108"/>
      <c r="AQ1405" s="108"/>
      <c r="AR1405" s="108"/>
      <c r="AS1405" s="108"/>
      <c r="AT1405" s="108"/>
      <c r="AU1405" s="108"/>
      <c r="AV1405" s="108"/>
      <c r="AW1405" s="108"/>
      <c r="AX1405" s="108"/>
      <c r="AY1405" s="108"/>
      <c r="AZ1405" s="108"/>
      <c r="BE1405" s="108"/>
      <c r="BG1405" s="108"/>
      <c r="BI1405" s="108"/>
      <c r="BK1405" s="108"/>
      <c r="BL1405" s="108"/>
      <c r="BM1405" s="108"/>
      <c r="CB1405" s="108"/>
      <c r="CC1405" s="108"/>
      <c r="CD1405" s="108"/>
      <c r="CE1405" s="108"/>
    </row>
    <row r="1406" spans="1:83">
      <c r="A1406" s="108"/>
      <c r="B1406" s="108"/>
      <c r="E1406" s="108"/>
      <c r="F1406" s="108"/>
      <c r="I1406" s="108"/>
      <c r="J1406" s="108"/>
      <c r="K1406" s="108"/>
      <c r="L1406" s="108"/>
      <c r="M1406" s="108"/>
      <c r="N1406" s="108"/>
      <c r="O1406" s="108"/>
      <c r="P1406" s="108"/>
      <c r="Q1406" s="108"/>
      <c r="R1406" s="108"/>
      <c r="S1406" s="108"/>
      <c r="T1406" s="108"/>
      <c r="U1406" s="108"/>
      <c r="V1406" s="108"/>
      <c r="W1406" s="108"/>
      <c r="X1406" s="108"/>
      <c r="Y1406" s="108"/>
      <c r="Z1406" s="108"/>
      <c r="AA1406" s="108"/>
      <c r="AB1406" s="108"/>
      <c r="AC1406" s="108"/>
      <c r="AD1406" s="108"/>
      <c r="AE1406" s="108"/>
      <c r="AF1406" s="108"/>
      <c r="AG1406" s="108"/>
      <c r="AH1406" s="108"/>
      <c r="AI1406" s="108"/>
      <c r="AJ1406" s="108"/>
      <c r="AK1406" s="108"/>
      <c r="AL1406" s="108"/>
      <c r="AM1406" s="108"/>
      <c r="AN1406" s="108"/>
      <c r="AO1406" s="108"/>
      <c r="AP1406" s="108"/>
      <c r="AQ1406" s="108"/>
      <c r="AR1406" s="108"/>
      <c r="AS1406" s="108"/>
      <c r="AT1406" s="108"/>
      <c r="AU1406" s="108"/>
      <c r="AV1406" s="108"/>
      <c r="AW1406" s="108"/>
      <c r="AX1406" s="108"/>
      <c r="AY1406" s="108"/>
      <c r="AZ1406" s="108"/>
      <c r="BE1406" s="108"/>
      <c r="BG1406" s="108"/>
      <c r="BI1406" s="108"/>
      <c r="BK1406" s="108"/>
      <c r="BL1406" s="108"/>
      <c r="BM1406" s="108"/>
      <c r="CB1406" s="108"/>
      <c r="CC1406" s="108"/>
      <c r="CD1406" s="108"/>
      <c r="CE1406" s="108"/>
    </row>
    <row r="1407" spans="1:83">
      <c r="A1407" s="108"/>
      <c r="B1407" s="108"/>
      <c r="E1407" s="108"/>
      <c r="F1407" s="108"/>
      <c r="I1407" s="108"/>
      <c r="J1407" s="108"/>
      <c r="K1407" s="108"/>
      <c r="L1407" s="108"/>
      <c r="M1407" s="108"/>
      <c r="N1407" s="108"/>
      <c r="O1407" s="108"/>
      <c r="P1407" s="108"/>
      <c r="Q1407" s="108"/>
      <c r="R1407" s="108"/>
      <c r="S1407" s="108"/>
      <c r="T1407" s="108"/>
      <c r="U1407" s="108"/>
      <c r="V1407" s="108"/>
      <c r="W1407" s="108"/>
      <c r="X1407" s="108"/>
      <c r="Y1407" s="108"/>
      <c r="Z1407" s="108"/>
      <c r="AA1407" s="108"/>
      <c r="AB1407" s="108"/>
      <c r="AC1407" s="108"/>
      <c r="AD1407" s="108"/>
      <c r="AE1407" s="108"/>
      <c r="AF1407" s="108"/>
      <c r="AG1407" s="108"/>
      <c r="AH1407" s="108"/>
      <c r="AI1407" s="108"/>
      <c r="AJ1407" s="108"/>
      <c r="AK1407" s="108"/>
      <c r="AL1407" s="108"/>
      <c r="AM1407" s="108"/>
      <c r="AN1407" s="108"/>
      <c r="AO1407" s="108"/>
      <c r="AP1407" s="108"/>
      <c r="AQ1407" s="108"/>
      <c r="AR1407" s="108"/>
      <c r="AS1407" s="108"/>
      <c r="AT1407" s="108"/>
      <c r="AU1407" s="108"/>
      <c r="AV1407" s="108"/>
      <c r="AW1407" s="108"/>
      <c r="AX1407" s="108"/>
      <c r="AY1407" s="108"/>
      <c r="AZ1407" s="108"/>
      <c r="BE1407" s="108"/>
      <c r="BG1407" s="108"/>
      <c r="BI1407" s="108"/>
      <c r="BK1407" s="108"/>
      <c r="BL1407" s="108"/>
      <c r="BM1407" s="108"/>
      <c r="CB1407" s="108"/>
      <c r="CC1407" s="108"/>
      <c r="CD1407" s="108"/>
      <c r="CE1407" s="108"/>
    </row>
    <row r="1408" spans="1:83">
      <c r="A1408" s="108"/>
      <c r="B1408" s="108"/>
      <c r="E1408" s="108"/>
      <c r="F1408" s="108"/>
      <c r="I1408" s="108"/>
      <c r="J1408" s="108"/>
      <c r="K1408" s="108"/>
      <c r="L1408" s="108"/>
      <c r="M1408" s="108"/>
      <c r="N1408" s="108"/>
      <c r="O1408" s="108"/>
      <c r="P1408" s="108"/>
      <c r="Q1408" s="108"/>
      <c r="R1408" s="108"/>
      <c r="S1408" s="108"/>
      <c r="T1408" s="108"/>
      <c r="U1408" s="108"/>
      <c r="V1408" s="108"/>
      <c r="W1408" s="108"/>
      <c r="X1408" s="108"/>
      <c r="Y1408" s="108"/>
      <c r="Z1408" s="108"/>
      <c r="AA1408" s="108"/>
      <c r="AB1408" s="108"/>
      <c r="AC1408" s="108"/>
      <c r="AD1408" s="108"/>
      <c r="AE1408" s="108"/>
      <c r="AF1408" s="108"/>
      <c r="AG1408" s="108"/>
      <c r="AH1408" s="108"/>
      <c r="AI1408" s="108"/>
      <c r="AJ1408" s="108"/>
      <c r="AK1408" s="108"/>
      <c r="AL1408" s="108"/>
      <c r="AM1408" s="108"/>
      <c r="AN1408" s="108"/>
      <c r="AO1408" s="108"/>
      <c r="AP1408" s="108"/>
      <c r="AQ1408" s="108"/>
      <c r="AR1408" s="108"/>
      <c r="AS1408" s="108"/>
      <c r="AT1408" s="108"/>
      <c r="AU1408" s="108"/>
      <c r="AV1408" s="108"/>
      <c r="AW1408" s="108"/>
      <c r="AX1408" s="108"/>
      <c r="AY1408" s="108"/>
      <c r="AZ1408" s="108"/>
      <c r="BE1408" s="108"/>
      <c r="BG1408" s="108"/>
      <c r="BI1408" s="108"/>
      <c r="BK1408" s="108"/>
      <c r="BL1408" s="108"/>
      <c r="BM1408" s="108"/>
      <c r="CB1408" s="108"/>
      <c r="CC1408" s="108"/>
      <c r="CD1408" s="108"/>
      <c r="CE1408" s="108"/>
    </row>
    <row r="1409" spans="1:83">
      <c r="A1409" s="108"/>
      <c r="B1409" s="108"/>
      <c r="E1409" s="108"/>
      <c r="F1409" s="108"/>
      <c r="I1409" s="108"/>
      <c r="J1409" s="108"/>
      <c r="K1409" s="108"/>
      <c r="L1409" s="108"/>
      <c r="M1409" s="108"/>
      <c r="N1409" s="108"/>
      <c r="O1409" s="108"/>
      <c r="P1409" s="108"/>
      <c r="Q1409" s="108"/>
      <c r="R1409" s="108"/>
      <c r="S1409" s="108"/>
      <c r="T1409" s="108"/>
      <c r="U1409" s="108"/>
      <c r="V1409" s="108"/>
      <c r="W1409" s="108"/>
      <c r="X1409" s="108"/>
      <c r="Y1409" s="108"/>
      <c r="Z1409" s="108"/>
      <c r="AA1409" s="108"/>
      <c r="AB1409" s="108"/>
      <c r="AC1409" s="108"/>
      <c r="AD1409" s="108"/>
      <c r="AE1409" s="108"/>
      <c r="AF1409" s="108"/>
      <c r="AG1409" s="108"/>
      <c r="AH1409" s="108"/>
      <c r="AI1409" s="108"/>
      <c r="AJ1409" s="108"/>
      <c r="AK1409" s="108"/>
      <c r="AL1409" s="108"/>
      <c r="AM1409" s="108"/>
      <c r="AN1409" s="108"/>
      <c r="AO1409" s="108"/>
      <c r="AP1409" s="108"/>
      <c r="AQ1409" s="108"/>
      <c r="AR1409" s="108"/>
      <c r="AS1409" s="108"/>
      <c r="AT1409" s="108"/>
      <c r="AU1409" s="108"/>
      <c r="AV1409" s="108"/>
      <c r="AW1409" s="108"/>
      <c r="AX1409" s="108"/>
      <c r="AY1409" s="108"/>
      <c r="AZ1409" s="108"/>
      <c r="BE1409" s="108"/>
      <c r="BG1409" s="108"/>
      <c r="BI1409" s="108"/>
      <c r="BK1409" s="108"/>
      <c r="BL1409" s="108"/>
      <c r="BM1409" s="108"/>
      <c r="CB1409" s="108"/>
      <c r="CC1409" s="108"/>
      <c r="CD1409" s="108"/>
      <c r="CE1409" s="108"/>
    </row>
    <row r="1410" spans="1:83">
      <c r="A1410" s="108"/>
      <c r="B1410" s="108"/>
      <c r="E1410" s="108"/>
      <c r="F1410" s="108"/>
      <c r="I1410" s="108"/>
      <c r="J1410" s="108"/>
      <c r="K1410" s="108"/>
      <c r="L1410" s="108"/>
      <c r="M1410" s="108"/>
      <c r="N1410" s="108"/>
      <c r="O1410" s="108"/>
      <c r="P1410" s="108"/>
      <c r="Q1410" s="108"/>
      <c r="R1410" s="108"/>
      <c r="S1410" s="108"/>
      <c r="T1410" s="108"/>
      <c r="U1410" s="108"/>
      <c r="V1410" s="108"/>
      <c r="W1410" s="108"/>
      <c r="X1410" s="108"/>
      <c r="Y1410" s="108"/>
      <c r="Z1410" s="108"/>
      <c r="AA1410" s="108"/>
      <c r="AB1410" s="108"/>
      <c r="AC1410" s="108"/>
      <c r="AD1410" s="108"/>
      <c r="AE1410" s="108"/>
      <c r="AF1410" s="108"/>
      <c r="AG1410" s="108"/>
      <c r="AH1410" s="108"/>
      <c r="AI1410" s="108"/>
      <c r="AJ1410" s="108"/>
      <c r="AK1410" s="108"/>
      <c r="AL1410" s="108"/>
      <c r="AM1410" s="108"/>
      <c r="AN1410" s="108"/>
      <c r="AO1410" s="108"/>
      <c r="AP1410" s="108"/>
      <c r="AQ1410" s="108"/>
      <c r="AR1410" s="108"/>
      <c r="AS1410" s="108"/>
      <c r="AT1410" s="108"/>
      <c r="AU1410" s="108"/>
      <c r="AV1410" s="108"/>
      <c r="AW1410" s="108"/>
      <c r="AX1410" s="108"/>
      <c r="AY1410" s="108"/>
      <c r="AZ1410" s="108"/>
      <c r="BE1410" s="108"/>
      <c r="BG1410" s="108"/>
      <c r="BI1410" s="108"/>
      <c r="BK1410" s="108"/>
      <c r="BL1410" s="108"/>
      <c r="BM1410" s="108"/>
      <c r="CB1410" s="108"/>
      <c r="CC1410" s="108"/>
      <c r="CD1410" s="108"/>
      <c r="CE1410" s="108"/>
    </row>
    <row r="1411" spans="1:83">
      <c r="A1411" s="108"/>
      <c r="B1411" s="108"/>
      <c r="E1411" s="108"/>
      <c r="F1411" s="108"/>
      <c r="I1411" s="108"/>
      <c r="J1411" s="108"/>
      <c r="K1411" s="108"/>
      <c r="L1411" s="108"/>
      <c r="M1411" s="108"/>
      <c r="N1411" s="108"/>
      <c r="O1411" s="108"/>
      <c r="P1411" s="108"/>
      <c r="Q1411" s="108"/>
      <c r="R1411" s="108"/>
      <c r="S1411" s="108"/>
      <c r="T1411" s="108"/>
      <c r="U1411" s="108"/>
      <c r="V1411" s="108"/>
      <c r="W1411" s="108"/>
      <c r="X1411" s="108"/>
      <c r="Y1411" s="108"/>
      <c r="Z1411" s="108"/>
      <c r="AA1411" s="108"/>
      <c r="AB1411" s="108"/>
      <c r="AC1411" s="108"/>
      <c r="AD1411" s="108"/>
      <c r="AE1411" s="108"/>
      <c r="AF1411" s="108"/>
      <c r="AG1411" s="108"/>
      <c r="AH1411" s="108"/>
      <c r="AI1411" s="108"/>
      <c r="AJ1411" s="108"/>
      <c r="AK1411" s="108"/>
      <c r="AL1411" s="108"/>
      <c r="AM1411" s="108"/>
      <c r="AN1411" s="108"/>
      <c r="AO1411" s="108"/>
      <c r="AP1411" s="108"/>
      <c r="AQ1411" s="108"/>
      <c r="AR1411" s="108"/>
      <c r="AS1411" s="108"/>
      <c r="AT1411" s="108"/>
      <c r="AU1411" s="108"/>
      <c r="AV1411" s="108"/>
      <c r="AW1411" s="108"/>
      <c r="AX1411" s="108"/>
      <c r="AY1411" s="108"/>
      <c r="AZ1411" s="108"/>
      <c r="BE1411" s="108"/>
      <c r="BG1411" s="108"/>
      <c r="BI1411" s="108"/>
      <c r="BK1411" s="108"/>
      <c r="BL1411" s="108"/>
      <c r="BM1411" s="108"/>
      <c r="CB1411" s="108"/>
      <c r="CC1411" s="108"/>
      <c r="CD1411" s="108"/>
      <c r="CE1411" s="108"/>
    </row>
    <row r="1412" spans="1:83">
      <c r="A1412" s="108"/>
      <c r="B1412" s="108"/>
      <c r="E1412" s="108"/>
      <c r="F1412" s="108"/>
      <c r="I1412" s="108"/>
      <c r="J1412" s="108"/>
      <c r="K1412" s="108"/>
      <c r="L1412" s="108"/>
      <c r="M1412" s="108"/>
      <c r="N1412" s="108"/>
      <c r="O1412" s="108"/>
      <c r="P1412" s="108"/>
      <c r="Q1412" s="108"/>
      <c r="R1412" s="108"/>
      <c r="S1412" s="108"/>
      <c r="T1412" s="108"/>
      <c r="U1412" s="108"/>
      <c r="V1412" s="108"/>
      <c r="W1412" s="108"/>
      <c r="X1412" s="108"/>
      <c r="Y1412" s="108"/>
      <c r="Z1412" s="108"/>
      <c r="AA1412" s="108"/>
      <c r="AB1412" s="108"/>
      <c r="AC1412" s="108"/>
      <c r="AD1412" s="108"/>
      <c r="AE1412" s="108"/>
      <c r="AF1412" s="108"/>
      <c r="AG1412" s="108"/>
      <c r="AH1412" s="108"/>
      <c r="AI1412" s="108"/>
      <c r="AJ1412" s="108"/>
      <c r="AK1412" s="108"/>
      <c r="AL1412" s="108"/>
      <c r="AM1412" s="108"/>
      <c r="AN1412" s="108"/>
      <c r="AO1412" s="108"/>
      <c r="AP1412" s="108"/>
      <c r="AQ1412" s="108"/>
      <c r="AR1412" s="108"/>
      <c r="AS1412" s="108"/>
      <c r="AT1412" s="108"/>
      <c r="AU1412" s="108"/>
      <c r="AV1412" s="108"/>
      <c r="AW1412" s="108"/>
      <c r="AX1412" s="108"/>
      <c r="AY1412" s="108"/>
      <c r="AZ1412" s="108"/>
      <c r="BE1412" s="108"/>
      <c r="BG1412" s="108"/>
      <c r="BI1412" s="108"/>
      <c r="BK1412" s="108"/>
      <c r="BL1412" s="108"/>
      <c r="BM1412" s="108"/>
      <c r="CB1412" s="108"/>
      <c r="CC1412" s="108"/>
      <c r="CD1412" s="108"/>
      <c r="CE1412" s="108"/>
    </row>
    <row r="1413" spans="1:83">
      <c r="A1413" s="108"/>
      <c r="B1413" s="108"/>
      <c r="E1413" s="108"/>
      <c r="F1413" s="108"/>
      <c r="I1413" s="108"/>
      <c r="J1413" s="108"/>
      <c r="K1413" s="108"/>
      <c r="L1413" s="108"/>
      <c r="M1413" s="108"/>
      <c r="N1413" s="108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8"/>
      <c r="AA1413" s="108"/>
      <c r="AB1413" s="108"/>
      <c r="AC1413" s="108"/>
      <c r="AD1413" s="108"/>
      <c r="AE1413" s="108"/>
      <c r="AF1413" s="108"/>
      <c r="AG1413" s="108"/>
      <c r="AH1413" s="108"/>
      <c r="AI1413" s="108"/>
      <c r="AJ1413" s="108"/>
      <c r="AK1413" s="108"/>
      <c r="AL1413" s="108"/>
      <c r="AM1413" s="108"/>
      <c r="AN1413" s="108"/>
      <c r="AO1413" s="108"/>
      <c r="AP1413" s="108"/>
      <c r="AQ1413" s="108"/>
      <c r="AR1413" s="108"/>
      <c r="AS1413" s="108"/>
      <c r="AT1413" s="108"/>
      <c r="AU1413" s="108"/>
      <c r="AV1413" s="108"/>
      <c r="AW1413" s="108"/>
      <c r="AX1413" s="108"/>
      <c r="AY1413" s="108"/>
      <c r="AZ1413" s="108"/>
      <c r="BE1413" s="108"/>
      <c r="BG1413" s="108"/>
      <c r="BI1413" s="108"/>
      <c r="BK1413" s="108"/>
      <c r="BL1413" s="108"/>
      <c r="BM1413" s="108"/>
      <c r="CB1413" s="108"/>
      <c r="CC1413" s="108"/>
      <c r="CD1413" s="108"/>
      <c r="CE1413" s="108"/>
    </row>
    <row r="1414" spans="1:83">
      <c r="A1414" s="108"/>
      <c r="B1414" s="108"/>
      <c r="E1414" s="108"/>
      <c r="F1414" s="108"/>
      <c r="I1414" s="108"/>
      <c r="J1414" s="108"/>
      <c r="K1414" s="108"/>
      <c r="L1414" s="108"/>
      <c r="M1414" s="108"/>
      <c r="N1414" s="108"/>
      <c r="O1414" s="108"/>
      <c r="P1414" s="108"/>
      <c r="Q1414" s="108"/>
      <c r="R1414" s="108"/>
      <c r="S1414" s="108"/>
      <c r="T1414" s="108"/>
      <c r="U1414" s="108"/>
      <c r="V1414" s="108"/>
      <c r="W1414" s="108"/>
      <c r="X1414" s="108"/>
      <c r="Y1414" s="108"/>
      <c r="Z1414" s="108"/>
      <c r="AA1414" s="108"/>
      <c r="AB1414" s="108"/>
      <c r="AC1414" s="108"/>
      <c r="AD1414" s="108"/>
      <c r="AE1414" s="108"/>
      <c r="AF1414" s="108"/>
      <c r="AG1414" s="108"/>
      <c r="AH1414" s="108"/>
      <c r="AI1414" s="108"/>
      <c r="AJ1414" s="108"/>
      <c r="AK1414" s="108"/>
      <c r="AL1414" s="108"/>
      <c r="AM1414" s="108"/>
      <c r="AN1414" s="108"/>
      <c r="AO1414" s="108"/>
      <c r="AP1414" s="108"/>
      <c r="AQ1414" s="108"/>
      <c r="AR1414" s="108"/>
      <c r="AS1414" s="108"/>
      <c r="AT1414" s="108"/>
      <c r="AU1414" s="108"/>
      <c r="AV1414" s="108"/>
      <c r="AW1414" s="108"/>
      <c r="AX1414" s="108"/>
      <c r="AY1414" s="108"/>
      <c r="AZ1414" s="108"/>
      <c r="BE1414" s="108"/>
      <c r="BG1414" s="108"/>
      <c r="BI1414" s="108"/>
      <c r="BK1414" s="108"/>
      <c r="BL1414" s="108"/>
      <c r="BM1414" s="108"/>
      <c r="CB1414" s="108"/>
      <c r="CC1414" s="108"/>
      <c r="CD1414" s="108"/>
      <c r="CE1414" s="108"/>
    </row>
    <row r="1415" spans="1:83">
      <c r="A1415" s="108"/>
      <c r="B1415" s="108"/>
      <c r="E1415" s="108"/>
      <c r="F1415" s="108"/>
      <c r="I1415" s="108"/>
      <c r="J1415" s="108"/>
      <c r="K1415" s="108"/>
      <c r="L1415" s="108"/>
      <c r="M1415" s="108"/>
      <c r="N1415" s="108"/>
      <c r="O1415" s="108"/>
      <c r="P1415" s="108"/>
      <c r="Q1415" s="108"/>
      <c r="R1415" s="108"/>
      <c r="S1415" s="108"/>
      <c r="T1415" s="108"/>
      <c r="U1415" s="108"/>
      <c r="V1415" s="108"/>
      <c r="W1415" s="108"/>
      <c r="X1415" s="108"/>
      <c r="Y1415" s="108"/>
      <c r="Z1415" s="108"/>
      <c r="AA1415" s="108"/>
      <c r="AB1415" s="108"/>
      <c r="AC1415" s="108"/>
      <c r="AD1415" s="108"/>
      <c r="AE1415" s="108"/>
      <c r="AF1415" s="108"/>
      <c r="AG1415" s="108"/>
      <c r="AH1415" s="108"/>
      <c r="AI1415" s="108"/>
      <c r="AJ1415" s="108"/>
      <c r="AK1415" s="108"/>
      <c r="AL1415" s="108"/>
      <c r="AM1415" s="108"/>
      <c r="AN1415" s="108"/>
      <c r="AO1415" s="108"/>
      <c r="AP1415" s="108"/>
      <c r="AQ1415" s="108"/>
      <c r="AR1415" s="108"/>
      <c r="AS1415" s="108"/>
      <c r="AT1415" s="108"/>
      <c r="AU1415" s="108"/>
      <c r="AV1415" s="108"/>
      <c r="AW1415" s="108"/>
      <c r="AX1415" s="108"/>
      <c r="AY1415" s="108"/>
      <c r="AZ1415" s="108"/>
      <c r="BE1415" s="108"/>
      <c r="BG1415" s="108"/>
      <c r="BI1415" s="108"/>
      <c r="BK1415" s="108"/>
      <c r="BL1415" s="108"/>
      <c r="BM1415" s="108"/>
      <c r="CB1415" s="108"/>
      <c r="CC1415" s="108"/>
      <c r="CD1415" s="108"/>
      <c r="CE1415" s="108"/>
    </row>
    <row r="1416" spans="1:83">
      <c r="A1416" s="108"/>
      <c r="B1416" s="108"/>
      <c r="E1416" s="108"/>
      <c r="F1416" s="108"/>
      <c r="I1416" s="108"/>
      <c r="J1416" s="108"/>
      <c r="K1416" s="108"/>
      <c r="L1416" s="108"/>
      <c r="M1416" s="108"/>
      <c r="N1416" s="108"/>
      <c r="O1416" s="108"/>
      <c r="P1416" s="108"/>
      <c r="Q1416" s="108"/>
      <c r="R1416" s="108"/>
      <c r="S1416" s="108"/>
      <c r="T1416" s="108"/>
      <c r="U1416" s="108"/>
      <c r="V1416" s="108"/>
      <c r="W1416" s="108"/>
      <c r="X1416" s="108"/>
      <c r="Y1416" s="108"/>
      <c r="Z1416" s="108"/>
      <c r="AA1416" s="108"/>
      <c r="AB1416" s="108"/>
      <c r="AC1416" s="108"/>
      <c r="AD1416" s="108"/>
      <c r="AE1416" s="108"/>
      <c r="AF1416" s="108"/>
      <c r="AG1416" s="108"/>
      <c r="AH1416" s="108"/>
      <c r="AI1416" s="108"/>
      <c r="AJ1416" s="108"/>
      <c r="AK1416" s="108"/>
      <c r="AL1416" s="108"/>
      <c r="AM1416" s="108"/>
      <c r="AN1416" s="108"/>
      <c r="AO1416" s="108"/>
      <c r="AP1416" s="108"/>
      <c r="AQ1416" s="108"/>
      <c r="AR1416" s="108"/>
      <c r="AS1416" s="108"/>
      <c r="AT1416" s="108"/>
      <c r="AU1416" s="108"/>
      <c r="AV1416" s="108"/>
      <c r="AW1416" s="108"/>
      <c r="AX1416" s="108"/>
      <c r="AY1416" s="108"/>
      <c r="AZ1416" s="108"/>
      <c r="BE1416" s="108"/>
      <c r="BG1416" s="108"/>
      <c r="BI1416" s="108"/>
      <c r="BK1416" s="108"/>
      <c r="BL1416" s="108"/>
      <c r="BM1416" s="108"/>
      <c r="CB1416" s="108"/>
      <c r="CC1416" s="108"/>
      <c r="CD1416" s="108"/>
      <c r="CE1416" s="108"/>
    </row>
    <row r="1417" spans="1:83">
      <c r="A1417" s="108"/>
      <c r="B1417" s="108"/>
      <c r="E1417" s="108"/>
      <c r="F1417" s="108"/>
      <c r="I1417" s="108"/>
      <c r="J1417" s="108"/>
      <c r="K1417" s="108"/>
      <c r="L1417" s="108"/>
      <c r="M1417" s="108"/>
      <c r="N1417" s="108"/>
      <c r="O1417" s="108"/>
      <c r="P1417" s="108"/>
      <c r="Q1417" s="108"/>
      <c r="R1417" s="108"/>
      <c r="S1417" s="108"/>
      <c r="T1417" s="108"/>
      <c r="U1417" s="108"/>
      <c r="V1417" s="108"/>
      <c r="W1417" s="108"/>
      <c r="X1417" s="108"/>
      <c r="Y1417" s="108"/>
      <c r="Z1417" s="108"/>
      <c r="AA1417" s="108"/>
      <c r="AB1417" s="108"/>
      <c r="AC1417" s="108"/>
      <c r="AD1417" s="108"/>
      <c r="AE1417" s="108"/>
      <c r="AF1417" s="108"/>
      <c r="AG1417" s="108"/>
      <c r="AH1417" s="108"/>
      <c r="AI1417" s="108"/>
      <c r="AJ1417" s="108"/>
      <c r="AK1417" s="108"/>
      <c r="AL1417" s="108"/>
      <c r="AM1417" s="108"/>
      <c r="AN1417" s="108"/>
      <c r="AO1417" s="108"/>
      <c r="AP1417" s="108"/>
      <c r="AQ1417" s="108"/>
      <c r="AR1417" s="108"/>
      <c r="AS1417" s="108"/>
      <c r="AT1417" s="108"/>
      <c r="AU1417" s="108"/>
      <c r="AV1417" s="108"/>
      <c r="AW1417" s="108"/>
      <c r="AX1417" s="108"/>
      <c r="AY1417" s="108"/>
      <c r="AZ1417" s="108"/>
      <c r="BE1417" s="108"/>
      <c r="BG1417" s="108"/>
      <c r="BI1417" s="108"/>
      <c r="BK1417" s="108"/>
      <c r="BL1417" s="108"/>
      <c r="BM1417" s="108"/>
      <c r="CB1417" s="108"/>
      <c r="CC1417" s="108"/>
      <c r="CD1417" s="108"/>
      <c r="CE1417" s="108"/>
    </row>
    <row r="1418" spans="1:83">
      <c r="A1418" s="108"/>
      <c r="B1418" s="108"/>
      <c r="E1418" s="108"/>
      <c r="F1418" s="108"/>
      <c r="I1418" s="108"/>
      <c r="J1418" s="108"/>
      <c r="K1418" s="108"/>
      <c r="L1418" s="108"/>
      <c r="M1418" s="108"/>
      <c r="N1418" s="108"/>
      <c r="O1418" s="108"/>
      <c r="P1418" s="108"/>
      <c r="Q1418" s="108"/>
      <c r="R1418" s="108"/>
      <c r="S1418" s="108"/>
      <c r="T1418" s="108"/>
      <c r="U1418" s="108"/>
      <c r="V1418" s="108"/>
      <c r="W1418" s="108"/>
      <c r="X1418" s="108"/>
      <c r="Y1418" s="108"/>
      <c r="Z1418" s="108"/>
      <c r="AA1418" s="108"/>
      <c r="AB1418" s="108"/>
      <c r="AC1418" s="108"/>
      <c r="AD1418" s="108"/>
      <c r="AE1418" s="108"/>
      <c r="AF1418" s="108"/>
      <c r="AG1418" s="108"/>
      <c r="AH1418" s="108"/>
      <c r="AI1418" s="108"/>
      <c r="AJ1418" s="108"/>
      <c r="AK1418" s="108"/>
      <c r="AL1418" s="108"/>
      <c r="AM1418" s="108"/>
      <c r="AN1418" s="108"/>
      <c r="AO1418" s="108"/>
      <c r="AP1418" s="108"/>
      <c r="AQ1418" s="108"/>
      <c r="AR1418" s="108"/>
      <c r="AS1418" s="108"/>
      <c r="AT1418" s="108"/>
      <c r="AU1418" s="108"/>
      <c r="AV1418" s="108"/>
      <c r="AW1418" s="108"/>
      <c r="AX1418" s="108"/>
      <c r="AY1418" s="108"/>
      <c r="AZ1418" s="108"/>
      <c r="BE1418" s="108"/>
      <c r="BG1418" s="108"/>
      <c r="BI1418" s="108"/>
      <c r="BK1418" s="108"/>
      <c r="BL1418" s="108"/>
      <c r="BM1418" s="108"/>
      <c r="CB1418" s="108"/>
      <c r="CC1418" s="108"/>
      <c r="CD1418" s="108"/>
      <c r="CE1418" s="108"/>
    </row>
    <row r="1419" spans="1:83">
      <c r="A1419" s="108"/>
      <c r="B1419" s="108"/>
      <c r="E1419" s="108"/>
      <c r="F1419" s="108"/>
      <c r="I1419" s="108"/>
      <c r="J1419" s="108"/>
      <c r="K1419" s="108"/>
      <c r="L1419" s="108"/>
      <c r="M1419" s="108"/>
      <c r="N1419" s="108"/>
      <c r="O1419" s="108"/>
      <c r="P1419" s="108"/>
      <c r="Q1419" s="108"/>
      <c r="R1419" s="108"/>
      <c r="S1419" s="108"/>
      <c r="T1419" s="108"/>
      <c r="U1419" s="108"/>
      <c r="V1419" s="108"/>
      <c r="W1419" s="108"/>
      <c r="X1419" s="108"/>
      <c r="Y1419" s="108"/>
      <c r="Z1419" s="108"/>
      <c r="AA1419" s="108"/>
      <c r="AB1419" s="108"/>
      <c r="AC1419" s="108"/>
      <c r="AD1419" s="108"/>
      <c r="AE1419" s="108"/>
      <c r="AF1419" s="108"/>
      <c r="AG1419" s="108"/>
      <c r="AH1419" s="108"/>
      <c r="AI1419" s="108"/>
      <c r="AJ1419" s="108"/>
      <c r="AK1419" s="108"/>
      <c r="AL1419" s="108"/>
      <c r="AM1419" s="108"/>
      <c r="AN1419" s="108"/>
      <c r="AO1419" s="108"/>
      <c r="AP1419" s="108"/>
      <c r="AQ1419" s="108"/>
      <c r="AR1419" s="108"/>
      <c r="AS1419" s="108"/>
      <c r="AT1419" s="108"/>
      <c r="AU1419" s="108"/>
      <c r="AV1419" s="108"/>
      <c r="AW1419" s="108"/>
      <c r="AX1419" s="108"/>
      <c r="AY1419" s="108"/>
      <c r="AZ1419" s="108"/>
      <c r="BE1419" s="108"/>
      <c r="BG1419" s="108"/>
      <c r="BI1419" s="108"/>
      <c r="BK1419" s="108"/>
      <c r="BL1419" s="108"/>
      <c r="BM1419" s="108"/>
      <c r="CB1419" s="108"/>
      <c r="CC1419" s="108"/>
      <c r="CD1419" s="108"/>
      <c r="CE1419" s="108"/>
    </row>
    <row r="1420" spans="1:83">
      <c r="A1420" s="108"/>
      <c r="B1420" s="108"/>
      <c r="E1420" s="108"/>
      <c r="F1420" s="108"/>
      <c r="I1420" s="108"/>
      <c r="J1420" s="108"/>
      <c r="K1420" s="108"/>
      <c r="L1420" s="108"/>
      <c r="M1420" s="108"/>
      <c r="N1420" s="108"/>
      <c r="O1420" s="108"/>
      <c r="P1420" s="108"/>
      <c r="Q1420" s="108"/>
      <c r="R1420" s="108"/>
      <c r="S1420" s="108"/>
      <c r="T1420" s="108"/>
      <c r="U1420" s="108"/>
      <c r="V1420" s="108"/>
      <c r="W1420" s="108"/>
      <c r="X1420" s="108"/>
      <c r="Y1420" s="108"/>
      <c r="Z1420" s="108"/>
      <c r="AA1420" s="108"/>
      <c r="AB1420" s="108"/>
      <c r="AC1420" s="108"/>
      <c r="AD1420" s="108"/>
      <c r="AE1420" s="108"/>
      <c r="AF1420" s="108"/>
      <c r="AG1420" s="108"/>
      <c r="AH1420" s="108"/>
      <c r="AI1420" s="108"/>
      <c r="AJ1420" s="108"/>
      <c r="AK1420" s="108"/>
      <c r="AL1420" s="108"/>
      <c r="AM1420" s="108"/>
      <c r="AN1420" s="108"/>
      <c r="AO1420" s="108"/>
      <c r="AP1420" s="108"/>
      <c r="AQ1420" s="108"/>
      <c r="AR1420" s="108"/>
      <c r="AS1420" s="108"/>
      <c r="AT1420" s="108"/>
      <c r="AU1420" s="108"/>
      <c r="AV1420" s="108"/>
      <c r="AW1420" s="108"/>
      <c r="AX1420" s="108"/>
      <c r="AY1420" s="108"/>
      <c r="AZ1420" s="108"/>
      <c r="BE1420" s="108"/>
      <c r="BG1420" s="108"/>
      <c r="BI1420" s="108"/>
      <c r="BK1420" s="108"/>
      <c r="BL1420" s="108"/>
      <c r="BM1420" s="108"/>
      <c r="CB1420" s="108"/>
      <c r="CC1420" s="108"/>
      <c r="CD1420" s="108"/>
      <c r="CE1420" s="108"/>
    </row>
    <row r="1421" spans="1:83">
      <c r="A1421" s="108"/>
      <c r="B1421" s="108"/>
      <c r="E1421" s="108"/>
      <c r="F1421" s="108"/>
      <c r="I1421" s="108"/>
      <c r="J1421" s="108"/>
      <c r="K1421" s="108"/>
      <c r="L1421" s="108"/>
      <c r="M1421" s="108"/>
      <c r="N1421" s="108"/>
      <c r="O1421" s="108"/>
      <c r="P1421" s="108"/>
      <c r="Q1421" s="108"/>
      <c r="R1421" s="108"/>
      <c r="S1421" s="108"/>
      <c r="T1421" s="108"/>
      <c r="U1421" s="108"/>
      <c r="V1421" s="108"/>
      <c r="W1421" s="108"/>
      <c r="X1421" s="108"/>
      <c r="Y1421" s="108"/>
      <c r="Z1421" s="108"/>
      <c r="AA1421" s="108"/>
      <c r="AB1421" s="108"/>
      <c r="AC1421" s="108"/>
      <c r="AD1421" s="108"/>
      <c r="AE1421" s="108"/>
      <c r="AF1421" s="108"/>
      <c r="AG1421" s="108"/>
      <c r="AH1421" s="108"/>
      <c r="AI1421" s="108"/>
      <c r="AJ1421" s="108"/>
      <c r="AK1421" s="108"/>
      <c r="AL1421" s="108"/>
      <c r="AM1421" s="108"/>
      <c r="AN1421" s="108"/>
      <c r="AO1421" s="108"/>
      <c r="AP1421" s="108"/>
      <c r="AQ1421" s="108"/>
      <c r="AR1421" s="108"/>
      <c r="AS1421" s="108"/>
      <c r="AT1421" s="108"/>
      <c r="AU1421" s="108"/>
      <c r="AV1421" s="108"/>
      <c r="AW1421" s="108"/>
      <c r="AX1421" s="108"/>
      <c r="AY1421" s="108"/>
      <c r="AZ1421" s="108"/>
      <c r="BE1421" s="108"/>
      <c r="BG1421" s="108"/>
      <c r="BI1421" s="108"/>
      <c r="BK1421" s="108"/>
      <c r="BL1421" s="108"/>
      <c r="BM1421" s="108"/>
      <c r="CB1421" s="108"/>
      <c r="CC1421" s="108"/>
      <c r="CD1421" s="108"/>
      <c r="CE1421" s="108"/>
    </row>
    <row r="1422" spans="1:83">
      <c r="A1422" s="108"/>
      <c r="B1422" s="108"/>
      <c r="E1422" s="108"/>
      <c r="F1422" s="108"/>
      <c r="I1422" s="108"/>
      <c r="J1422" s="108"/>
      <c r="K1422" s="108"/>
      <c r="L1422" s="108"/>
      <c r="M1422" s="108"/>
      <c r="N1422" s="108"/>
      <c r="O1422" s="108"/>
      <c r="P1422" s="108"/>
      <c r="Q1422" s="108"/>
      <c r="R1422" s="108"/>
      <c r="S1422" s="108"/>
      <c r="T1422" s="108"/>
      <c r="U1422" s="108"/>
      <c r="V1422" s="108"/>
      <c r="W1422" s="108"/>
      <c r="X1422" s="108"/>
      <c r="Y1422" s="108"/>
      <c r="Z1422" s="108"/>
      <c r="AA1422" s="108"/>
      <c r="AB1422" s="108"/>
      <c r="AC1422" s="108"/>
      <c r="AD1422" s="108"/>
      <c r="AE1422" s="108"/>
      <c r="AF1422" s="108"/>
      <c r="AG1422" s="108"/>
      <c r="AH1422" s="108"/>
      <c r="AI1422" s="108"/>
      <c r="AJ1422" s="108"/>
      <c r="AK1422" s="108"/>
      <c r="AL1422" s="108"/>
      <c r="AM1422" s="108"/>
      <c r="AN1422" s="108"/>
      <c r="AO1422" s="108"/>
      <c r="AP1422" s="108"/>
      <c r="AQ1422" s="108"/>
      <c r="AR1422" s="108"/>
      <c r="AS1422" s="108"/>
      <c r="AT1422" s="108"/>
      <c r="AU1422" s="108"/>
      <c r="AV1422" s="108"/>
      <c r="AW1422" s="108"/>
      <c r="AX1422" s="108"/>
      <c r="AY1422" s="108"/>
      <c r="AZ1422" s="108"/>
      <c r="BE1422" s="108"/>
      <c r="BG1422" s="108"/>
      <c r="BI1422" s="108"/>
      <c r="BK1422" s="108"/>
      <c r="BL1422" s="108"/>
      <c r="BM1422" s="108"/>
      <c r="CB1422" s="108"/>
      <c r="CC1422" s="108"/>
      <c r="CD1422" s="108"/>
      <c r="CE1422" s="108"/>
    </row>
    <row r="1423" spans="1:83">
      <c r="A1423" s="108"/>
      <c r="B1423" s="108"/>
      <c r="E1423" s="108"/>
      <c r="F1423" s="108"/>
      <c r="I1423" s="108"/>
      <c r="J1423" s="108"/>
      <c r="K1423" s="108"/>
      <c r="L1423" s="108"/>
      <c r="M1423" s="108"/>
      <c r="N1423" s="108"/>
      <c r="O1423" s="108"/>
      <c r="P1423" s="108"/>
      <c r="Q1423" s="108"/>
      <c r="R1423" s="108"/>
      <c r="S1423" s="108"/>
      <c r="T1423" s="108"/>
      <c r="U1423" s="108"/>
      <c r="V1423" s="108"/>
      <c r="W1423" s="108"/>
      <c r="X1423" s="108"/>
      <c r="Y1423" s="108"/>
      <c r="Z1423" s="108"/>
      <c r="AA1423" s="108"/>
      <c r="AB1423" s="108"/>
      <c r="AC1423" s="108"/>
      <c r="AD1423" s="108"/>
      <c r="AE1423" s="108"/>
      <c r="AF1423" s="108"/>
      <c r="AG1423" s="108"/>
      <c r="AH1423" s="108"/>
      <c r="AI1423" s="108"/>
      <c r="AJ1423" s="108"/>
      <c r="AK1423" s="108"/>
      <c r="AL1423" s="108"/>
      <c r="AM1423" s="108"/>
      <c r="AN1423" s="108"/>
      <c r="AO1423" s="108"/>
      <c r="AP1423" s="108"/>
      <c r="AQ1423" s="108"/>
      <c r="AR1423" s="108"/>
      <c r="AS1423" s="108"/>
      <c r="AT1423" s="108"/>
      <c r="AU1423" s="108"/>
      <c r="AV1423" s="108"/>
      <c r="AW1423" s="108"/>
      <c r="AX1423" s="108"/>
      <c r="AY1423" s="108"/>
      <c r="AZ1423" s="108"/>
      <c r="BE1423" s="108"/>
      <c r="BG1423" s="108"/>
      <c r="BI1423" s="108"/>
      <c r="BK1423" s="108"/>
      <c r="BL1423" s="108"/>
      <c r="BM1423" s="108"/>
      <c r="CB1423" s="108"/>
      <c r="CC1423" s="108"/>
      <c r="CD1423" s="108"/>
      <c r="CE1423" s="108"/>
    </row>
    <row r="1424" spans="1:83">
      <c r="A1424" s="108"/>
      <c r="B1424" s="108"/>
      <c r="E1424" s="108"/>
      <c r="F1424" s="108"/>
      <c r="I1424" s="108"/>
      <c r="J1424" s="108"/>
      <c r="K1424" s="108"/>
      <c r="L1424" s="108"/>
      <c r="M1424" s="108"/>
      <c r="N1424" s="108"/>
      <c r="O1424" s="108"/>
      <c r="P1424" s="108"/>
      <c r="Q1424" s="108"/>
      <c r="R1424" s="108"/>
      <c r="S1424" s="108"/>
      <c r="T1424" s="108"/>
      <c r="U1424" s="108"/>
      <c r="V1424" s="108"/>
      <c r="W1424" s="108"/>
      <c r="X1424" s="108"/>
      <c r="Y1424" s="108"/>
      <c r="Z1424" s="108"/>
      <c r="AA1424" s="108"/>
      <c r="AB1424" s="108"/>
      <c r="AC1424" s="108"/>
      <c r="AD1424" s="108"/>
      <c r="AE1424" s="108"/>
      <c r="AF1424" s="108"/>
      <c r="AG1424" s="108"/>
      <c r="AH1424" s="108"/>
      <c r="AI1424" s="108"/>
      <c r="AJ1424" s="108"/>
      <c r="AK1424" s="108"/>
      <c r="AL1424" s="108"/>
      <c r="AM1424" s="108"/>
      <c r="AN1424" s="108"/>
      <c r="AO1424" s="108"/>
      <c r="AP1424" s="108"/>
      <c r="AQ1424" s="108"/>
      <c r="AR1424" s="108"/>
      <c r="AS1424" s="108"/>
      <c r="AT1424" s="108"/>
      <c r="AU1424" s="108"/>
      <c r="AV1424" s="108"/>
      <c r="AW1424" s="108"/>
      <c r="AX1424" s="108"/>
      <c r="AY1424" s="108"/>
      <c r="AZ1424" s="108"/>
      <c r="BE1424" s="108"/>
      <c r="BG1424" s="108"/>
      <c r="BI1424" s="108"/>
      <c r="BK1424" s="108"/>
      <c r="BL1424" s="108"/>
      <c r="BM1424" s="108"/>
      <c r="CB1424" s="108"/>
      <c r="CC1424" s="108"/>
      <c r="CD1424" s="108"/>
      <c r="CE1424" s="108"/>
    </row>
    <row r="1425" spans="1:83">
      <c r="A1425" s="108"/>
      <c r="B1425" s="108"/>
      <c r="E1425" s="108"/>
      <c r="F1425" s="108"/>
      <c r="I1425" s="108"/>
      <c r="J1425" s="108"/>
      <c r="K1425" s="108"/>
      <c r="L1425" s="108"/>
      <c r="M1425" s="108"/>
      <c r="N1425" s="108"/>
      <c r="O1425" s="108"/>
      <c r="P1425" s="108"/>
      <c r="Q1425" s="108"/>
      <c r="R1425" s="108"/>
      <c r="S1425" s="108"/>
      <c r="T1425" s="108"/>
      <c r="U1425" s="108"/>
      <c r="V1425" s="108"/>
      <c r="W1425" s="108"/>
      <c r="X1425" s="108"/>
      <c r="Y1425" s="108"/>
      <c r="Z1425" s="108"/>
      <c r="AA1425" s="108"/>
      <c r="AB1425" s="108"/>
      <c r="AC1425" s="108"/>
      <c r="AD1425" s="108"/>
      <c r="AE1425" s="108"/>
      <c r="AF1425" s="108"/>
      <c r="AG1425" s="108"/>
      <c r="AH1425" s="108"/>
      <c r="AI1425" s="108"/>
      <c r="AJ1425" s="108"/>
      <c r="AK1425" s="108"/>
      <c r="AL1425" s="108"/>
      <c r="AM1425" s="108"/>
      <c r="AN1425" s="108"/>
      <c r="AO1425" s="108"/>
      <c r="AP1425" s="108"/>
      <c r="AQ1425" s="108"/>
      <c r="AR1425" s="108"/>
      <c r="AS1425" s="108"/>
      <c r="AT1425" s="108"/>
      <c r="AU1425" s="108"/>
      <c r="AV1425" s="108"/>
      <c r="AW1425" s="108"/>
      <c r="AX1425" s="108"/>
      <c r="AY1425" s="108"/>
      <c r="AZ1425" s="108"/>
      <c r="BE1425" s="108"/>
      <c r="BG1425" s="108"/>
      <c r="BI1425" s="108"/>
      <c r="BK1425" s="108"/>
      <c r="BL1425" s="108"/>
      <c r="BM1425" s="108"/>
      <c r="CB1425" s="108"/>
      <c r="CC1425" s="108"/>
      <c r="CD1425" s="108"/>
      <c r="CE1425" s="108"/>
    </row>
    <row r="1426" spans="1:83">
      <c r="A1426" s="108"/>
      <c r="B1426" s="108"/>
      <c r="E1426" s="108"/>
      <c r="F1426" s="108"/>
      <c r="I1426" s="108"/>
      <c r="J1426" s="108"/>
      <c r="K1426" s="108"/>
      <c r="L1426" s="108"/>
      <c r="M1426" s="108"/>
      <c r="N1426" s="108"/>
      <c r="O1426" s="108"/>
      <c r="P1426" s="108"/>
      <c r="Q1426" s="108"/>
      <c r="R1426" s="108"/>
      <c r="S1426" s="108"/>
      <c r="T1426" s="108"/>
      <c r="U1426" s="108"/>
      <c r="V1426" s="108"/>
      <c r="W1426" s="108"/>
      <c r="X1426" s="108"/>
      <c r="Y1426" s="108"/>
      <c r="Z1426" s="108"/>
      <c r="AA1426" s="108"/>
      <c r="AB1426" s="108"/>
      <c r="AC1426" s="108"/>
      <c r="AD1426" s="108"/>
      <c r="AE1426" s="108"/>
      <c r="AF1426" s="108"/>
      <c r="AG1426" s="108"/>
      <c r="AH1426" s="108"/>
      <c r="AI1426" s="108"/>
      <c r="AJ1426" s="108"/>
      <c r="AK1426" s="108"/>
      <c r="AL1426" s="108"/>
      <c r="AM1426" s="108"/>
      <c r="AN1426" s="108"/>
      <c r="AO1426" s="108"/>
      <c r="AP1426" s="108"/>
      <c r="AQ1426" s="108"/>
      <c r="AR1426" s="108"/>
      <c r="AS1426" s="108"/>
      <c r="AT1426" s="108"/>
      <c r="AU1426" s="108"/>
      <c r="AV1426" s="108"/>
      <c r="AW1426" s="108"/>
      <c r="AX1426" s="108"/>
      <c r="AY1426" s="108"/>
      <c r="AZ1426" s="108"/>
      <c r="BE1426" s="108"/>
      <c r="BG1426" s="108"/>
      <c r="BI1426" s="108"/>
      <c r="BK1426" s="108"/>
      <c r="BL1426" s="108"/>
      <c r="BM1426" s="108"/>
      <c r="CB1426" s="108"/>
      <c r="CC1426" s="108"/>
      <c r="CD1426" s="108"/>
      <c r="CE1426" s="108"/>
    </row>
    <row r="1427" spans="1:83">
      <c r="A1427" s="108"/>
      <c r="B1427" s="108"/>
      <c r="E1427" s="108"/>
      <c r="F1427" s="108"/>
      <c r="I1427" s="108"/>
      <c r="J1427" s="108"/>
      <c r="K1427" s="108"/>
      <c r="L1427" s="108"/>
      <c r="M1427" s="108"/>
      <c r="N1427" s="108"/>
      <c r="O1427" s="108"/>
      <c r="P1427" s="108"/>
      <c r="Q1427" s="108"/>
      <c r="R1427" s="108"/>
      <c r="S1427" s="108"/>
      <c r="T1427" s="108"/>
      <c r="U1427" s="108"/>
      <c r="V1427" s="108"/>
      <c r="W1427" s="108"/>
      <c r="X1427" s="108"/>
      <c r="Y1427" s="108"/>
      <c r="Z1427" s="108"/>
      <c r="AA1427" s="108"/>
      <c r="AB1427" s="108"/>
      <c r="AC1427" s="108"/>
      <c r="AD1427" s="108"/>
      <c r="AE1427" s="108"/>
      <c r="AF1427" s="108"/>
      <c r="AG1427" s="108"/>
      <c r="AH1427" s="108"/>
      <c r="AI1427" s="108"/>
      <c r="AJ1427" s="108"/>
      <c r="AK1427" s="108"/>
      <c r="AL1427" s="108"/>
      <c r="AM1427" s="108"/>
      <c r="AN1427" s="108"/>
      <c r="AO1427" s="108"/>
      <c r="AP1427" s="108"/>
      <c r="AQ1427" s="108"/>
      <c r="AR1427" s="108"/>
      <c r="AS1427" s="108"/>
      <c r="AT1427" s="108"/>
      <c r="AU1427" s="108"/>
      <c r="AV1427" s="108"/>
      <c r="AW1427" s="108"/>
      <c r="AX1427" s="108"/>
      <c r="AY1427" s="108"/>
      <c r="AZ1427" s="108"/>
      <c r="BE1427" s="108"/>
      <c r="BG1427" s="108"/>
      <c r="BI1427" s="108"/>
      <c r="BK1427" s="108"/>
      <c r="BL1427" s="108"/>
      <c r="BM1427" s="108"/>
      <c r="CB1427" s="108"/>
      <c r="CC1427" s="108"/>
      <c r="CD1427" s="108"/>
      <c r="CE1427" s="108"/>
    </row>
    <row r="1428" spans="1:83">
      <c r="A1428" s="108"/>
      <c r="B1428" s="108"/>
      <c r="E1428" s="108"/>
      <c r="F1428" s="108"/>
      <c r="I1428" s="108"/>
      <c r="J1428" s="108"/>
      <c r="K1428" s="108"/>
      <c r="L1428" s="108"/>
      <c r="M1428" s="108"/>
      <c r="N1428" s="108"/>
      <c r="O1428" s="108"/>
      <c r="P1428" s="108"/>
      <c r="Q1428" s="108"/>
      <c r="R1428" s="108"/>
      <c r="S1428" s="108"/>
      <c r="T1428" s="108"/>
      <c r="U1428" s="108"/>
      <c r="V1428" s="108"/>
      <c r="W1428" s="108"/>
      <c r="X1428" s="108"/>
      <c r="Y1428" s="108"/>
      <c r="Z1428" s="108"/>
      <c r="AA1428" s="108"/>
      <c r="AB1428" s="108"/>
      <c r="AC1428" s="108"/>
      <c r="AD1428" s="108"/>
      <c r="AE1428" s="108"/>
      <c r="AF1428" s="108"/>
      <c r="AG1428" s="108"/>
      <c r="AH1428" s="108"/>
      <c r="AI1428" s="108"/>
      <c r="AJ1428" s="108"/>
      <c r="AK1428" s="108"/>
      <c r="AL1428" s="108"/>
      <c r="AM1428" s="108"/>
      <c r="AN1428" s="108"/>
      <c r="AO1428" s="108"/>
      <c r="AP1428" s="108"/>
      <c r="AQ1428" s="108"/>
      <c r="AR1428" s="108"/>
      <c r="AS1428" s="108"/>
      <c r="AT1428" s="108"/>
      <c r="AU1428" s="108"/>
      <c r="AV1428" s="108"/>
      <c r="AW1428" s="108"/>
      <c r="AX1428" s="108"/>
      <c r="AY1428" s="108"/>
      <c r="AZ1428" s="108"/>
      <c r="BE1428" s="108"/>
      <c r="BG1428" s="108"/>
      <c r="BI1428" s="108"/>
      <c r="BK1428" s="108"/>
      <c r="BL1428" s="108"/>
      <c r="BM1428" s="108"/>
      <c r="CB1428" s="108"/>
      <c r="CC1428" s="108"/>
      <c r="CD1428" s="108"/>
      <c r="CE1428" s="108"/>
    </row>
    <row r="1429" spans="1:83">
      <c r="A1429" s="108"/>
      <c r="B1429" s="108"/>
      <c r="E1429" s="108"/>
      <c r="F1429" s="108"/>
      <c r="I1429" s="108"/>
      <c r="J1429" s="108"/>
      <c r="K1429" s="108"/>
      <c r="L1429" s="108"/>
      <c r="M1429" s="108"/>
      <c r="N1429" s="108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8"/>
      <c r="AA1429" s="108"/>
      <c r="AB1429" s="108"/>
      <c r="AC1429" s="108"/>
      <c r="AD1429" s="108"/>
      <c r="AE1429" s="108"/>
      <c r="AF1429" s="108"/>
      <c r="AG1429" s="108"/>
      <c r="AH1429" s="108"/>
      <c r="AI1429" s="108"/>
      <c r="AJ1429" s="108"/>
      <c r="AK1429" s="108"/>
      <c r="AL1429" s="108"/>
      <c r="AM1429" s="108"/>
      <c r="AN1429" s="108"/>
      <c r="AO1429" s="108"/>
      <c r="AP1429" s="108"/>
      <c r="AQ1429" s="108"/>
      <c r="AR1429" s="108"/>
      <c r="AS1429" s="108"/>
      <c r="AT1429" s="108"/>
      <c r="AU1429" s="108"/>
      <c r="AV1429" s="108"/>
      <c r="AW1429" s="108"/>
      <c r="AX1429" s="108"/>
      <c r="AY1429" s="108"/>
      <c r="AZ1429" s="108"/>
      <c r="BE1429" s="108"/>
      <c r="BG1429" s="108"/>
      <c r="BI1429" s="108"/>
      <c r="BK1429" s="108"/>
      <c r="BL1429" s="108"/>
      <c r="BM1429" s="108"/>
      <c r="CB1429" s="108"/>
      <c r="CC1429" s="108"/>
      <c r="CD1429" s="108"/>
      <c r="CE1429" s="108"/>
    </row>
    <row r="1430" spans="1:83">
      <c r="A1430" s="108"/>
      <c r="B1430" s="108"/>
      <c r="E1430" s="108"/>
      <c r="F1430" s="108"/>
      <c r="I1430" s="108"/>
      <c r="J1430" s="108"/>
      <c r="K1430" s="108"/>
      <c r="L1430" s="108"/>
      <c r="M1430" s="108"/>
      <c r="N1430" s="108"/>
      <c r="O1430" s="108"/>
      <c r="P1430" s="108"/>
      <c r="Q1430" s="108"/>
      <c r="R1430" s="108"/>
      <c r="S1430" s="108"/>
      <c r="T1430" s="108"/>
      <c r="U1430" s="108"/>
      <c r="V1430" s="108"/>
      <c r="W1430" s="108"/>
      <c r="X1430" s="108"/>
      <c r="Y1430" s="108"/>
      <c r="Z1430" s="108"/>
      <c r="AA1430" s="108"/>
      <c r="AB1430" s="108"/>
      <c r="AC1430" s="108"/>
      <c r="AD1430" s="108"/>
      <c r="AE1430" s="108"/>
      <c r="AF1430" s="108"/>
      <c r="AG1430" s="108"/>
      <c r="AH1430" s="108"/>
      <c r="AI1430" s="108"/>
      <c r="AJ1430" s="108"/>
      <c r="AK1430" s="108"/>
      <c r="AL1430" s="108"/>
      <c r="AM1430" s="108"/>
      <c r="AN1430" s="108"/>
      <c r="AO1430" s="108"/>
      <c r="AP1430" s="108"/>
      <c r="AQ1430" s="108"/>
      <c r="AR1430" s="108"/>
      <c r="AS1430" s="108"/>
      <c r="AT1430" s="108"/>
      <c r="AU1430" s="108"/>
      <c r="AV1430" s="108"/>
      <c r="AW1430" s="108"/>
      <c r="AX1430" s="108"/>
      <c r="AY1430" s="108"/>
      <c r="AZ1430" s="108"/>
      <c r="BE1430" s="108"/>
      <c r="BG1430" s="108"/>
      <c r="BI1430" s="108"/>
      <c r="BK1430" s="108"/>
      <c r="BL1430" s="108"/>
      <c r="BM1430" s="108"/>
      <c r="CB1430" s="108"/>
      <c r="CC1430" s="108"/>
      <c r="CD1430" s="108"/>
      <c r="CE1430" s="108"/>
    </row>
    <row r="1431" spans="1:83">
      <c r="A1431" s="108"/>
      <c r="B1431" s="108"/>
      <c r="E1431" s="108"/>
      <c r="F1431" s="108"/>
      <c r="I1431" s="108"/>
      <c r="J1431" s="108"/>
      <c r="K1431" s="108"/>
      <c r="L1431" s="108"/>
      <c r="M1431" s="108"/>
      <c r="N1431" s="108"/>
      <c r="O1431" s="108"/>
      <c r="P1431" s="108"/>
      <c r="Q1431" s="108"/>
      <c r="R1431" s="108"/>
      <c r="S1431" s="108"/>
      <c r="T1431" s="108"/>
      <c r="U1431" s="108"/>
      <c r="V1431" s="108"/>
      <c r="W1431" s="108"/>
      <c r="X1431" s="108"/>
      <c r="Y1431" s="108"/>
      <c r="Z1431" s="108"/>
      <c r="AA1431" s="108"/>
      <c r="AB1431" s="108"/>
      <c r="AC1431" s="108"/>
      <c r="AD1431" s="108"/>
      <c r="AE1431" s="108"/>
      <c r="AF1431" s="108"/>
      <c r="AG1431" s="108"/>
      <c r="AH1431" s="108"/>
      <c r="AI1431" s="108"/>
      <c r="AJ1431" s="108"/>
      <c r="AK1431" s="108"/>
      <c r="AL1431" s="108"/>
      <c r="AM1431" s="108"/>
      <c r="AN1431" s="108"/>
      <c r="AO1431" s="108"/>
      <c r="AP1431" s="108"/>
      <c r="AQ1431" s="108"/>
      <c r="AR1431" s="108"/>
      <c r="AS1431" s="108"/>
      <c r="AT1431" s="108"/>
      <c r="AU1431" s="108"/>
      <c r="AV1431" s="108"/>
      <c r="AW1431" s="108"/>
      <c r="AX1431" s="108"/>
      <c r="AY1431" s="108"/>
      <c r="AZ1431" s="108"/>
      <c r="BE1431" s="108"/>
      <c r="BG1431" s="108"/>
      <c r="BI1431" s="108"/>
      <c r="BK1431" s="108"/>
      <c r="BL1431" s="108"/>
      <c r="BM1431" s="108"/>
      <c r="CB1431" s="108"/>
      <c r="CC1431" s="108"/>
      <c r="CD1431" s="108"/>
      <c r="CE1431" s="108"/>
    </row>
    <row r="1432" spans="1:83">
      <c r="A1432" s="108"/>
      <c r="B1432" s="108"/>
      <c r="E1432" s="108"/>
      <c r="F1432" s="108"/>
      <c r="I1432" s="108"/>
      <c r="J1432" s="108"/>
      <c r="K1432" s="108"/>
      <c r="L1432" s="108"/>
      <c r="M1432" s="108"/>
      <c r="N1432" s="108"/>
      <c r="O1432" s="108"/>
      <c r="P1432" s="108"/>
      <c r="Q1432" s="108"/>
      <c r="R1432" s="108"/>
      <c r="S1432" s="108"/>
      <c r="T1432" s="108"/>
      <c r="U1432" s="108"/>
      <c r="V1432" s="108"/>
      <c r="W1432" s="108"/>
      <c r="X1432" s="108"/>
      <c r="Y1432" s="108"/>
      <c r="Z1432" s="108"/>
      <c r="AA1432" s="108"/>
      <c r="AB1432" s="108"/>
      <c r="AC1432" s="108"/>
      <c r="AD1432" s="108"/>
      <c r="AE1432" s="108"/>
      <c r="AF1432" s="108"/>
      <c r="AG1432" s="108"/>
      <c r="AH1432" s="108"/>
      <c r="AI1432" s="108"/>
      <c r="AJ1432" s="108"/>
      <c r="AK1432" s="108"/>
      <c r="AL1432" s="108"/>
      <c r="AM1432" s="108"/>
      <c r="AN1432" s="108"/>
      <c r="AO1432" s="108"/>
      <c r="AP1432" s="108"/>
      <c r="AQ1432" s="108"/>
      <c r="AR1432" s="108"/>
      <c r="AS1432" s="108"/>
      <c r="AT1432" s="108"/>
      <c r="AU1432" s="108"/>
      <c r="AV1432" s="108"/>
      <c r="AW1432" s="108"/>
      <c r="AX1432" s="108"/>
      <c r="AY1432" s="108"/>
      <c r="AZ1432" s="108"/>
      <c r="BE1432" s="108"/>
      <c r="BG1432" s="108"/>
      <c r="BI1432" s="108"/>
      <c r="BK1432" s="108"/>
      <c r="BL1432" s="108"/>
      <c r="BM1432" s="108"/>
      <c r="CB1432" s="108"/>
      <c r="CC1432" s="108"/>
      <c r="CD1432" s="108"/>
      <c r="CE1432" s="108"/>
    </row>
    <row r="1433" spans="1:83">
      <c r="A1433" s="108"/>
      <c r="B1433" s="108"/>
      <c r="E1433" s="108"/>
      <c r="F1433" s="108"/>
      <c r="I1433" s="108"/>
      <c r="J1433" s="108"/>
      <c r="K1433" s="108"/>
      <c r="L1433" s="108"/>
      <c r="M1433" s="108"/>
      <c r="N1433" s="108"/>
      <c r="O1433" s="108"/>
      <c r="P1433" s="108"/>
      <c r="Q1433" s="108"/>
      <c r="R1433" s="108"/>
      <c r="S1433" s="108"/>
      <c r="T1433" s="108"/>
      <c r="U1433" s="108"/>
      <c r="V1433" s="108"/>
      <c r="W1433" s="108"/>
      <c r="X1433" s="108"/>
      <c r="Y1433" s="108"/>
      <c r="Z1433" s="108"/>
      <c r="AA1433" s="108"/>
      <c r="AB1433" s="108"/>
      <c r="AC1433" s="108"/>
      <c r="AD1433" s="108"/>
      <c r="AE1433" s="108"/>
      <c r="AF1433" s="108"/>
      <c r="AG1433" s="108"/>
      <c r="AH1433" s="108"/>
      <c r="AI1433" s="108"/>
      <c r="AJ1433" s="108"/>
      <c r="AK1433" s="108"/>
      <c r="AL1433" s="108"/>
      <c r="AM1433" s="108"/>
      <c r="AN1433" s="108"/>
      <c r="AO1433" s="108"/>
      <c r="AP1433" s="108"/>
      <c r="AQ1433" s="108"/>
      <c r="AR1433" s="108"/>
      <c r="AS1433" s="108"/>
      <c r="AT1433" s="108"/>
      <c r="AU1433" s="108"/>
      <c r="AV1433" s="108"/>
      <c r="AW1433" s="108"/>
      <c r="AX1433" s="108"/>
      <c r="AY1433" s="108"/>
      <c r="AZ1433" s="108"/>
      <c r="BE1433" s="108"/>
      <c r="BG1433" s="108"/>
      <c r="BI1433" s="108"/>
      <c r="BK1433" s="108"/>
      <c r="BL1433" s="108"/>
      <c r="BM1433" s="108"/>
      <c r="CB1433" s="108"/>
      <c r="CC1433" s="108"/>
      <c r="CD1433" s="108"/>
      <c r="CE1433" s="108"/>
    </row>
    <row r="1434" spans="1:83">
      <c r="A1434" s="108"/>
      <c r="B1434" s="108"/>
      <c r="E1434" s="108"/>
      <c r="F1434" s="108"/>
      <c r="I1434" s="108"/>
      <c r="J1434" s="108"/>
      <c r="K1434" s="108"/>
      <c r="L1434" s="108"/>
      <c r="M1434" s="108"/>
      <c r="N1434" s="108"/>
      <c r="O1434" s="108"/>
      <c r="P1434" s="108"/>
      <c r="Q1434" s="108"/>
      <c r="R1434" s="108"/>
      <c r="S1434" s="108"/>
      <c r="T1434" s="108"/>
      <c r="U1434" s="108"/>
      <c r="V1434" s="108"/>
      <c r="W1434" s="108"/>
      <c r="X1434" s="108"/>
      <c r="Y1434" s="108"/>
      <c r="Z1434" s="108"/>
      <c r="AA1434" s="108"/>
      <c r="AB1434" s="108"/>
      <c r="AC1434" s="108"/>
      <c r="AD1434" s="108"/>
      <c r="AE1434" s="108"/>
      <c r="AF1434" s="108"/>
      <c r="AG1434" s="108"/>
      <c r="AH1434" s="108"/>
      <c r="AI1434" s="108"/>
      <c r="AJ1434" s="108"/>
      <c r="AK1434" s="108"/>
      <c r="AL1434" s="108"/>
      <c r="AM1434" s="108"/>
      <c r="AN1434" s="108"/>
      <c r="AO1434" s="108"/>
      <c r="AP1434" s="108"/>
      <c r="AQ1434" s="108"/>
      <c r="AR1434" s="108"/>
      <c r="AS1434" s="108"/>
      <c r="AT1434" s="108"/>
      <c r="AU1434" s="108"/>
      <c r="AV1434" s="108"/>
      <c r="AW1434" s="108"/>
      <c r="AX1434" s="108"/>
      <c r="AY1434" s="108"/>
      <c r="AZ1434" s="108"/>
      <c r="BE1434" s="108"/>
      <c r="BG1434" s="108"/>
      <c r="BI1434" s="108"/>
      <c r="BK1434" s="108"/>
      <c r="BL1434" s="108"/>
      <c r="BM1434" s="108"/>
      <c r="CB1434" s="108"/>
      <c r="CC1434" s="108"/>
      <c r="CD1434" s="108"/>
      <c r="CE1434" s="108"/>
    </row>
    <row r="1435" spans="1:83">
      <c r="A1435" s="108"/>
      <c r="B1435" s="108"/>
      <c r="E1435" s="108"/>
      <c r="F1435" s="108"/>
      <c r="I1435" s="108"/>
      <c r="J1435" s="108"/>
      <c r="K1435" s="108"/>
      <c r="L1435" s="108"/>
      <c r="M1435" s="108"/>
      <c r="N1435" s="108"/>
      <c r="O1435" s="108"/>
      <c r="P1435" s="108"/>
      <c r="Q1435" s="108"/>
      <c r="R1435" s="108"/>
      <c r="S1435" s="108"/>
      <c r="T1435" s="108"/>
      <c r="U1435" s="108"/>
      <c r="V1435" s="108"/>
      <c r="W1435" s="108"/>
      <c r="X1435" s="108"/>
      <c r="Y1435" s="108"/>
      <c r="Z1435" s="108"/>
      <c r="AA1435" s="108"/>
      <c r="AB1435" s="108"/>
      <c r="AC1435" s="108"/>
      <c r="AD1435" s="108"/>
      <c r="AE1435" s="108"/>
      <c r="AF1435" s="108"/>
      <c r="AG1435" s="108"/>
      <c r="AH1435" s="108"/>
      <c r="AI1435" s="108"/>
      <c r="AJ1435" s="108"/>
      <c r="AK1435" s="108"/>
      <c r="AL1435" s="108"/>
      <c r="AM1435" s="108"/>
      <c r="AN1435" s="108"/>
      <c r="AO1435" s="108"/>
      <c r="AP1435" s="108"/>
      <c r="AQ1435" s="108"/>
      <c r="AR1435" s="108"/>
      <c r="AS1435" s="108"/>
      <c r="AT1435" s="108"/>
      <c r="AU1435" s="108"/>
      <c r="AV1435" s="108"/>
      <c r="AW1435" s="108"/>
      <c r="AX1435" s="108"/>
      <c r="AY1435" s="108"/>
      <c r="AZ1435" s="108"/>
      <c r="BE1435" s="108"/>
      <c r="BG1435" s="108"/>
      <c r="BI1435" s="108"/>
      <c r="BK1435" s="108"/>
      <c r="BL1435" s="108"/>
      <c r="BM1435" s="108"/>
      <c r="CB1435" s="108"/>
      <c r="CC1435" s="108"/>
      <c r="CD1435" s="108"/>
      <c r="CE1435" s="108"/>
    </row>
    <row r="1436" spans="1:83">
      <c r="A1436" s="108"/>
      <c r="B1436" s="108"/>
      <c r="E1436" s="108"/>
      <c r="F1436" s="108"/>
      <c r="I1436" s="108"/>
      <c r="J1436" s="108"/>
      <c r="K1436" s="108"/>
      <c r="L1436" s="108"/>
      <c r="M1436" s="108"/>
      <c r="N1436" s="108"/>
      <c r="O1436" s="108"/>
      <c r="P1436" s="108"/>
      <c r="Q1436" s="108"/>
      <c r="R1436" s="108"/>
      <c r="S1436" s="108"/>
      <c r="T1436" s="108"/>
      <c r="U1436" s="108"/>
      <c r="V1436" s="108"/>
      <c r="W1436" s="108"/>
      <c r="X1436" s="108"/>
      <c r="Y1436" s="108"/>
      <c r="Z1436" s="108"/>
      <c r="AA1436" s="108"/>
      <c r="AB1436" s="108"/>
      <c r="AC1436" s="108"/>
      <c r="AD1436" s="108"/>
      <c r="AE1436" s="108"/>
      <c r="AF1436" s="108"/>
      <c r="AG1436" s="108"/>
      <c r="AH1436" s="108"/>
      <c r="AI1436" s="108"/>
      <c r="AJ1436" s="108"/>
      <c r="AK1436" s="108"/>
      <c r="AL1436" s="108"/>
      <c r="AM1436" s="108"/>
      <c r="AN1436" s="108"/>
      <c r="AO1436" s="108"/>
      <c r="AP1436" s="108"/>
      <c r="AQ1436" s="108"/>
      <c r="AR1436" s="108"/>
      <c r="AS1436" s="108"/>
      <c r="AT1436" s="108"/>
      <c r="AU1436" s="108"/>
      <c r="AV1436" s="108"/>
      <c r="AW1436" s="108"/>
      <c r="AX1436" s="108"/>
      <c r="AY1436" s="108"/>
      <c r="AZ1436" s="108"/>
      <c r="BE1436" s="108"/>
      <c r="BG1436" s="108"/>
      <c r="BI1436" s="108"/>
      <c r="BK1436" s="108"/>
      <c r="BL1436" s="108"/>
      <c r="BM1436" s="108"/>
      <c r="CB1436" s="108"/>
      <c r="CC1436" s="108"/>
      <c r="CD1436" s="108"/>
      <c r="CE1436" s="108"/>
    </row>
    <row r="1437" spans="1:83">
      <c r="A1437" s="108"/>
      <c r="B1437" s="108"/>
      <c r="E1437" s="108"/>
      <c r="F1437" s="108"/>
      <c r="I1437" s="108"/>
      <c r="J1437" s="108"/>
      <c r="K1437" s="108"/>
      <c r="L1437" s="108"/>
      <c r="M1437" s="108"/>
      <c r="N1437" s="108"/>
      <c r="O1437" s="108"/>
      <c r="P1437" s="108"/>
      <c r="Q1437" s="108"/>
      <c r="R1437" s="108"/>
      <c r="S1437" s="108"/>
      <c r="T1437" s="108"/>
      <c r="U1437" s="108"/>
      <c r="V1437" s="108"/>
      <c r="W1437" s="108"/>
      <c r="X1437" s="108"/>
      <c r="Y1437" s="108"/>
      <c r="Z1437" s="108"/>
      <c r="AA1437" s="108"/>
      <c r="AB1437" s="108"/>
      <c r="AC1437" s="108"/>
      <c r="AD1437" s="108"/>
      <c r="AE1437" s="108"/>
      <c r="AF1437" s="108"/>
      <c r="AG1437" s="108"/>
      <c r="AH1437" s="108"/>
      <c r="AI1437" s="108"/>
      <c r="AJ1437" s="108"/>
      <c r="AK1437" s="108"/>
      <c r="AL1437" s="108"/>
      <c r="AM1437" s="108"/>
      <c r="AN1437" s="108"/>
      <c r="AO1437" s="108"/>
      <c r="AP1437" s="108"/>
      <c r="AQ1437" s="108"/>
      <c r="AR1437" s="108"/>
      <c r="AS1437" s="108"/>
      <c r="AT1437" s="108"/>
      <c r="AU1437" s="108"/>
      <c r="AV1437" s="108"/>
      <c r="AW1437" s="108"/>
      <c r="AX1437" s="108"/>
      <c r="AY1437" s="108"/>
      <c r="AZ1437" s="108"/>
      <c r="BE1437" s="108"/>
      <c r="BG1437" s="108"/>
      <c r="BI1437" s="108"/>
      <c r="BK1437" s="108"/>
      <c r="BL1437" s="108"/>
      <c r="BM1437" s="108"/>
      <c r="CB1437" s="108"/>
      <c r="CC1437" s="108"/>
      <c r="CD1437" s="108"/>
      <c r="CE1437" s="108"/>
    </row>
    <row r="1438" spans="1:83">
      <c r="A1438" s="108"/>
      <c r="B1438" s="108"/>
      <c r="E1438" s="108"/>
      <c r="F1438" s="108"/>
      <c r="I1438" s="108"/>
      <c r="J1438" s="108"/>
      <c r="K1438" s="108"/>
      <c r="L1438" s="108"/>
      <c r="M1438" s="108"/>
      <c r="N1438" s="108"/>
      <c r="O1438" s="108"/>
      <c r="P1438" s="108"/>
      <c r="Q1438" s="108"/>
      <c r="R1438" s="108"/>
      <c r="S1438" s="108"/>
      <c r="T1438" s="108"/>
      <c r="U1438" s="108"/>
      <c r="V1438" s="108"/>
      <c r="W1438" s="108"/>
      <c r="X1438" s="108"/>
      <c r="Y1438" s="108"/>
      <c r="Z1438" s="108"/>
      <c r="AA1438" s="108"/>
      <c r="AB1438" s="108"/>
      <c r="AC1438" s="108"/>
      <c r="AD1438" s="108"/>
      <c r="AE1438" s="108"/>
      <c r="AF1438" s="108"/>
      <c r="AG1438" s="108"/>
      <c r="AH1438" s="108"/>
      <c r="AI1438" s="108"/>
      <c r="AJ1438" s="108"/>
      <c r="AK1438" s="108"/>
      <c r="AL1438" s="108"/>
      <c r="AM1438" s="108"/>
      <c r="AN1438" s="108"/>
      <c r="AO1438" s="108"/>
      <c r="AP1438" s="108"/>
      <c r="AQ1438" s="108"/>
      <c r="AR1438" s="108"/>
      <c r="AS1438" s="108"/>
      <c r="AT1438" s="108"/>
      <c r="AU1438" s="108"/>
      <c r="AV1438" s="108"/>
      <c r="AW1438" s="108"/>
      <c r="AX1438" s="108"/>
      <c r="AY1438" s="108"/>
      <c r="AZ1438" s="108"/>
      <c r="BE1438" s="108"/>
      <c r="BG1438" s="108"/>
      <c r="BI1438" s="108"/>
      <c r="BK1438" s="108"/>
      <c r="BL1438" s="108"/>
      <c r="BM1438" s="108"/>
      <c r="CB1438" s="108"/>
      <c r="CC1438" s="108"/>
      <c r="CD1438" s="108"/>
      <c r="CE1438" s="108"/>
    </row>
    <row r="1439" spans="1:83">
      <c r="A1439" s="108"/>
      <c r="B1439" s="108"/>
      <c r="E1439" s="108"/>
      <c r="F1439" s="108"/>
      <c r="I1439" s="108"/>
      <c r="J1439" s="108"/>
      <c r="K1439" s="108"/>
      <c r="L1439" s="108"/>
      <c r="M1439" s="108"/>
      <c r="N1439" s="108"/>
      <c r="O1439" s="108"/>
      <c r="P1439" s="108"/>
      <c r="Q1439" s="108"/>
      <c r="R1439" s="108"/>
      <c r="S1439" s="108"/>
      <c r="T1439" s="108"/>
      <c r="U1439" s="108"/>
      <c r="V1439" s="108"/>
      <c r="W1439" s="108"/>
      <c r="X1439" s="108"/>
      <c r="Y1439" s="108"/>
      <c r="Z1439" s="108"/>
      <c r="AA1439" s="108"/>
      <c r="AB1439" s="108"/>
      <c r="AC1439" s="108"/>
      <c r="AD1439" s="108"/>
      <c r="AE1439" s="108"/>
      <c r="AF1439" s="108"/>
      <c r="AG1439" s="108"/>
      <c r="AH1439" s="108"/>
      <c r="AI1439" s="108"/>
      <c r="AJ1439" s="108"/>
      <c r="AK1439" s="108"/>
      <c r="AL1439" s="108"/>
      <c r="AM1439" s="108"/>
      <c r="AN1439" s="108"/>
      <c r="AO1439" s="108"/>
      <c r="AP1439" s="108"/>
      <c r="AQ1439" s="108"/>
      <c r="AR1439" s="108"/>
      <c r="AS1439" s="108"/>
      <c r="AT1439" s="108"/>
      <c r="AU1439" s="108"/>
      <c r="AV1439" s="108"/>
      <c r="AW1439" s="108"/>
      <c r="AX1439" s="108"/>
      <c r="AY1439" s="108"/>
      <c r="AZ1439" s="108"/>
      <c r="BE1439" s="108"/>
      <c r="BG1439" s="108"/>
      <c r="BI1439" s="108"/>
      <c r="BK1439" s="108"/>
      <c r="BL1439" s="108"/>
      <c r="BM1439" s="108"/>
      <c r="CB1439" s="108"/>
      <c r="CC1439" s="108"/>
      <c r="CD1439" s="108"/>
      <c r="CE1439" s="108"/>
    </row>
    <row r="1440" spans="1:83">
      <c r="A1440" s="108"/>
      <c r="B1440" s="108"/>
      <c r="E1440" s="108"/>
      <c r="F1440" s="108"/>
      <c r="I1440" s="108"/>
      <c r="J1440" s="108"/>
      <c r="K1440" s="108"/>
      <c r="L1440" s="108"/>
      <c r="M1440" s="108"/>
      <c r="N1440" s="108"/>
      <c r="O1440" s="108"/>
      <c r="P1440" s="108"/>
      <c r="Q1440" s="108"/>
      <c r="R1440" s="108"/>
      <c r="S1440" s="108"/>
      <c r="T1440" s="108"/>
      <c r="U1440" s="108"/>
      <c r="V1440" s="108"/>
      <c r="W1440" s="108"/>
      <c r="X1440" s="108"/>
      <c r="Y1440" s="108"/>
      <c r="Z1440" s="108"/>
      <c r="AA1440" s="108"/>
      <c r="AB1440" s="108"/>
      <c r="AC1440" s="108"/>
      <c r="AD1440" s="108"/>
      <c r="AE1440" s="108"/>
      <c r="AF1440" s="108"/>
      <c r="AG1440" s="108"/>
      <c r="AH1440" s="108"/>
      <c r="AI1440" s="108"/>
      <c r="AJ1440" s="108"/>
      <c r="AK1440" s="108"/>
      <c r="AL1440" s="108"/>
      <c r="AM1440" s="108"/>
      <c r="AN1440" s="108"/>
      <c r="AO1440" s="108"/>
      <c r="AP1440" s="108"/>
      <c r="AQ1440" s="108"/>
      <c r="AR1440" s="108"/>
      <c r="AS1440" s="108"/>
      <c r="AT1440" s="108"/>
      <c r="AU1440" s="108"/>
      <c r="AV1440" s="108"/>
      <c r="AW1440" s="108"/>
      <c r="AX1440" s="108"/>
      <c r="AY1440" s="108"/>
      <c r="AZ1440" s="108"/>
      <c r="BE1440" s="108"/>
      <c r="BG1440" s="108"/>
      <c r="BI1440" s="108"/>
      <c r="BK1440" s="108"/>
      <c r="BL1440" s="108"/>
      <c r="BM1440" s="108"/>
      <c r="CB1440" s="108"/>
      <c r="CC1440" s="108"/>
      <c r="CD1440" s="108"/>
      <c r="CE1440" s="108"/>
    </row>
    <row r="1441" spans="1:83">
      <c r="A1441" s="108"/>
      <c r="B1441" s="108"/>
      <c r="E1441" s="108"/>
      <c r="F1441" s="108"/>
      <c r="I1441" s="108"/>
      <c r="J1441" s="108"/>
      <c r="K1441" s="108"/>
      <c r="L1441" s="108"/>
      <c r="M1441" s="108"/>
      <c r="N1441" s="108"/>
      <c r="O1441" s="108"/>
      <c r="P1441" s="108"/>
      <c r="Q1441" s="108"/>
      <c r="R1441" s="108"/>
      <c r="S1441" s="108"/>
      <c r="T1441" s="108"/>
      <c r="U1441" s="108"/>
      <c r="V1441" s="108"/>
      <c r="W1441" s="108"/>
      <c r="X1441" s="108"/>
      <c r="Y1441" s="108"/>
      <c r="Z1441" s="108"/>
      <c r="AA1441" s="108"/>
      <c r="AB1441" s="108"/>
      <c r="AC1441" s="108"/>
      <c r="AD1441" s="108"/>
      <c r="AE1441" s="108"/>
      <c r="AF1441" s="108"/>
      <c r="AG1441" s="108"/>
      <c r="AH1441" s="108"/>
      <c r="AI1441" s="108"/>
      <c r="AJ1441" s="108"/>
      <c r="AK1441" s="108"/>
      <c r="AL1441" s="108"/>
      <c r="AM1441" s="108"/>
      <c r="AN1441" s="108"/>
      <c r="AO1441" s="108"/>
      <c r="AP1441" s="108"/>
      <c r="AQ1441" s="108"/>
      <c r="AR1441" s="108"/>
      <c r="AS1441" s="108"/>
      <c r="AT1441" s="108"/>
      <c r="AU1441" s="108"/>
      <c r="AV1441" s="108"/>
      <c r="AW1441" s="108"/>
      <c r="AX1441" s="108"/>
      <c r="AY1441" s="108"/>
      <c r="AZ1441" s="108"/>
      <c r="BE1441" s="108"/>
      <c r="BG1441" s="108"/>
      <c r="BI1441" s="108"/>
      <c r="BK1441" s="108"/>
      <c r="BL1441" s="108"/>
      <c r="BM1441" s="108"/>
      <c r="CB1441" s="108"/>
      <c r="CC1441" s="108"/>
      <c r="CD1441" s="108"/>
      <c r="CE1441" s="108"/>
    </row>
    <row r="1442" spans="1:83">
      <c r="A1442" s="108"/>
      <c r="B1442" s="108"/>
      <c r="E1442" s="108"/>
      <c r="F1442" s="108"/>
      <c r="I1442" s="108"/>
      <c r="J1442" s="108"/>
      <c r="K1442" s="108"/>
      <c r="L1442" s="108"/>
      <c r="M1442" s="108"/>
      <c r="N1442" s="108"/>
      <c r="O1442" s="108"/>
      <c r="P1442" s="108"/>
      <c r="Q1442" s="108"/>
      <c r="R1442" s="108"/>
      <c r="S1442" s="108"/>
      <c r="T1442" s="108"/>
      <c r="U1442" s="108"/>
      <c r="V1442" s="108"/>
      <c r="W1442" s="108"/>
      <c r="X1442" s="108"/>
      <c r="Y1442" s="108"/>
      <c r="Z1442" s="108"/>
      <c r="AA1442" s="108"/>
      <c r="AB1442" s="108"/>
      <c r="AC1442" s="108"/>
      <c r="AD1442" s="108"/>
      <c r="AE1442" s="108"/>
      <c r="AF1442" s="108"/>
      <c r="AG1442" s="108"/>
      <c r="AH1442" s="108"/>
      <c r="AI1442" s="108"/>
      <c r="AJ1442" s="108"/>
      <c r="AK1442" s="108"/>
      <c r="AL1442" s="108"/>
      <c r="AM1442" s="108"/>
      <c r="AN1442" s="108"/>
      <c r="AO1442" s="108"/>
      <c r="AP1442" s="108"/>
      <c r="AQ1442" s="108"/>
      <c r="AR1442" s="108"/>
      <c r="AS1442" s="108"/>
      <c r="AT1442" s="108"/>
      <c r="AU1442" s="108"/>
      <c r="AV1442" s="108"/>
      <c r="AW1442" s="108"/>
      <c r="AX1442" s="108"/>
      <c r="AY1442" s="108"/>
      <c r="AZ1442" s="108"/>
      <c r="BE1442" s="108"/>
      <c r="BG1442" s="108"/>
      <c r="BI1442" s="108"/>
      <c r="BK1442" s="108"/>
      <c r="BL1442" s="108"/>
      <c r="BM1442" s="108"/>
      <c r="CB1442" s="108"/>
      <c r="CC1442" s="108"/>
      <c r="CD1442" s="108"/>
      <c r="CE1442" s="108"/>
    </row>
    <row r="1443" spans="1:83">
      <c r="A1443" s="108"/>
      <c r="B1443" s="108"/>
      <c r="E1443" s="108"/>
      <c r="F1443" s="108"/>
      <c r="I1443" s="108"/>
      <c r="J1443" s="108"/>
      <c r="K1443" s="108"/>
      <c r="L1443" s="108"/>
      <c r="M1443" s="108"/>
      <c r="N1443" s="108"/>
      <c r="O1443" s="108"/>
      <c r="P1443" s="108"/>
      <c r="Q1443" s="108"/>
      <c r="R1443" s="108"/>
      <c r="S1443" s="108"/>
      <c r="T1443" s="108"/>
      <c r="U1443" s="108"/>
      <c r="V1443" s="108"/>
      <c r="W1443" s="108"/>
      <c r="X1443" s="108"/>
      <c r="Y1443" s="108"/>
      <c r="Z1443" s="108"/>
      <c r="AA1443" s="108"/>
      <c r="AB1443" s="108"/>
      <c r="AC1443" s="108"/>
      <c r="AD1443" s="108"/>
      <c r="AE1443" s="108"/>
      <c r="AF1443" s="108"/>
      <c r="AG1443" s="108"/>
      <c r="AH1443" s="108"/>
      <c r="AI1443" s="108"/>
      <c r="AJ1443" s="108"/>
      <c r="AK1443" s="108"/>
      <c r="AL1443" s="108"/>
      <c r="AM1443" s="108"/>
      <c r="AN1443" s="108"/>
      <c r="AO1443" s="108"/>
      <c r="AP1443" s="108"/>
      <c r="AQ1443" s="108"/>
      <c r="AR1443" s="108"/>
      <c r="AS1443" s="108"/>
      <c r="AT1443" s="108"/>
      <c r="AU1443" s="108"/>
      <c r="AV1443" s="108"/>
      <c r="AW1443" s="108"/>
      <c r="AX1443" s="108"/>
      <c r="AY1443" s="108"/>
      <c r="AZ1443" s="108"/>
      <c r="BE1443" s="108"/>
      <c r="BG1443" s="108"/>
      <c r="BI1443" s="108"/>
      <c r="BK1443" s="108"/>
      <c r="BL1443" s="108"/>
      <c r="BM1443" s="108"/>
      <c r="CB1443" s="108"/>
      <c r="CC1443" s="108"/>
      <c r="CD1443" s="108"/>
      <c r="CE1443" s="108"/>
    </row>
    <row r="1444" spans="1:83">
      <c r="A1444" s="108"/>
      <c r="B1444" s="108"/>
      <c r="E1444" s="108"/>
      <c r="F1444" s="108"/>
      <c r="I1444" s="108"/>
      <c r="J1444" s="108"/>
      <c r="K1444" s="108"/>
      <c r="L1444" s="108"/>
      <c r="M1444" s="108"/>
      <c r="N1444" s="108"/>
      <c r="O1444" s="108"/>
      <c r="P1444" s="108"/>
      <c r="Q1444" s="108"/>
      <c r="R1444" s="108"/>
      <c r="S1444" s="108"/>
      <c r="T1444" s="108"/>
      <c r="U1444" s="108"/>
      <c r="V1444" s="108"/>
      <c r="W1444" s="108"/>
      <c r="X1444" s="108"/>
      <c r="Y1444" s="108"/>
      <c r="Z1444" s="108"/>
      <c r="AA1444" s="108"/>
      <c r="AB1444" s="108"/>
      <c r="AC1444" s="108"/>
      <c r="AD1444" s="108"/>
      <c r="AE1444" s="108"/>
      <c r="AF1444" s="108"/>
      <c r="AG1444" s="108"/>
      <c r="AH1444" s="108"/>
      <c r="AI1444" s="108"/>
      <c r="AJ1444" s="108"/>
      <c r="AK1444" s="108"/>
      <c r="AL1444" s="108"/>
      <c r="AM1444" s="108"/>
      <c r="AN1444" s="108"/>
      <c r="AO1444" s="108"/>
      <c r="AP1444" s="108"/>
      <c r="AQ1444" s="108"/>
      <c r="AR1444" s="108"/>
      <c r="AS1444" s="108"/>
      <c r="AT1444" s="108"/>
      <c r="AU1444" s="108"/>
      <c r="AV1444" s="108"/>
      <c r="AW1444" s="108"/>
      <c r="AX1444" s="108"/>
      <c r="AY1444" s="108"/>
      <c r="AZ1444" s="108"/>
      <c r="BE1444" s="108"/>
      <c r="BG1444" s="108"/>
      <c r="BI1444" s="108"/>
      <c r="BK1444" s="108"/>
      <c r="BL1444" s="108"/>
      <c r="BM1444" s="108"/>
      <c r="CB1444" s="108"/>
      <c r="CC1444" s="108"/>
      <c r="CD1444" s="108"/>
      <c r="CE1444" s="108"/>
    </row>
    <row r="1445" spans="1:83">
      <c r="A1445" s="108"/>
      <c r="B1445" s="108"/>
      <c r="E1445" s="108"/>
      <c r="F1445" s="108"/>
      <c r="I1445" s="108"/>
      <c r="J1445" s="108"/>
      <c r="K1445" s="108"/>
      <c r="L1445" s="108"/>
      <c r="M1445" s="108"/>
      <c r="N1445" s="108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8"/>
      <c r="AA1445" s="108"/>
      <c r="AB1445" s="108"/>
      <c r="AC1445" s="108"/>
      <c r="AD1445" s="108"/>
      <c r="AE1445" s="108"/>
      <c r="AF1445" s="108"/>
      <c r="AG1445" s="108"/>
      <c r="AH1445" s="108"/>
      <c r="AI1445" s="108"/>
      <c r="AJ1445" s="108"/>
      <c r="AK1445" s="108"/>
      <c r="AL1445" s="108"/>
      <c r="AM1445" s="108"/>
      <c r="AN1445" s="108"/>
      <c r="AO1445" s="108"/>
      <c r="AP1445" s="108"/>
      <c r="AQ1445" s="108"/>
      <c r="AR1445" s="108"/>
      <c r="AS1445" s="108"/>
      <c r="AT1445" s="108"/>
      <c r="AU1445" s="108"/>
      <c r="AV1445" s="108"/>
      <c r="AW1445" s="108"/>
      <c r="AX1445" s="108"/>
      <c r="AY1445" s="108"/>
      <c r="AZ1445" s="108"/>
      <c r="BE1445" s="108"/>
      <c r="BG1445" s="108"/>
      <c r="BI1445" s="108"/>
      <c r="BK1445" s="108"/>
      <c r="BL1445" s="108"/>
      <c r="BM1445" s="108"/>
      <c r="CB1445" s="108"/>
      <c r="CC1445" s="108"/>
      <c r="CD1445" s="108"/>
      <c r="CE1445" s="108"/>
    </row>
    <row r="1446" spans="1:83">
      <c r="A1446" s="108"/>
      <c r="B1446" s="108"/>
      <c r="E1446" s="108"/>
      <c r="F1446" s="108"/>
      <c r="I1446" s="108"/>
      <c r="J1446" s="108"/>
      <c r="K1446" s="108"/>
      <c r="L1446" s="108"/>
      <c r="M1446" s="108"/>
      <c r="N1446" s="108"/>
      <c r="O1446" s="108"/>
      <c r="P1446" s="108"/>
      <c r="Q1446" s="108"/>
      <c r="R1446" s="108"/>
      <c r="S1446" s="108"/>
      <c r="T1446" s="108"/>
      <c r="U1446" s="108"/>
      <c r="V1446" s="108"/>
      <c r="W1446" s="108"/>
      <c r="X1446" s="108"/>
      <c r="Y1446" s="108"/>
      <c r="Z1446" s="108"/>
      <c r="AA1446" s="108"/>
      <c r="AB1446" s="108"/>
      <c r="AC1446" s="108"/>
      <c r="AD1446" s="108"/>
      <c r="AE1446" s="108"/>
      <c r="AF1446" s="108"/>
      <c r="AG1446" s="108"/>
      <c r="AH1446" s="108"/>
      <c r="AI1446" s="108"/>
      <c r="AJ1446" s="108"/>
      <c r="AK1446" s="108"/>
      <c r="AL1446" s="108"/>
      <c r="AM1446" s="108"/>
      <c r="AN1446" s="108"/>
      <c r="AO1446" s="108"/>
      <c r="AP1446" s="108"/>
      <c r="AQ1446" s="108"/>
      <c r="AR1446" s="108"/>
      <c r="AS1446" s="108"/>
      <c r="AT1446" s="108"/>
      <c r="AU1446" s="108"/>
      <c r="AV1446" s="108"/>
      <c r="AW1446" s="108"/>
      <c r="AX1446" s="108"/>
      <c r="AY1446" s="108"/>
      <c r="AZ1446" s="108"/>
      <c r="BE1446" s="108"/>
      <c r="BG1446" s="108"/>
      <c r="BI1446" s="108"/>
      <c r="BK1446" s="108"/>
      <c r="BL1446" s="108"/>
      <c r="BM1446" s="108"/>
      <c r="CB1446" s="108"/>
      <c r="CC1446" s="108"/>
      <c r="CD1446" s="108"/>
      <c r="CE1446" s="108"/>
    </row>
    <row r="1447" spans="1:83">
      <c r="A1447" s="108"/>
      <c r="B1447" s="108"/>
      <c r="E1447" s="108"/>
      <c r="F1447" s="108"/>
      <c r="I1447" s="108"/>
      <c r="J1447" s="108"/>
      <c r="K1447" s="108"/>
      <c r="L1447" s="108"/>
      <c r="M1447" s="108"/>
      <c r="N1447" s="108"/>
      <c r="O1447" s="108"/>
      <c r="P1447" s="108"/>
      <c r="Q1447" s="108"/>
      <c r="R1447" s="108"/>
      <c r="S1447" s="108"/>
      <c r="T1447" s="108"/>
      <c r="U1447" s="108"/>
      <c r="V1447" s="108"/>
      <c r="W1447" s="108"/>
      <c r="X1447" s="108"/>
      <c r="Y1447" s="108"/>
      <c r="Z1447" s="108"/>
      <c r="AA1447" s="108"/>
      <c r="AB1447" s="108"/>
      <c r="AC1447" s="108"/>
      <c r="AD1447" s="108"/>
      <c r="AE1447" s="108"/>
      <c r="AF1447" s="108"/>
      <c r="AG1447" s="108"/>
      <c r="AH1447" s="108"/>
      <c r="AI1447" s="108"/>
      <c r="AJ1447" s="108"/>
      <c r="AK1447" s="108"/>
      <c r="AL1447" s="108"/>
      <c r="AM1447" s="108"/>
      <c r="AN1447" s="108"/>
      <c r="AO1447" s="108"/>
      <c r="AP1447" s="108"/>
      <c r="AQ1447" s="108"/>
      <c r="AR1447" s="108"/>
      <c r="AS1447" s="108"/>
      <c r="AT1447" s="108"/>
      <c r="AU1447" s="108"/>
      <c r="AV1447" s="108"/>
      <c r="AW1447" s="108"/>
      <c r="AX1447" s="108"/>
      <c r="AY1447" s="108"/>
      <c r="AZ1447" s="108"/>
      <c r="BE1447" s="108"/>
      <c r="BG1447" s="108"/>
      <c r="BI1447" s="108"/>
      <c r="BK1447" s="108"/>
      <c r="BL1447" s="108"/>
      <c r="BM1447" s="108"/>
      <c r="CB1447" s="108"/>
      <c r="CC1447" s="108"/>
      <c r="CD1447" s="108"/>
      <c r="CE1447" s="108"/>
    </row>
    <row r="1448" spans="1:83">
      <c r="A1448" s="108"/>
      <c r="B1448" s="108"/>
      <c r="E1448" s="108"/>
      <c r="F1448" s="108"/>
      <c r="I1448" s="108"/>
      <c r="J1448" s="108"/>
      <c r="K1448" s="108"/>
      <c r="L1448" s="108"/>
      <c r="M1448" s="108"/>
      <c r="N1448" s="108"/>
      <c r="O1448" s="108"/>
      <c r="P1448" s="108"/>
      <c r="Q1448" s="108"/>
      <c r="R1448" s="108"/>
      <c r="S1448" s="108"/>
      <c r="T1448" s="108"/>
      <c r="U1448" s="108"/>
      <c r="V1448" s="108"/>
      <c r="W1448" s="108"/>
      <c r="X1448" s="108"/>
      <c r="Y1448" s="108"/>
      <c r="Z1448" s="108"/>
      <c r="AA1448" s="108"/>
      <c r="AB1448" s="108"/>
      <c r="AC1448" s="108"/>
      <c r="AD1448" s="108"/>
      <c r="AE1448" s="108"/>
      <c r="AF1448" s="108"/>
      <c r="AG1448" s="108"/>
      <c r="AH1448" s="108"/>
      <c r="AI1448" s="108"/>
      <c r="AJ1448" s="108"/>
      <c r="AK1448" s="108"/>
      <c r="AL1448" s="108"/>
      <c r="AM1448" s="108"/>
      <c r="AN1448" s="108"/>
      <c r="AO1448" s="108"/>
      <c r="AP1448" s="108"/>
      <c r="AQ1448" s="108"/>
      <c r="AR1448" s="108"/>
      <c r="AS1448" s="108"/>
      <c r="AT1448" s="108"/>
      <c r="AU1448" s="108"/>
      <c r="AV1448" s="108"/>
      <c r="AW1448" s="108"/>
      <c r="AX1448" s="108"/>
      <c r="AY1448" s="108"/>
      <c r="AZ1448" s="108"/>
      <c r="BE1448" s="108"/>
      <c r="BG1448" s="108"/>
      <c r="BI1448" s="108"/>
      <c r="BK1448" s="108"/>
      <c r="BL1448" s="108"/>
      <c r="BM1448" s="108"/>
      <c r="CB1448" s="108"/>
      <c r="CC1448" s="108"/>
      <c r="CD1448" s="108"/>
      <c r="CE1448" s="108"/>
    </row>
    <row r="1449" spans="1:83">
      <c r="A1449" s="108"/>
      <c r="B1449" s="108"/>
      <c r="E1449" s="108"/>
      <c r="F1449" s="108"/>
      <c r="I1449" s="108"/>
      <c r="J1449" s="108"/>
      <c r="K1449" s="108"/>
      <c r="L1449" s="108"/>
      <c r="M1449" s="108"/>
      <c r="N1449" s="108"/>
      <c r="O1449" s="108"/>
      <c r="P1449" s="108"/>
      <c r="Q1449" s="108"/>
      <c r="R1449" s="108"/>
      <c r="S1449" s="108"/>
      <c r="T1449" s="108"/>
      <c r="U1449" s="108"/>
      <c r="V1449" s="108"/>
      <c r="W1449" s="108"/>
      <c r="X1449" s="108"/>
      <c r="Y1449" s="108"/>
      <c r="Z1449" s="108"/>
      <c r="AA1449" s="108"/>
      <c r="AB1449" s="108"/>
      <c r="AC1449" s="108"/>
      <c r="AD1449" s="108"/>
      <c r="AE1449" s="108"/>
      <c r="AF1449" s="108"/>
      <c r="AG1449" s="108"/>
      <c r="AH1449" s="108"/>
      <c r="AI1449" s="108"/>
      <c r="AJ1449" s="108"/>
      <c r="AK1449" s="108"/>
      <c r="AL1449" s="108"/>
      <c r="AM1449" s="108"/>
      <c r="AN1449" s="108"/>
      <c r="AO1449" s="108"/>
      <c r="AP1449" s="108"/>
      <c r="AQ1449" s="108"/>
      <c r="AR1449" s="108"/>
      <c r="AS1449" s="108"/>
      <c r="AT1449" s="108"/>
      <c r="AU1449" s="108"/>
      <c r="AV1449" s="108"/>
      <c r="AW1449" s="108"/>
      <c r="AX1449" s="108"/>
      <c r="AY1449" s="108"/>
      <c r="AZ1449" s="108"/>
      <c r="BE1449" s="108"/>
      <c r="BG1449" s="108"/>
      <c r="BI1449" s="108"/>
      <c r="BK1449" s="108"/>
      <c r="BL1449" s="108"/>
      <c r="BM1449" s="108"/>
      <c r="CB1449" s="108"/>
      <c r="CC1449" s="108"/>
      <c r="CD1449" s="108"/>
      <c r="CE1449" s="108"/>
    </row>
    <row r="1450" spans="1:83">
      <c r="A1450" s="108"/>
      <c r="B1450" s="108"/>
      <c r="E1450" s="108"/>
      <c r="F1450" s="108"/>
      <c r="I1450" s="108"/>
      <c r="J1450" s="108"/>
      <c r="K1450" s="108"/>
      <c r="L1450" s="108"/>
      <c r="M1450" s="108"/>
      <c r="N1450" s="108"/>
      <c r="O1450" s="108"/>
      <c r="P1450" s="108"/>
      <c r="Q1450" s="108"/>
      <c r="R1450" s="108"/>
      <c r="S1450" s="108"/>
      <c r="T1450" s="108"/>
      <c r="U1450" s="108"/>
      <c r="V1450" s="108"/>
      <c r="W1450" s="108"/>
      <c r="X1450" s="108"/>
      <c r="Y1450" s="108"/>
      <c r="Z1450" s="108"/>
      <c r="AA1450" s="108"/>
      <c r="AB1450" s="108"/>
      <c r="AC1450" s="108"/>
      <c r="AD1450" s="108"/>
      <c r="AE1450" s="108"/>
      <c r="AF1450" s="108"/>
      <c r="AG1450" s="108"/>
      <c r="AH1450" s="108"/>
      <c r="AI1450" s="108"/>
      <c r="AJ1450" s="108"/>
      <c r="AK1450" s="108"/>
      <c r="AL1450" s="108"/>
      <c r="AM1450" s="108"/>
      <c r="AN1450" s="108"/>
      <c r="AO1450" s="108"/>
      <c r="AP1450" s="108"/>
      <c r="AQ1450" s="108"/>
      <c r="AR1450" s="108"/>
      <c r="AS1450" s="108"/>
      <c r="AT1450" s="108"/>
      <c r="AU1450" s="108"/>
      <c r="AV1450" s="108"/>
      <c r="AW1450" s="108"/>
      <c r="AX1450" s="108"/>
      <c r="AY1450" s="108"/>
      <c r="AZ1450" s="108"/>
      <c r="BE1450" s="108"/>
      <c r="BG1450" s="108"/>
      <c r="BI1450" s="108"/>
      <c r="BK1450" s="108"/>
      <c r="BL1450" s="108"/>
      <c r="BM1450" s="108"/>
      <c r="CB1450" s="108"/>
      <c r="CC1450" s="108"/>
      <c r="CD1450" s="108"/>
      <c r="CE1450" s="108"/>
    </row>
    <row r="1451" spans="1:83">
      <c r="A1451" s="108"/>
      <c r="B1451" s="108"/>
      <c r="E1451" s="108"/>
      <c r="F1451" s="108"/>
      <c r="I1451" s="108"/>
      <c r="J1451" s="108"/>
      <c r="K1451" s="108"/>
      <c r="L1451" s="108"/>
      <c r="M1451" s="108"/>
      <c r="N1451" s="108"/>
      <c r="O1451" s="108"/>
      <c r="P1451" s="108"/>
      <c r="Q1451" s="108"/>
      <c r="R1451" s="108"/>
      <c r="S1451" s="108"/>
      <c r="T1451" s="108"/>
      <c r="U1451" s="108"/>
      <c r="V1451" s="108"/>
      <c r="W1451" s="108"/>
      <c r="X1451" s="108"/>
      <c r="Y1451" s="108"/>
      <c r="Z1451" s="108"/>
      <c r="AA1451" s="108"/>
      <c r="AB1451" s="108"/>
      <c r="AC1451" s="108"/>
      <c r="AD1451" s="108"/>
      <c r="AE1451" s="108"/>
      <c r="AF1451" s="108"/>
      <c r="AG1451" s="108"/>
      <c r="AH1451" s="108"/>
      <c r="AI1451" s="108"/>
      <c r="AJ1451" s="108"/>
      <c r="AK1451" s="108"/>
      <c r="AL1451" s="108"/>
      <c r="AM1451" s="108"/>
      <c r="AN1451" s="108"/>
      <c r="AO1451" s="108"/>
      <c r="AP1451" s="108"/>
      <c r="AQ1451" s="108"/>
      <c r="AR1451" s="108"/>
      <c r="AS1451" s="108"/>
      <c r="AT1451" s="108"/>
      <c r="AU1451" s="108"/>
      <c r="AV1451" s="108"/>
      <c r="AW1451" s="108"/>
      <c r="AX1451" s="108"/>
      <c r="AY1451" s="108"/>
      <c r="AZ1451" s="108"/>
      <c r="BE1451" s="108"/>
      <c r="BG1451" s="108"/>
      <c r="BI1451" s="108"/>
      <c r="BK1451" s="108"/>
      <c r="BL1451" s="108"/>
      <c r="BM1451" s="108"/>
      <c r="CB1451" s="108"/>
      <c r="CC1451" s="108"/>
      <c r="CD1451" s="108"/>
      <c r="CE1451" s="108"/>
    </row>
    <row r="1452" spans="1:83">
      <c r="A1452" s="108"/>
      <c r="B1452" s="108"/>
      <c r="E1452" s="108"/>
      <c r="F1452" s="108"/>
      <c r="I1452" s="108"/>
      <c r="J1452" s="108"/>
      <c r="K1452" s="108"/>
      <c r="L1452" s="108"/>
      <c r="M1452" s="108"/>
      <c r="N1452" s="108"/>
      <c r="O1452" s="108"/>
      <c r="P1452" s="108"/>
      <c r="Q1452" s="108"/>
      <c r="R1452" s="108"/>
      <c r="S1452" s="108"/>
      <c r="T1452" s="108"/>
      <c r="U1452" s="108"/>
      <c r="V1452" s="108"/>
      <c r="W1452" s="108"/>
      <c r="X1452" s="108"/>
      <c r="Y1452" s="108"/>
      <c r="Z1452" s="108"/>
      <c r="AA1452" s="108"/>
      <c r="AB1452" s="108"/>
      <c r="AC1452" s="108"/>
      <c r="AD1452" s="108"/>
      <c r="AE1452" s="108"/>
      <c r="AF1452" s="108"/>
      <c r="AG1452" s="108"/>
      <c r="AH1452" s="108"/>
      <c r="AI1452" s="108"/>
      <c r="AJ1452" s="108"/>
      <c r="AK1452" s="108"/>
      <c r="AL1452" s="108"/>
      <c r="AM1452" s="108"/>
      <c r="AN1452" s="108"/>
      <c r="AO1452" s="108"/>
      <c r="AP1452" s="108"/>
      <c r="AQ1452" s="108"/>
      <c r="AR1452" s="108"/>
      <c r="AS1452" s="108"/>
      <c r="AT1452" s="108"/>
      <c r="AU1452" s="108"/>
      <c r="AV1452" s="108"/>
      <c r="AW1452" s="108"/>
      <c r="AX1452" s="108"/>
      <c r="AY1452" s="108"/>
      <c r="AZ1452" s="108"/>
      <c r="BE1452" s="108"/>
      <c r="BG1452" s="108"/>
      <c r="BI1452" s="108"/>
      <c r="BK1452" s="108"/>
      <c r="BL1452" s="108"/>
      <c r="BM1452" s="108"/>
      <c r="CB1452" s="108"/>
      <c r="CC1452" s="108"/>
      <c r="CD1452" s="108"/>
      <c r="CE1452" s="108"/>
    </row>
    <row r="1453" spans="1:83">
      <c r="A1453" s="108"/>
      <c r="B1453" s="108"/>
      <c r="E1453" s="108"/>
      <c r="F1453" s="108"/>
      <c r="I1453" s="108"/>
      <c r="J1453" s="108"/>
      <c r="K1453" s="108"/>
      <c r="L1453" s="108"/>
      <c r="M1453" s="108"/>
      <c r="N1453" s="108"/>
      <c r="O1453" s="108"/>
      <c r="P1453" s="108"/>
      <c r="Q1453" s="108"/>
      <c r="R1453" s="108"/>
      <c r="S1453" s="108"/>
      <c r="T1453" s="108"/>
      <c r="U1453" s="108"/>
      <c r="V1453" s="108"/>
      <c r="W1453" s="108"/>
      <c r="X1453" s="108"/>
      <c r="Y1453" s="108"/>
      <c r="Z1453" s="108"/>
      <c r="AA1453" s="108"/>
      <c r="AB1453" s="108"/>
      <c r="AC1453" s="108"/>
      <c r="AD1453" s="108"/>
      <c r="AE1453" s="108"/>
      <c r="AF1453" s="108"/>
      <c r="AG1453" s="108"/>
      <c r="AH1453" s="108"/>
      <c r="AI1453" s="108"/>
      <c r="AJ1453" s="108"/>
      <c r="AK1453" s="108"/>
      <c r="AL1453" s="108"/>
      <c r="AM1453" s="108"/>
      <c r="AN1453" s="108"/>
      <c r="AO1453" s="108"/>
      <c r="AP1453" s="108"/>
      <c r="AQ1453" s="108"/>
      <c r="AR1453" s="108"/>
      <c r="AS1453" s="108"/>
      <c r="AT1453" s="108"/>
      <c r="AU1453" s="108"/>
      <c r="AV1453" s="108"/>
      <c r="AW1453" s="108"/>
      <c r="AX1453" s="108"/>
      <c r="AY1453" s="108"/>
      <c r="AZ1453" s="108"/>
      <c r="BE1453" s="108"/>
      <c r="BG1453" s="108"/>
      <c r="BI1453" s="108"/>
      <c r="BK1453" s="108"/>
      <c r="BL1453" s="108"/>
      <c r="BM1453" s="108"/>
      <c r="CB1453" s="108"/>
      <c r="CC1453" s="108"/>
      <c r="CD1453" s="108"/>
      <c r="CE1453" s="108"/>
    </row>
    <row r="1454" spans="1:83">
      <c r="A1454" s="108"/>
      <c r="B1454" s="108"/>
      <c r="E1454" s="108"/>
      <c r="F1454" s="108"/>
      <c r="I1454" s="108"/>
      <c r="J1454" s="108"/>
      <c r="K1454" s="108"/>
      <c r="L1454" s="108"/>
      <c r="M1454" s="108"/>
      <c r="N1454" s="108"/>
      <c r="O1454" s="108"/>
      <c r="P1454" s="108"/>
      <c r="Q1454" s="108"/>
      <c r="R1454" s="108"/>
      <c r="S1454" s="108"/>
      <c r="T1454" s="108"/>
      <c r="U1454" s="108"/>
      <c r="V1454" s="108"/>
      <c r="W1454" s="108"/>
      <c r="X1454" s="108"/>
      <c r="Y1454" s="108"/>
      <c r="Z1454" s="108"/>
      <c r="AA1454" s="108"/>
      <c r="AB1454" s="108"/>
      <c r="AC1454" s="108"/>
      <c r="AD1454" s="108"/>
      <c r="AE1454" s="108"/>
      <c r="AF1454" s="108"/>
      <c r="AG1454" s="108"/>
      <c r="AH1454" s="108"/>
      <c r="AI1454" s="108"/>
      <c r="AJ1454" s="108"/>
      <c r="AK1454" s="108"/>
      <c r="AL1454" s="108"/>
      <c r="AM1454" s="108"/>
      <c r="AN1454" s="108"/>
      <c r="AO1454" s="108"/>
      <c r="AP1454" s="108"/>
      <c r="AQ1454" s="108"/>
      <c r="AR1454" s="108"/>
      <c r="AS1454" s="108"/>
      <c r="AT1454" s="108"/>
      <c r="AU1454" s="108"/>
      <c r="AV1454" s="108"/>
      <c r="AW1454" s="108"/>
      <c r="AX1454" s="108"/>
      <c r="AY1454" s="108"/>
      <c r="AZ1454" s="108"/>
      <c r="BE1454" s="108"/>
      <c r="BG1454" s="108"/>
      <c r="BI1454" s="108"/>
      <c r="BK1454" s="108"/>
      <c r="BL1454" s="108"/>
      <c r="BM1454" s="108"/>
      <c r="CB1454" s="108"/>
      <c r="CC1454" s="108"/>
      <c r="CD1454" s="108"/>
      <c r="CE1454" s="108"/>
    </row>
    <row r="1455" spans="1:83">
      <c r="A1455" s="108"/>
      <c r="B1455" s="108"/>
      <c r="E1455" s="108"/>
      <c r="F1455" s="108"/>
      <c r="I1455" s="108"/>
      <c r="J1455" s="108"/>
      <c r="K1455" s="108"/>
      <c r="L1455" s="108"/>
      <c r="M1455" s="108"/>
      <c r="N1455" s="108"/>
      <c r="O1455" s="108"/>
      <c r="P1455" s="108"/>
      <c r="Q1455" s="108"/>
      <c r="R1455" s="108"/>
      <c r="S1455" s="108"/>
      <c r="T1455" s="108"/>
      <c r="U1455" s="108"/>
      <c r="V1455" s="108"/>
      <c r="W1455" s="108"/>
      <c r="X1455" s="108"/>
      <c r="Y1455" s="108"/>
      <c r="Z1455" s="108"/>
      <c r="AA1455" s="108"/>
      <c r="AB1455" s="108"/>
      <c r="AC1455" s="108"/>
      <c r="AD1455" s="108"/>
      <c r="AE1455" s="108"/>
      <c r="AF1455" s="108"/>
      <c r="AG1455" s="108"/>
      <c r="AH1455" s="108"/>
      <c r="AI1455" s="108"/>
      <c r="AJ1455" s="108"/>
      <c r="AK1455" s="108"/>
      <c r="AL1455" s="108"/>
      <c r="AM1455" s="108"/>
      <c r="AN1455" s="108"/>
      <c r="AO1455" s="108"/>
      <c r="AP1455" s="108"/>
      <c r="AQ1455" s="108"/>
      <c r="AR1455" s="108"/>
      <c r="AS1455" s="108"/>
      <c r="AT1455" s="108"/>
      <c r="AU1455" s="108"/>
      <c r="AV1455" s="108"/>
      <c r="AW1455" s="108"/>
      <c r="AX1455" s="108"/>
      <c r="AY1455" s="108"/>
      <c r="AZ1455" s="108"/>
      <c r="BE1455" s="108"/>
      <c r="BG1455" s="108"/>
      <c r="BI1455" s="108"/>
      <c r="BK1455" s="108"/>
      <c r="BL1455" s="108"/>
      <c r="BM1455" s="108"/>
      <c r="CB1455" s="108"/>
      <c r="CC1455" s="108"/>
      <c r="CD1455" s="108"/>
      <c r="CE1455" s="108"/>
    </row>
    <row r="1456" spans="1:83">
      <c r="A1456" s="108"/>
      <c r="B1456" s="108"/>
      <c r="E1456" s="108"/>
      <c r="F1456" s="108"/>
      <c r="I1456" s="108"/>
      <c r="J1456" s="108"/>
      <c r="K1456" s="108"/>
      <c r="L1456" s="108"/>
      <c r="M1456" s="108"/>
      <c r="N1456" s="108"/>
      <c r="O1456" s="108"/>
      <c r="P1456" s="108"/>
      <c r="Q1456" s="108"/>
      <c r="R1456" s="108"/>
      <c r="S1456" s="108"/>
      <c r="T1456" s="108"/>
      <c r="U1456" s="108"/>
      <c r="V1456" s="108"/>
      <c r="W1456" s="108"/>
      <c r="X1456" s="108"/>
      <c r="Y1456" s="108"/>
      <c r="Z1456" s="108"/>
      <c r="AA1456" s="108"/>
      <c r="AB1456" s="108"/>
      <c r="AC1456" s="108"/>
      <c r="AD1456" s="108"/>
      <c r="AE1456" s="108"/>
      <c r="AF1456" s="108"/>
      <c r="AG1456" s="108"/>
      <c r="AH1456" s="108"/>
      <c r="AI1456" s="108"/>
      <c r="AJ1456" s="108"/>
      <c r="AK1456" s="108"/>
      <c r="AL1456" s="108"/>
      <c r="AM1456" s="108"/>
      <c r="AN1456" s="108"/>
      <c r="AO1456" s="108"/>
      <c r="AP1456" s="108"/>
      <c r="AQ1456" s="108"/>
      <c r="AR1456" s="108"/>
      <c r="AS1456" s="108"/>
      <c r="AT1456" s="108"/>
      <c r="AU1456" s="108"/>
      <c r="AV1456" s="108"/>
      <c r="AW1456" s="108"/>
      <c r="AX1456" s="108"/>
      <c r="AY1456" s="108"/>
      <c r="AZ1456" s="108"/>
      <c r="BE1456" s="108"/>
      <c r="BG1456" s="108"/>
      <c r="BI1456" s="108"/>
      <c r="BK1456" s="108"/>
      <c r="BL1456" s="108"/>
      <c r="BM1456" s="108"/>
      <c r="CB1456" s="108"/>
      <c r="CC1456" s="108"/>
      <c r="CD1456" s="108"/>
      <c r="CE1456" s="108"/>
    </row>
    <row r="1457" spans="1:83">
      <c r="A1457" s="108"/>
      <c r="B1457" s="108"/>
      <c r="E1457" s="108"/>
      <c r="F1457" s="108"/>
      <c r="I1457" s="108"/>
      <c r="J1457" s="108"/>
      <c r="K1457" s="108"/>
      <c r="L1457" s="108"/>
      <c r="M1457" s="108"/>
      <c r="N1457" s="108"/>
      <c r="O1457" s="108"/>
      <c r="P1457" s="108"/>
      <c r="Q1457" s="108"/>
      <c r="R1457" s="108"/>
      <c r="S1457" s="108"/>
      <c r="T1457" s="108"/>
      <c r="U1457" s="108"/>
      <c r="V1457" s="108"/>
      <c r="W1457" s="108"/>
      <c r="X1457" s="108"/>
      <c r="Y1457" s="108"/>
      <c r="Z1457" s="108"/>
      <c r="AA1457" s="108"/>
      <c r="AB1457" s="108"/>
      <c r="AC1457" s="108"/>
      <c r="AD1457" s="108"/>
      <c r="AE1457" s="108"/>
      <c r="AF1457" s="108"/>
      <c r="AG1457" s="108"/>
      <c r="AH1457" s="108"/>
      <c r="AI1457" s="108"/>
      <c r="AJ1457" s="108"/>
      <c r="AK1457" s="108"/>
      <c r="AL1457" s="108"/>
      <c r="AM1457" s="108"/>
      <c r="AN1457" s="108"/>
      <c r="AO1457" s="108"/>
      <c r="AP1457" s="108"/>
      <c r="AQ1457" s="108"/>
      <c r="AR1457" s="108"/>
      <c r="AS1457" s="108"/>
      <c r="AT1457" s="108"/>
      <c r="AU1457" s="108"/>
      <c r="AV1457" s="108"/>
      <c r="AW1457" s="108"/>
      <c r="AX1457" s="108"/>
      <c r="AY1457" s="108"/>
      <c r="AZ1457" s="108"/>
      <c r="BE1457" s="108"/>
      <c r="BG1457" s="108"/>
      <c r="BI1457" s="108"/>
      <c r="BK1457" s="108"/>
      <c r="BL1457" s="108"/>
      <c r="BM1457" s="108"/>
      <c r="CB1457" s="108"/>
      <c r="CC1457" s="108"/>
      <c r="CD1457" s="108"/>
      <c r="CE1457" s="108"/>
    </row>
    <row r="1458" spans="1:83">
      <c r="A1458" s="108"/>
      <c r="B1458" s="108"/>
      <c r="E1458" s="108"/>
      <c r="F1458" s="108"/>
      <c r="I1458" s="108"/>
      <c r="J1458" s="108"/>
      <c r="K1458" s="108"/>
      <c r="L1458" s="108"/>
      <c r="M1458" s="108"/>
      <c r="N1458" s="108"/>
      <c r="O1458" s="108"/>
      <c r="P1458" s="108"/>
      <c r="Q1458" s="108"/>
      <c r="R1458" s="108"/>
      <c r="S1458" s="108"/>
      <c r="T1458" s="108"/>
      <c r="U1458" s="108"/>
      <c r="V1458" s="108"/>
      <c r="W1458" s="108"/>
      <c r="X1458" s="108"/>
      <c r="Y1458" s="108"/>
      <c r="Z1458" s="108"/>
      <c r="AA1458" s="108"/>
      <c r="AB1458" s="108"/>
      <c r="AC1458" s="108"/>
      <c r="AD1458" s="108"/>
      <c r="AE1458" s="108"/>
      <c r="AF1458" s="108"/>
      <c r="AG1458" s="108"/>
      <c r="AH1458" s="108"/>
      <c r="AI1458" s="108"/>
      <c r="AJ1458" s="108"/>
      <c r="AK1458" s="108"/>
      <c r="AL1458" s="108"/>
      <c r="AM1458" s="108"/>
      <c r="AN1458" s="108"/>
      <c r="AO1458" s="108"/>
      <c r="AP1458" s="108"/>
      <c r="AQ1458" s="108"/>
      <c r="AR1458" s="108"/>
      <c r="AS1458" s="108"/>
      <c r="AT1458" s="108"/>
      <c r="AU1458" s="108"/>
      <c r="AV1458" s="108"/>
      <c r="AW1458" s="108"/>
      <c r="AX1458" s="108"/>
      <c r="AY1458" s="108"/>
      <c r="AZ1458" s="108"/>
      <c r="BE1458" s="108"/>
      <c r="BG1458" s="108"/>
      <c r="BI1458" s="108"/>
      <c r="BK1458" s="108"/>
      <c r="BL1458" s="108"/>
      <c r="BM1458" s="108"/>
      <c r="CB1458" s="108"/>
      <c r="CC1458" s="108"/>
      <c r="CD1458" s="108"/>
      <c r="CE1458" s="108"/>
    </row>
    <row r="1459" spans="1:83">
      <c r="A1459" s="108"/>
      <c r="B1459" s="108"/>
      <c r="E1459" s="108"/>
      <c r="F1459" s="108"/>
      <c r="I1459" s="108"/>
      <c r="J1459" s="108"/>
      <c r="K1459" s="108"/>
      <c r="L1459" s="108"/>
      <c r="M1459" s="108"/>
      <c r="N1459" s="108"/>
      <c r="O1459" s="108"/>
      <c r="P1459" s="108"/>
      <c r="Q1459" s="108"/>
      <c r="R1459" s="108"/>
      <c r="S1459" s="108"/>
      <c r="T1459" s="108"/>
      <c r="U1459" s="108"/>
      <c r="V1459" s="108"/>
      <c r="W1459" s="108"/>
      <c r="X1459" s="108"/>
      <c r="Y1459" s="108"/>
      <c r="Z1459" s="108"/>
      <c r="AA1459" s="108"/>
      <c r="AB1459" s="108"/>
      <c r="AC1459" s="108"/>
      <c r="AD1459" s="108"/>
      <c r="AE1459" s="108"/>
      <c r="AF1459" s="108"/>
      <c r="AG1459" s="108"/>
      <c r="AH1459" s="108"/>
      <c r="AI1459" s="108"/>
      <c r="AJ1459" s="108"/>
      <c r="AK1459" s="108"/>
      <c r="AL1459" s="108"/>
      <c r="AM1459" s="108"/>
      <c r="AN1459" s="108"/>
      <c r="AO1459" s="108"/>
      <c r="AP1459" s="108"/>
      <c r="AQ1459" s="108"/>
      <c r="AR1459" s="108"/>
      <c r="AS1459" s="108"/>
      <c r="AT1459" s="108"/>
      <c r="AU1459" s="108"/>
      <c r="AV1459" s="108"/>
      <c r="AW1459" s="108"/>
      <c r="AX1459" s="108"/>
      <c r="AY1459" s="108"/>
      <c r="AZ1459" s="108"/>
      <c r="BE1459" s="108"/>
      <c r="BG1459" s="108"/>
      <c r="BI1459" s="108"/>
      <c r="BK1459" s="108"/>
      <c r="BL1459" s="108"/>
      <c r="BM1459" s="108"/>
      <c r="CB1459" s="108"/>
      <c r="CC1459" s="108"/>
      <c r="CD1459" s="108"/>
      <c r="CE1459" s="108"/>
    </row>
    <row r="1460" spans="1:83">
      <c r="A1460" s="108"/>
      <c r="B1460" s="108"/>
      <c r="E1460" s="108"/>
      <c r="F1460" s="108"/>
      <c r="I1460" s="108"/>
      <c r="J1460" s="108"/>
      <c r="K1460" s="108"/>
      <c r="L1460" s="108"/>
      <c r="M1460" s="108"/>
      <c r="N1460" s="108"/>
      <c r="O1460" s="108"/>
      <c r="P1460" s="108"/>
      <c r="Q1460" s="108"/>
      <c r="R1460" s="108"/>
      <c r="S1460" s="108"/>
      <c r="T1460" s="108"/>
      <c r="U1460" s="108"/>
      <c r="V1460" s="108"/>
      <c r="W1460" s="108"/>
      <c r="X1460" s="108"/>
      <c r="Y1460" s="108"/>
      <c r="Z1460" s="108"/>
      <c r="AA1460" s="108"/>
      <c r="AB1460" s="108"/>
      <c r="AC1460" s="108"/>
      <c r="AD1460" s="108"/>
      <c r="AE1460" s="108"/>
      <c r="AF1460" s="108"/>
      <c r="AG1460" s="108"/>
      <c r="AH1460" s="108"/>
      <c r="AI1460" s="108"/>
      <c r="AJ1460" s="108"/>
      <c r="AK1460" s="108"/>
      <c r="AL1460" s="108"/>
      <c r="AM1460" s="108"/>
      <c r="AN1460" s="108"/>
      <c r="AO1460" s="108"/>
      <c r="AP1460" s="108"/>
      <c r="AQ1460" s="108"/>
      <c r="AR1460" s="108"/>
      <c r="AS1460" s="108"/>
      <c r="AT1460" s="108"/>
      <c r="AU1460" s="108"/>
      <c r="AV1460" s="108"/>
      <c r="AW1460" s="108"/>
      <c r="AX1460" s="108"/>
      <c r="AY1460" s="108"/>
      <c r="AZ1460" s="108"/>
      <c r="BE1460" s="108"/>
      <c r="BG1460" s="108"/>
      <c r="BI1460" s="108"/>
      <c r="BK1460" s="108"/>
      <c r="BL1460" s="108"/>
      <c r="BM1460" s="108"/>
      <c r="CB1460" s="108"/>
      <c r="CC1460" s="108"/>
      <c r="CD1460" s="108"/>
      <c r="CE1460" s="108"/>
    </row>
    <row r="1461" spans="1:83">
      <c r="A1461" s="108"/>
      <c r="B1461" s="108"/>
      <c r="E1461" s="108"/>
      <c r="F1461" s="108"/>
      <c r="I1461" s="108"/>
      <c r="J1461" s="108"/>
      <c r="K1461" s="108"/>
      <c r="L1461" s="108"/>
      <c r="M1461" s="108"/>
      <c r="N1461" s="108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8"/>
      <c r="AA1461" s="108"/>
      <c r="AB1461" s="108"/>
      <c r="AC1461" s="108"/>
      <c r="AD1461" s="108"/>
      <c r="AE1461" s="108"/>
      <c r="AF1461" s="108"/>
      <c r="AG1461" s="108"/>
      <c r="AH1461" s="108"/>
      <c r="AI1461" s="108"/>
      <c r="AJ1461" s="108"/>
      <c r="AK1461" s="108"/>
      <c r="AL1461" s="108"/>
      <c r="AM1461" s="108"/>
      <c r="AN1461" s="108"/>
      <c r="AO1461" s="108"/>
      <c r="AP1461" s="108"/>
      <c r="AQ1461" s="108"/>
      <c r="AR1461" s="108"/>
      <c r="AS1461" s="108"/>
      <c r="AT1461" s="108"/>
      <c r="AU1461" s="108"/>
      <c r="AV1461" s="108"/>
      <c r="AW1461" s="108"/>
      <c r="AX1461" s="108"/>
      <c r="AY1461" s="108"/>
      <c r="AZ1461" s="108"/>
      <c r="BE1461" s="108"/>
      <c r="BG1461" s="108"/>
      <c r="BI1461" s="108"/>
      <c r="BK1461" s="108"/>
      <c r="BL1461" s="108"/>
      <c r="BM1461" s="108"/>
      <c r="CB1461" s="108"/>
      <c r="CC1461" s="108"/>
      <c r="CD1461" s="108"/>
      <c r="CE1461" s="108"/>
    </row>
    <row r="1462" spans="1:83">
      <c r="A1462" s="108"/>
      <c r="B1462" s="108"/>
      <c r="E1462" s="108"/>
      <c r="F1462" s="108"/>
      <c r="I1462" s="108"/>
      <c r="J1462" s="108"/>
      <c r="K1462" s="108"/>
      <c r="L1462" s="108"/>
      <c r="M1462" s="108"/>
      <c r="N1462" s="108"/>
      <c r="O1462" s="108"/>
      <c r="P1462" s="108"/>
      <c r="Q1462" s="108"/>
      <c r="R1462" s="108"/>
      <c r="S1462" s="108"/>
      <c r="T1462" s="108"/>
      <c r="U1462" s="108"/>
      <c r="V1462" s="108"/>
      <c r="W1462" s="108"/>
      <c r="X1462" s="108"/>
      <c r="Y1462" s="108"/>
      <c r="Z1462" s="108"/>
      <c r="AA1462" s="108"/>
      <c r="AB1462" s="108"/>
      <c r="AC1462" s="108"/>
      <c r="AD1462" s="108"/>
      <c r="AE1462" s="108"/>
      <c r="AF1462" s="108"/>
      <c r="AG1462" s="108"/>
      <c r="AH1462" s="108"/>
      <c r="AI1462" s="108"/>
      <c r="AJ1462" s="108"/>
      <c r="AK1462" s="108"/>
      <c r="AL1462" s="108"/>
      <c r="AM1462" s="108"/>
      <c r="AN1462" s="108"/>
      <c r="AO1462" s="108"/>
      <c r="AP1462" s="108"/>
      <c r="AQ1462" s="108"/>
      <c r="AR1462" s="108"/>
      <c r="AS1462" s="108"/>
      <c r="AT1462" s="108"/>
      <c r="AU1462" s="108"/>
      <c r="AV1462" s="108"/>
      <c r="AW1462" s="108"/>
      <c r="AX1462" s="108"/>
      <c r="AY1462" s="108"/>
      <c r="AZ1462" s="108"/>
      <c r="BE1462" s="108"/>
      <c r="BG1462" s="108"/>
      <c r="BI1462" s="108"/>
      <c r="BK1462" s="108"/>
      <c r="BL1462" s="108"/>
      <c r="BM1462" s="108"/>
      <c r="CB1462" s="108"/>
      <c r="CC1462" s="108"/>
      <c r="CD1462" s="108"/>
      <c r="CE1462" s="108"/>
    </row>
    <row r="1463" spans="1:83">
      <c r="A1463" s="108"/>
      <c r="B1463" s="108"/>
      <c r="E1463" s="108"/>
      <c r="F1463" s="108"/>
      <c r="I1463" s="108"/>
      <c r="J1463" s="108"/>
      <c r="K1463" s="108"/>
      <c r="L1463" s="108"/>
      <c r="M1463" s="108"/>
      <c r="N1463" s="108"/>
      <c r="O1463" s="108"/>
      <c r="P1463" s="108"/>
      <c r="Q1463" s="108"/>
      <c r="R1463" s="108"/>
      <c r="S1463" s="108"/>
      <c r="T1463" s="108"/>
      <c r="U1463" s="108"/>
      <c r="V1463" s="108"/>
      <c r="W1463" s="108"/>
      <c r="X1463" s="108"/>
      <c r="Y1463" s="108"/>
      <c r="Z1463" s="108"/>
      <c r="AA1463" s="108"/>
      <c r="AB1463" s="108"/>
      <c r="AC1463" s="108"/>
      <c r="AD1463" s="108"/>
      <c r="AE1463" s="108"/>
      <c r="AF1463" s="108"/>
      <c r="AG1463" s="108"/>
      <c r="AH1463" s="108"/>
      <c r="AI1463" s="108"/>
      <c r="AJ1463" s="108"/>
      <c r="AK1463" s="108"/>
      <c r="AL1463" s="108"/>
      <c r="AM1463" s="108"/>
      <c r="AN1463" s="108"/>
      <c r="AO1463" s="108"/>
      <c r="AP1463" s="108"/>
      <c r="AQ1463" s="108"/>
      <c r="AR1463" s="108"/>
      <c r="AS1463" s="108"/>
      <c r="AT1463" s="108"/>
      <c r="AU1463" s="108"/>
      <c r="AV1463" s="108"/>
      <c r="AW1463" s="108"/>
      <c r="AX1463" s="108"/>
      <c r="AY1463" s="108"/>
      <c r="AZ1463" s="108"/>
      <c r="BE1463" s="108"/>
      <c r="BG1463" s="108"/>
      <c r="BI1463" s="108"/>
      <c r="BK1463" s="108"/>
      <c r="BL1463" s="108"/>
      <c r="BM1463" s="108"/>
      <c r="CB1463" s="108"/>
      <c r="CC1463" s="108"/>
      <c r="CD1463" s="108"/>
      <c r="CE1463" s="108"/>
    </row>
    <row r="1464" spans="1:83">
      <c r="A1464" s="108"/>
      <c r="B1464" s="108"/>
      <c r="E1464" s="108"/>
      <c r="F1464" s="108"/>
      <c r="I1464" s="108"/>
      <c r="J1464" s="108"/>
      <c r="K1464" s="108"/>
      <c r="L1464" s="108"/>
      <c r="M1464" s="108"/>
      <c r="N1464" s="108"/>
      <c r="O1464" s="108"/>
      <c r="P1464" s="108"/>
      <c r="Q1464" s="108"/>
      <c r="R1464" s="108"/>
      <c r="S1464" s="108"/>
      <c r="T1464" s="108"/>
      <c r="U1464" s="108"/>
      <c r="V1464" s="108"/>
      <c r="W1464" s="108"/>
      <c r="X1464" s="108"/>
      <c r="Y1464" s="108"/>
      <c r="Z1464" s="108"/>
      <c r="AA1464" s="108"/>
      <c r="AB1464" s="108"/>
      <c r="AC1464" s="108"/>
      <c r="AD1464" s="108"/>
      <c r="AE1464" s="108"/>
      <c r="AF1464" s="108"/>
      <c r="AG1464" s="108"/>
      <c r="AH1464" s="108"/>
      <c r="AI1464" s="108"/>
      <c r="AJ1464" s="108"/>
      <c r="AK1464" s="108"/>
      <c r="AL1464" s="108"/>
      <c r="AM1464" s="108"/>
      <c r="AN1464" s="108"/>
      <c r="AO1464" s="108"/>
      <c r="AP1464" s="108"/>
      <c r="AQ1464" s="108"/>
      <c r="AR1464" s="108"/>
      <c r="AS1464" s="108"/>
      <c r="AT1464" s="108"/>
      <c r="AU1464" s="108"/>
      <c r="AV1464" s="108"/>
      <c r="AW1464" s="108"/>
      <c r="AX1464" s="108"/>
      <c r="AY1464" s="108"/>
      <c r="AZ1464" s="108"/>
      <c r="BE1464" s="108"/>
      <c r="BG1464" s="108"/>
      <c r="BI1464" s="108"/>
      <c r="BK1464" s="108"/>
      <c r="BL1464" s="108"/>
      <c r="BM1464" s="108"/>
      <c r="CB1464" s="108"/>
      <c r="CC1464" s="108"/>
      <c r="CD1464" s="108"/>
      <c r="CE1464" s="108"/>
    </row>
    <row r="1465" spans="1:83">
      <c r="A1465" s="108"/>
      <c r="B1465" s="108"/>
      <c r="E1465" s="108"/>
      <c r="F1465" s="108"/>
      <c r="I1465" s="108"/>
      <c r="J1465" s="108"/>
      <c r="K1465" s="108"/>
      <c r="L1465" s="108"/>
      <c r="M1465" s="108"/>
      <c r="N1465" s="108"/>
      <c r="O1465" s="108"/>
      <c r="P1465" s="108"/>
      <c r="Q1465" s="108"/>
      <c r="R1465" s="108"/>
      <c r="S1465" s="108"/>
      <c r="T1465" s="108"/>
      <c r="U1465" s="108"/>
      <c r="V1465" s="108"/>
      <c r="W1465" s="108"/>
      <c r="X1465" s="108"/>
      <c r="Y1465" s="108"/>
      <c r="Z1465" s="108"/>
      <c r="AA1465" s="108"/>
      <c r="AB1465" s="108"/>
      <c r="AC1465" s="108"/>
      <c r="AD1465" s="108"/>
      <c r="AE1465" s="108"/>
      <c r="AF1465" s="108"/>
      <c r="AG1465" s="108"/>
      <c r="AH1465" s="108"/>
      <c r="AI1465" s="108"/>
      <c r="AJ1465" s="108"/>
      <c r="AK1465" s="108"/>
      <c r="AL1465" s="108"/>
      <c r="AM1465" s="108"/>
      <c r="AN1465" s="108"/>
      <c r="AO1465" s="108"/>
      <c r="AP1465" s="108"/>
      <c r="AQ1465" s="108"/>
      <c r="AR1465" s="108"/>
      <c r="AS1465" s="108"/>
      <c r="AT1465" s="108"/>
      <c r="AU1465" s="108"/>
      <c r="AV1465" s="108"/>
      <c r="AW1465" s="108"/>
      <c r="AX1465" s="108"/>
      <c r="AY1465" s="108"/>
      <c r="AZ1465" s="108"/>
      <c r="BE1465" s="108"/>
      <c r="BG1465" s="108"/>
      <c r="BI1465" s="108"/>
      <c r="BK1465" s="108"/>
      <c r="BL1465" s="108"/>
      <c r="BM1465" s="108"/>
      <c r="CB1465" s="108"/>
      <c r="CC1465" s="108"/>
      <c r="CD1465" s="108"/>
      <c r="CE1465" s="108"/>
    </row>
    <row r="1466" spans="1:83">
      <c r="A1466" s="108"/>
      <c r="B1466" s="108"/>
      <c r="E1466" s="108"/>
      <c r="F1466" s="108"/>
      <c r="I1466" s="108"/>
      <c r="J1466" s="108"/>
      <c r="K1466" s="108"/>
      <c r="L1466" s="108"/>
      <c r="M1466" s="108"/>
      <c r="N1466" s="108"/>
      <c r="O1466" s="108"/>
      <c r="P1466" s="108"/>
      <c r="Q1466" s="108"/>
      <c r="R1466" s="108"/>
      <c r="S1466" s="108"/>
      <c r="T1466" s="108"/>
      <c r="U1466" s="108"/>
      <c r="V1466" s="108"/>
      <c r="W1466" s="108"/>
      <c r="X1466" s="108"/>
      <c r="Y1466" s="108"/>
      <c r="Z1466" s="108"/>
      <c r="AA1466" s="108"/>
      <c r="AB1466" s="108"/>
      <c r="AC1466" s="108"/>
      <c r="AD1466" s="108"/>
      <c r="AE1466" s="108"/>
      <c r="AF1466" s="108"/>
      <c r="AG1466" s="108"/>
      <c r="AH1466" s="108"/>
      <c r="AI1466" s="108"/>
      <c r="AJ1466" s="108"/>
      <c r="AK1466" s="108"/>
      <c r="AL1466" s="108"/>
      <c r="AM1466" s="108"/>
      <c r="AN1466" s="108"/>
      <c r="AO1466" s="108"/>
      <c r="AP1466" s="108"/>
      <c r="AQ1466" s="108"/>
      <c r="AR1466" s="108"/>
      <c r="AS1466" s="108"/>
      <c r="AT1466" s="108"/>
      <c r="AU1466" s="108"/>
      <c r="AV1466" s="108"/>
      <c r="AW1466" s="108"/>
      <c r="AX1466" s="108"/>
      <c r="AY1466" s="108"/>
      <c r="AZ1466" s="108"/>
      <c r="BE1466" s="108"/>
      <c r="BG1466" s="108"/>
      <c r="BI1466" s="108"/>
      <c r="BK1466" s="108"/>
      <c r="BL1466" s="108"/>
      <c r="BM1466" s="108"/>
      <c r="CB1466" s="108"/>
      <c r="CC1466" s="108"/>
      <c r="CD1466" s="108"/>
      <c r="CE1466" s="108"/>
    </row>
    <row r="1467" spans="1:83">
      <c r="A1467" s="108"/>
      <c r="B1467" s="108"/>
      <c r="E1467" s="108"/>
      <c r="F1467" s="108"/>
      <c r="I1467" s="108"/>
      <c r="J1467" s="108"/>
      <c r="K1467" s="108"/>
      <c r="L1467" s="108"/>
      <c r="M1467" s="108"/>
      <c r="N1467" s="108"/>
      <c r="O1467" s="108"/>
      <c r="P1467" s="108"/>
      <c r="Q1467" s="108"/>
      <c r="R1467" s="108"/>
      <c r="S1467" s="108"/>
      <c r="T1467" s="108"/>
      <c r="U1467" s="108"/>
      <c r="V1467" s="108"/>
      <c r="W1467" s="108"/>
      <c r="X1467" s="108"/>
      <c r="Y1467" s="108"/>
      <c r="Z1467" s="108"/>
      <c r="AA1467" s="108"/>
      <c r="AB1467" s="108"/>
      <c r="AC1467" s="108"/>
      <c r="AD1467" s="108"/>
      <c r="AE1467" s="108"/>
      <c r="AF1467" s="108"/>
      <c r="AG1467" s="108"/>
      <c r="AH1467" s="108"/>
      <c r="AI1467" s="108"/>
      <c r="AJ1467" s="108"/>
      <c r="AK1467" s="108"/>
      <c r="AL1467" s="108"/>
      <c r="AM1467" s="108"/>
      <c r="AN1467" s="108"/>
      <c r="AO1467" s="108"/>
      <c r="AP1467" s="108"/>
      <c r="AQ1467" s="108"/>
      <c r="AR1467" s="108"/>
      <c r="AS1467" s="108"/>
      <c r="AT1467" s="108"/>
      <c r="AU1467" s="108"/>
      <c r="AV1467" s="108"/>
      <c r="AW1467" s="108"/>
      <c r="AX1467" s="108"/>
      <c r="AY1467" s="108"/>
      <c r="AZ1467" s="108"/>
      <c r="BE1467" s="108"/>
      <c r="BG1467" s="108"/>
      <c r="BI1467" s="108"/>
      <c r="BK1467" s="108"/>
      <c r="BL1467" s="108"/>
      <c r="BM1467" s="108"/>
      <c r="CB1467" s="108"/>
      <c r="CC1467" s="108"/>
      <c r="CD1467" s="108"/>
      <c r="CE1467" s="108"/>
    </row>
  </sheetData>
  <autoFilter ref="A5:BN5"/>
  <mergeCells count="47">
    <mergeCell ref="Q98:V98"/>
    <mergeCell ref="AX98:AY98"/>
    <mergeCell ref="Q99:V99"/>
    <mergeCell ref="AM99:AN99"/>
    <mergeCell ref="AO99:AU99"/>
    <mergeCell ref="AX97:AY97"/>
    <mergeCell ref="BW1:BZ1"/>
    <mergeCell ref="CB1:CB2"/>
    <mergeCell ref="CC1:CC2"/>
    <mergeCell ref="CG1:CG2"/>
    <mergeCell ref="AX95:AY95"/>
    <mergeCell ref="BO95:BP95"/>
    <mergeCell ref="BR95:BU95"/>
    <mergeCell ref="BW95:BZ95"/>
    <mergeCell ref="AX96:AY96"/>
    <mergeCell ref="CH1:CH2"/>
    <mergeCell ref="A94:K94"/>
    <mergeCell ref="BB1:BB2"/>
    <mergeCell ref="BC1:BC2"/>
    <mergeCell ref="BN1:BN2"/>
    <mergeCell ref="BO1:BO2"/>
    <mergeCell ref="BP1:BP2"/>
    <mergeCell ref="BR1:BU1"/>
    <mergeCell ref="AV1:AV2"/>
    <mergeCell ref="AW1:AW2"/>
    <mergeCell ref="AX1:AX2"/>
    <mergeCell ref="AY1:AY2"/>
    <mergeCell ref="AZ1:AZ2"/>
    <mergeCell ref="BA1:BA2"/>
    <mergeCell ref="X1:X2"/>
    <mergeCell ref="AA1:AK1"/>
    <mergeCell ref="AL1:AL2"/>
    <mergeCell ref="AM1:AN1"/>
    <mergeCell ref="AO1:AT1"/>
    <mergeCell ref="AU1:AU2"/>
    <mergeCell ref="G1:G2"/>
    <mergeCell ref="H1:H2"/>
    <mergeCell ref="I1:I2"/>
    <mergeCell ref="J1:J2"/>
    <mergeCell ref="K1:K2"/>
    <mergeCell ref="L1:V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P1467"/>
  <sheetViews>
    <sheetView tabSelected="1" zoomScale="70" zoomScaleNormal="70" workbookViewId="0">
      <selection activeCell="A62" sqref="A62:XFD64"/>
    </sheetView>
  </sheetViews>
  <sheetFormatPr defaultRowHeight="15.75"/>
  <cols>
    <col min="1" max="1" width="12.42578125" style="107" bestFit="1" customWidth="1"/>
    <col min="2" max="2" width="7" style="107" hidden="1" customWidth="1"/>
    <col min="3" max="3" width="6.28515625" style="108" hidden="1" customWidth="1"/>
    <col min="4" max="4" width="24" style="108" customWidth="1"/>
    <col min="5" max="5" width="7.140625" style="281" hidden="1" customWidth="1"/>
    <col min="6" max="6" width="28.42578125" style="281" customWidth="1"/>
    <col min="7" max="7" width="30.140625" style="478" customWidth="1"/>
    <col min="8" max="8" width="12.42578125" style="108" customWidth="1"/>
    <col min="9" max="9" width="11.140625" style="108" customWidth="1"/>
    <col min="10" max="10" width="11.85546875" style="282" customWidth="1"/>
    <col min="11" max="11" width="9.85546875" style="107" customWidth="1"/>
    <col min="12" max="12" width="17.7109375" style="107" customWidth="1"/>
    <col min="13" max="13" width="10.7109375" style="283" customWidth="1"/>
    <col min="14" max="15" width="10.5703125" style="283" bestFit="1" customWidth="1"/>
    <col min="16" max="16" width="10.85546875" style="283" customWidth="1"/>
    <col min="17" max="23" width="10.5703125" style="283" customWidth="1"/>
    <col min="24" max="24" width="10.5703125" style="107" bestFit="1" customWidth="1"/>
    <col min="25" max="25" width="13.140625" style="107" bestFit="1" customWidth="1"/>
    <col min="26" max="27" width="13.140625" style="107" customWidth="1"/>
    <col min="28" max="30" width="14.28515625" style="107" bestFit="1" customWidth="1"/>
    <col min="31" max="32" width="14.28515625" style="107" customWidth="1"/>
    <col min="33" max="36" width="14.28515625" style="107" bestFit="1" customWidth="1"/>
    <col min="37" max="37" width="14.28515625" style="107" customWidth="1"/>
    <col min="38" max="38" width="14.28515625" style="107" bestFit="1" customWidth="1"/>
    <col min="39" max="39" width="20.140625" style="107" customWidth="1"/>
    <col min="40" max="40" width="10.7109375" style="107" bestFit="1" customWidth="1"/>
    <col min="41" max="41" width="10.85546875" style="107" bestFit="1" customWidth="1"/>
    <col min="42" max="43" width="15.140625" style="107" bestFit="1" customWidth="1"/>
    <col min="44" max="44" width="15.5703125" style="107" bestFit="1" customWidth="1"/>
    <col min="45" max="45" width="13.42578125" style="107" bestFit="1" customWidth="1"/>
    <col min="46" max="46" width="12.5703125" style="107" customWidth="1"/>
    <col min="47" max="47" width="12" style="107" bestFit="1" customWidth="1"/>
    <col min="48" max="48" width="15.140625" style="107" bestFit="1" customWidth="1"/>
    <col min="49" max="49" width="20.140625" style="107" customWidth="1"/>
    <col min="50" max="50" width="14.28515625" style="107" customWidth="1"/>
    <col min="51" max="51" width="14.7109375" style="107" bestFit="1" customWidth="1"/>
    <col min="52" max="52" width="15.140625" style="107" bestFit="1" customWidth="1"/>
    <col min="53" max="53" width="21" style="107" bestFit="1" customWidth="1"/>
    <col min="54" max="54" width="20.5703125" style="108" hidden="1" customWidth="1"/>
    <col min="55" max="56" width="15.140625" style="108" hidden="1" customWidth="1"/>
    <col min="57" max="57" width="9.42578125" style="108" hidden="1" customWidth="1"/>
    <col min="58" max="58" width="9.140625" style="284" hidden="1" customWidth="1"/>
    <col min="59" max="59" width="9.140625" style="108" hidden="1" customWidth="1"/>
    <col min="60" max="60" width="9.140625" style="284" hidden="1" customWidth="1"/>
    <col min="61" max="61" width="9.140625" style="108" hidden="1" customWidth="1"/>
    <col min="62" max="62" width="9.140625" style="284" hidden="1" customWidth="1"/>
    <col min="63" max="63" width="9.140625" style="108" hidden="1" customWidth="1"/>
    <col min="64" max="64" width="13.85546875" style="284" hidden="1" customWidth="1"/>
    <col min="65" max="65" width="11.42578125" style="285" hidden="1" customWidth="1"/>
    <col min="66" max="66" width="13.85546875" style="284" hidden="1" customWidth="1"/>
    <col min="67" max="67" width="16" style="108" hidden="1" customWidth="1"/>
    <col min="68" max="68" width="12.42578125" style="108" hidden="1" customWidth="1"/>
    <col min="69" max="69" width="15.5703125" style="108" hidden="1" customWidth="1"/>
    <col min="70" max="70" width="7.140625" style="108" hidden="1" customWidth="1"/>
    <col min="71" max="71" width="13.85546875" style="108" hidden="1" customWidth="1"/>
    <col min="72" max="74" width="12.28515625" style="108" hidden="1" customWidth="1"/>
    <col min="75" max="75" width="7.140625" style="108" hidden="1" customWidth="1"/>
    <col min="76" max="76" width="11.85546875" style="108" hidden="1" customWidth="1"/>
    <col min="77" max="80" width="9.140625" style="108" hidden="1" customWidth="1"/>
    <col min="81" max="81" width="3.85546875" style="106" hidden="1" customWidth="1"/>
    <col min="82" max="82" width="63.5703125" style="107" hidden="1" customWidth="1"/>
    <col min="83" max="83" width="11" style="107" hidden="1" customWidth="1"/>
    <col min="84" max="84" width="14.5703125" style="107" hidden="1" customWidth="1"/>
    <col min="85" max="85" width="15.140625" style="108" hidden="1" customWidth="1"/>
    <col min="86" max="86" width="10.7109375" style="108" hidden="1" customWidth="1"/>
    <col min="87" max="87" width="13" style="108" hidden="1" customWidth="1"/>
    <col min="88" max="89" width="13" style="490" customWidth="1"/>
    <col min="90" max="90" width="14.140625" style="108" customWidth="1"/>
    <col min="91" max="91" width="14.5703125" style="108" customWidth="1"/>
    <col min="92" max="92" width="13.140625" style="108" customWidth="1"/>
    <col min="93" max="93" width="15.28515625" style="108" customWidth="1"/>
    <col min="94" max="94" width="14.28515625" style="108" customWidth="1"/>
    <col min="95" max="95" width="13" style="108" customWidth="1"/>
    <col min="96" max="97" width="15.140625" style="108" hidden="1" customWidth="1"/>
    <col min="98" max="98" width="16.85546875" style="108" hidden="1" customWidth="1"/>
    <col min="99" max="99" width="13.7109375" style="108" hidden="1" customWidth="1"/>
    <col min="100" max="100" width="13.7109375" style="108" customWidth="1"/>
    <col min="101" max="101" width="13.140625" style="495" customWidth="1"/>
    <col min="102" max="102" width="12.7109375" style="495" customWidth="1"/>
    <col min="103" max="103" width="14.85546875" style="495" customWidth="1"/>
    <col min="104" max="104" width="13.85546875" style="495" customWidth="1"/>
    <col min="105" max="105" width="12" style="495" customWidth="1"/>
    <col min="106" max="106" width="12.42578125" style="495" customWidth="1"/>
    <col min="107" max="107" width="11.42578125" style="495" customWidth="1"/>
    <col min="108" max="109" width="12.7109375" style="495" customWidth="1"/>
    <col min="110" max="110" width="12.140625" style="495" customWidth="1"/>
    <col min="111" max="111" width="13.85546875" style="495" customWidth="1"/>
    <col min="112" max="112" width="12.42578125" style="495" customWidth="1"/>
    <col min="113" max="113" width="13.7109375" style="495" customWidth="1"/>
    <col min="114" max="114" width="19.7109375" style="495" customWidth="1"/>
    <col min="115" max="115" width="16.140625" style="495" customWidth="1"/>
    <col min="116" max="116" width="17.28515625" style="495" customWidth="1"/>
    <col min="117" max="117" width="14.42578125" style="487" customWidth="1"/>
    <col min="118" max="118" width="9.7109375" style="487" customWidth="1"/>
    <col min="119" max="119" width="15.85546875" style="108" bestFit="1" customWidth="1"/>
    <col min="120" max="16384" width="9.140625" style="108"/>
  </cols>
  <sheetData>
    <row r="1" spans="1:172" s="7" customFormat="1" ht="15.75" customHeight="1" thickTop="1" thickBot="1">
      <c r="A1" s="503" t="s">
        <v>0</v>
      </c>
      <c r="B1" s="505" t="s">
        <v>1</v>
      </c>
      <c r="C1" s="505" t="s">
        <v>2</v>
      </c>
      <c r="D1" s="505" t="s">
        <v>3</v>
      </c>
      <c r="E1" s="507" t="s">
        <v>4</v>
      </c>
      <c r="F1" s="462"/>
      <c r="G1" s="501" t="s">
        <v>5</v>
      </c>
      <c r="H1" s="501" t="s">
        <v>6</v>
      </c>
      <c r="I1" s="501" t="s">
        <v>7</v>
      </c>
      <c r="J1" s="514" t="s">
        <v>8</v>
      </c>
      <c r="K1" s="516" t="s">
        <v>9</v>
      </c>
      <c r="L1" s="518" t="s">
        <v>10</v>
      </c>
      <c r="M1" s="520" t="s">
        <v>11</v>
      </c>
      <c r="N1" s="521"/>
      <c r="O1" s="521"/>
      <c r="P1" s="521"/>
      <c r="Q1" s="521"/>
      <c r="R1" s="521"/>
      <c r="S1" s="521"/>
      <c r="T1" s="521"/>
      <c r="U1" s="521"/>
      <c r="V1" s="521"/>
      <c r="W1" s="522"/>
      <c r="X1" s="1"/>
      <c r="Y1" s="547" t="s">
        <v>12</v>
      </c>
      <c r="Z1" s="2" t="s">
        <v>12</v>
      </c>
      <c r="AA1" s="2" t="s">
        <v>12</v>
      </c>
      <c r="AB1" s="549" t="s">
        <v>13</v>
      </c>
      <c r="AC1" s="550"/>
      <c r="AD1" s="550"/>
      <c r="AE1" s="550"/>
      <c r="AF1" s="550"/>
      <c r="AG1" s="550"/>
      <c r="AH1" s="550"/>
      <c r="AI1" s="550"/>
      <c r="AJ1" s="550"/>
      <c r="AK1" s="550"/>
      <c r="AL1" s="551"/>
      <c r="AM1" s="509" t="s">
        <v>14</v>
      </c>
      <c r="AN1" s="511" t="s">
        <v>15</v>
      </c>
      <c r="AO1" s="511"/>
      <c r="AP1" s="512" t="s">
        <v>16</v>
      </c>
      <c r="AQ1" s="512"/>
      <c r="AR1" s="512"/>
      <c r="AS1" s="512"/>
      <c r="AT1" s="512"/>
      <c r="AU1" s="512"/>
      <c r="AV1" s="512" t="s">
        <v>17</v>
      </c>
      <c r="AW1" s="509" t="s">
        <v>15</v>
      </c>
      <c r="AX1" s="512" t="s">
        <v>18</v>
      </c>
      <c r="AY1" s="539" t="s">
        <v>19</v>
      </c>
      <c r="AZ1" s="541" t="s">
        <v>20</v>
      </c>
      <c r="BA1" s="543" t="s">
        <v>21</v>
      </c>
      <c r="BB1" s="545" t="s">
        <v>22</v>
      </c>
      <c r="BC1" s="528" t="s">
        <v>23</v>
      </c>
      <c r="BD1" s="528" t="s">
        <v>24</v>
      </c>
      <c r="BE1" s="3"/>
      <c r="BF1" s="3"/>
      <c r="BG1" s="3"/>
      <c r="BH1" s="4" t="s">
        <v>25</v>
      </c>
      <c r="BI1" s="5"/>
      <c r="BJ1" s="3"/>
      <c r="BK1" s="3"/>
      <c r="BL1" s="3"/>
      <c r="BM1" s="3"/>
      <c r="BN1" s="6"/>
      <c r="BO1" s="530" t="s">
        <v>26</v>
      </c>
      <c r="BP1" s="532" t="s">
        <v>27</v>
      </c>
      <c r="BQ1" s="534" t="s">
        <v>28</v>
      </c>
      <c r="BS1" s="536" t="s">
        <v>29</v>
      </c>
      <c r="BT1" s="537"/>
      <c r="BU1" s="537"/>
      <c r="BV1" s="538"/>
      <c r="BX1" s="536" t="s">
        <v>30</v>
      </c>
      <c r="BY1" s="537"/>
      <c r="BZ1" s="537"/>
      <c r="CA1" s="538"/>
      <c r="CC1" s="553" t="s">
        <v>31</v>
      </c>
      <c r="CD1" s="523" t="s">
        <v>5</v>
      </c>
      <c r="CE1" s="8" t="s">
        <v>32</v>
      </c>
      <c r="CF1" s="8" t="s">
        <v>33</v>
      </c>
      <c r="CG1" s="8" t="s">
        <v>34</v>
      </c>
      <c r="CH1" s="523" t="s">
        <v>35</v>
      </c>
      <c r="CI1" s="523" t="s">
        <v>36</v>
      </c>
      <c r="CJ1" s="491" t="s">
        <v>281</v>
      </c>
      <c r="CK1" s="491" t="s">
        <v>281</v>
      </c>
      <c r="CL1" s="454" t="s">
        <v>269</v>
      </c>
      <c r="CM1" s="455" t="s">
        <v>269</v>
      </c>
      <c r="CN1" s="455" t="s">
        <v>270</v>
      </c>
      <c r="CO1" s="456" t="s">
        <v>271</v>
      </c>
      <c r="CP1" s="456" t="s">
        <v>283</v>
      </c>
      <c r="CW1" s="563" t="s">
        <v>37</v>
      </c>
      <c r="CX1" s="573" t="s">
        <v>38</v>
      </c>
      <c r="CY1" s="575" t="s">
        <v>275</v>
      </c>
      <c r="CZ1" s="577" t="s">
        <v>276</v>
      </c>
      <c r="DA1" s="579" t="s">
        <v>41</v>
      </c>
      <c r="DB1" s="581" t="s">
        <v>42</v>
      </c>
      <c r="DC1" s="583" t="s">
        <v>43</v>
      </c>
      <c r="DD1" s="565" t="s">
        <v>277</v>
      </c>
      <c r="DE1" s="571" t="s">
        <v>278</v>
      </c>
      <c r="DF1" s="567" t="s">
        <v>279</v>
      </c>
      <c r="DG1" s="569" t="s">
        <v>280</v>
      </c>
      <c r="DH1" s="496"/>
      <c r="DI1" s="496"/>
      <c r="DJ1" s="496"/>
      <c r="DK1" s="496"/>
      <c r="DL1" s="496"/>
      <c r="DM1" s="479"/>
      <c r="DN1" s="479"/>
    </row>
    <row r="2" spans="1:172" s="7" customFormat="1" ht="29.25" thickBot="1">
      <c r="A2" s="504"/>
      <c r="B2" s="506"/>
      <c r="C2" s="506"/>
      <c r="D2" s="506"/>
      <c r="E2" s="508"/>
      <c r="F2" s="463"/>
      <c r="G2" s="502"/>
      <c r="H2" s="502"/>
      <c r="I2" s="502"/>
      <c r="J2" s="515"/>
      <c r="K2" s="517"/>
      <c r="L2" s="519"/>
      <c r="M2" s="9" t="s">
        <v>37</v>
      </c>
      <c r="N2" s="10" t="s">
        <v>38</v>
      </c>
      <c r="O2" s="11" t="s">
        <v>39</v>
      </c>
      <c r="P2" s="12" t="s">
        <v>40</v>
      </c>
      <c r="Q2" s="13" t="s">
        <v>41</v>
      </c>
      <c r="R2" s="14" t="s">
        <v>42</v>
      </c>
      <c r="S2" s="15" t="s">
        <v>43</v>
      </c>
      <c r="T2" s="16" t="s">
        <v>44</v>
      </c>
      <c r="U2" s="17" t="s">
        <v>45</v>
      </c>
      <c r="V2" s="18" t="s">
        <v>46</v>
      </c>
      <c r="W2" s="19" t="s">
        <v>47</v>
      </c>
      <c r="X2" s="20" t="s">
        <v>48</v>
      </c>
      <c r="Y2" s="548"/>
      <c r="Z2" s="21" t="s">
        <v>49</v>
      </c>
      <c r="AA2" s="21" t="s">
        <v>50</v>
      </c>
      <c r="AB2" s="22" t="str">
        <f t="shared" ref="AB2:AL2" si="0">+M2</f>
        <v xml:space="preserve">GOPEK </v>
      </c>
      <c r="AC2" s="23" t="str">
        <f t="shared" si="0"/>
        <v>CERIA</v>
      </c>
      <c r="AD2" s="24" t="str">
        <f t="shared" si="0"/>
        <v>RAJAKONG</v>
      </c>
      <c r="AE2" s="25" t="str">
        <f t="shared" si="0"/>
        <v>HEPY</v>
      </c>
      <c r="AF2" s="26" t="str">
        <f t="shared" si="0"/>
        <v>WOOW</v>
      </c>
      <c r="AG2" s="27" t="str">
        <f t="shared" si="0"/>
        <v>DJ</v>
      </c>
      <c r="AH2" s="28" t="str">
        <f t="shared" si="0"/>
        <v>HOLALA</v>
      </c>
      <c r="AI2" s="29" t="str">
        <f t="shared" si="0"/>
        <v>BELANG</v>
      </c>
      <c r="AJ2" s="30" t="str">
        <f t="shared" si="0"/>
        <v>LEZAATO</v>
      </c>
      <c r="AK2" s="31" t="str">
        <f t="shared" si="0"/>
        <v>GOCHENG</v>
      </c>
      <c r="AL2" s="32" t="str">
        <f t="shared" si="0"/>
        <v>MIE GOPEK</v>
      </c>
      <c r="AM2" s="510"/>
      <c r="AN2" s="33" t="s">
        <v>32</v>
      </c>
      <c r="AO2" s="33" t="s">
        <v>33</v>
      </c>
      <c r="AP2" s="34" t="s">
        <v>32</v>
      </c>
      <c r="AQ2" s="34" t="s">
        <v>33</v>
      </c>
      <c r="AR2" s="34" t="s">
        <v>35</v>
      </c>
      <c r="AS2" s="34" t="s">
        <v>51</v>
      </c>
      <c r="AT2" s="34" t="s">
        <v>52</v>
      </c>
      <c r="AU2" s="34" t="s">
        <v>53</v>
      </c>
      <c r="AV2" s="513"/>
      <c r="AW2" s="510"/>
      <c r="AX2" s="513"/>
      <c r="AY2" s="540"/>
      <c r="AZ2" s="542"/>
      <c r="BA2" s="544"/>
      <c r="BB2" s="546"/>
      <c r="BC2" s="529"/>
      <c r="BD2" s="529"/>
      <c r="BE2" s="35" t="s">
        <v>54</v>
      </c>
      <c r="BF2" s="36" t="s">
        <v>55</v>
      </c>
      <c r="BG2" s="36" t="s">
        <v>54</v>
      </c>
      <c r="BH2" s="36" t="s">
        <v>55</v>
      </c>
      <c r="BI2" s="36" t="s">
        <v>54</v>
      </c>
      <c r="BJ2" s="36" t="s">
        <v>55</v>
      </c>
      <c r="BK2" s="36" t="s">
        <v>54</v>
      </c>
      <c r="BL2" s="36" t="s">
        <v>55</v>
      </c>
      <c r="BM2" s="37" t="s">
        <v>56</v>
      </c>
      <c r="BN2" s="38" t="s">
        <v>55</v>
      </c>
      <c r="BO2" s="531"/>
      <c r="BP2" s="533"/>
      <c r="BQ2" s="535"/>
      <c r="BS2" s="39" t="s">
        <v>57</v>
      </c>
      <c r="BT2" s="39" t="s">
        <v>58</v>
      </c>
      <c r="BU2" s="39" t="s">
        <v>59</v>
      </c>
      <c r="BV2" s="39" t="s">
        <v>60</v>
      </c>
      <c r="BX2" s="39" t="s">
        <v>57</v>
      </c>
      <c r="BY2" s="39" t="s">
        <v>61</v>
      </c>
      <c r="BZ2" s="39" t="s">
        <v>59</v>
      </c>
      <c r="CA2" s="39" t="s">
        <v>60</v>
      </c>
      <c r="CC2" s="554"/>
      <c r="CD2" s="524"/>
      <c r="CE2" s="40" t="s">
        <v>62</v>
      </c>
      <c r="CF2" s="40" t="s">
        <v>62</v>
      </c>
      <c r="CG2" s="40" t="s">
        <v>63</v>
      </c>
      <c r="CH2" s="524"/>
      <c r="CI2" s="524"/>
      <c r="CJ2" s="491" t="s">
        <v>282</v>
      </c>
      <c r="CK2" s="491">
        <v>1000</v>
      </c>
      <c r="CL2" s="454">
        <v>500</v>
      </c>
      <c r="CM2" s="455">
        <v>1000</v>
      </c>
      <c r="CN2" s="455" t="s">
        <v>272</v>
      </c>
      <c r="CO2" s="456" t="s">
        <v>269</v>
      </c>
      <c r="CW2" s="564"/>
      <c r="CX2" s="574"/>
      <c r="CY2" s="576"/>
      <c r="CZ2" s="578"/>
      <c r="DA2" s="580"/>
      <c r="DB2" s="582"/>
      <c r="DC2" s="584"/>
      <c r="DD2" s="566"/>
      <c r="DE2" s="572"/>
      <c r="DF2" s="568"/>
      <c r="DG2" s="570"/>
      <c r="DH2" s="496"/>
      <c r="DI2" s="496"/>
      <c r="DJ2" s="497" t="s">
        <v>273</v>
      </c>
      <c r="DK2" s="497" t="s">
        <v>274</v>
      </c>
      <c r="DL2" s="497" t="s">
        <v>17</v>
      </c>
      <c r="DM2" s="479"/>
      <c r="DN2" s="479"/>
    </row>
    <row r="3" spans="1:172" s="54" customFormat="1" ht="17.25" thickTop="1" thickBot="1">
      <c r="A3" s="41"/>
      <c r="B3" s="42"/>
      <c r="C3" s="42"/>
      <c r="D3" s="42"/>
      <c r="E3" s="42"/>
      <c r="F3" s="42"/>
      <c r="G3" s="464"/>
      <c r="H3" s="43"/>
      <c r="I3" s="43"/>
      <c r="J3" s="42"/>
      <c r="K3" s="44"/>
      <c r="L3" s="45"/>
      <c r="M3" s="46">
        <f t="shared" ref="M3:T3" si="1">M4/$X$6*120</f>
        <v>6409</v>
      </c>
      <c r="N3" s="46">
        <f t="shared" si="1"/>
        <v>657.5</v>
      </c>
      <c r="O3" s="46">
        <f t="shared" si="1"/>
        <v>563</v>
      </c>
      <c r="P3" s="46">
        <f t="shared" si="1"/>
        <v>607.5</v>
      </c>
      <c r="Q3" s="46">
        <f t="shared" si="1"/>
        <v>58.5</v>
      </c>
      <c r="R3" s="46">
        <f t="shared" si="1"/>
        <v>455</v>
      </c>
      <c r="S3" s="46">
        <f t="shared" si="1"/>
        <v>0</v>
      </c>
      <c r="T3" s="46">
        <f t="shared" si="1"/>
        <v>0</v>
      </c>
      <c r="U3" s="46">
        <f>U4/$X$6*60</f>
        <v>3004</v>
      </c>
      <c r="V3" s="46">
        <f>V4/$X$6*60</f>
        <v>416</v>
      </c>
      <c r="W3" s="46">
        <f>W4/$X$7*120</f>
        <v>0</v>
      </c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7"/>
      <c r="AZ3" s="43"/>
      <c r="BA3" s="48"/>
      <c r="BB3" s="49"/>
      <c r="BC3" s="49"/>
      <c r="BD3" s="49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1"/>
      <c r="BP3" s="52"/>
      <c r="BQ3" s="53"/>
      <c r="BS3" s="55"/>
      <c r="BT3" s="55"/>
      <c r="BU3" s="55"/>
      <c r="BV3" s="55"/>
      <c r="BX3" s="55"/>
      <c r="BY3" s="55"/>
      <c r="BZ3" s="55"/>
      <c r="CA3" s="55"/>
      <c r="CC3" s="56"/>
      <c r="CD3" s="56"/>
      <c r="CE3" s="56"/>
      <c r="CF3" s="56"/>
      <c r="CG3" s="56"/>
      <c r="CH3" s="56"/>
      <c r="CI3" s="56"/>
      <c r="CJ3" s="488"/>
      <c r="CK3" s="488"/>
      <c r="CW3" s="492" t="str">
        <f>IFERROR(((R3/CO3*CO3)+(R3/AB3*CS3)),"-")</f>
        <v>-</v>
      </c>
      <c r="CX3" s="492" t="str">
        <f>IFERROR(((S3/CO3*CQ3)+(S3/AB3*CS3)),"-")</f>
        <v>-</v>
      </c>
      <c r="CY3" s="492" t="str">
        <f>IFERROR(((T3/CO3*CQ3)+(T3/AB3*CS3)),"-")</f>
        <v>-</v>
      </c>
      <c r="CZ3" s="492" t="str">
        <f>IFERROR(((U3/CO3*CQ3)+(U3/AB3*CS3)),"-")</f>
        <v>-</v>
      </c>
      <c r="DA3" s="492" t="str">
        <f>IFERROR(((V3/CO3*CQ3)+(V3/AB3*CS3)),"-")</f>
        <v>-</v>
      </c>
      <c r="DB3" s="492" t="str">
        <f>IFERROR(((W3/CO3*CQ3)+(W3/AB3*CS3)),"-")</f>
        <v>-</v>
      </c>
      <c r="DC3" s="492" t="str">
        <f>IFERROR(((X3/CO3*CQ3)+(X3/AB3*CS3)),"-")</f>
        <v>-</v>
      </c>
      <c r="DD3" s="492" t="str">
        <f>IFERROR(((Y3/CP3*CR3)+(Y3/AB3*CS3)),"-")</f>
        <v>-</v>
      </c>
      <c r="DE3" s="492"/>
      <c r="DF3" s="492" t="str">
        <f>IFERROR(((Z3/CP3*CR3)+(Z3/AB3*CS3)),"-")</f>
        <v>-</v>
      </c>
      <c r="DG3" s="492" t="str">
        <f>IFERROR(((AA3/CO3*CQ3)+(AA3/AB3*CS3)),"-")</f>
        <v>-</v>
      </c>
      <c r="DH3" s="498">
        <f>SUM(CW3:DG3)</f>
        <v>0</v>
      </c>
      <c r="DI3" s="498">
        <f>CU3-DH3</f>
        <v>0</v>
      </c>
      <c r="DJ3" s="498">
        <f>SUM(DJ6:DJ92)</f>
        <v>1268346309.0909092</v>
      </c>
      <c r="DK3" s="498">
        <f>SUM(DK6:DK92)</f>
        <v>126834630.90909085</v>
      </c>
      <c r="DL3" s="498">
        <f>SUM(DL6:DL85)</f>
        <v>1395180940</v>
      </c>
      <c r="DM3" s="480"/>
      <c r="DN3" s="480"/>
    </row>
    <row r="4" spans="1:172" s="54" customFormat="1" ht="16.5" thickBot="1">
      <c r="A4" s="57"/>
      <c r="B4" s="58"/>
      <c r="C4" s="58"/>
      <c r="D4" s="58"/>
      <c r="E4" s="58"/>
      <c r="F4" s="58"/>
      <c r="G4" s="465"/>
      <c r="H4" s="59"/>
      <c r="I4" s="59"/>
      <c r="J4" s="58"/>
      <c r="K4" s="60"/>
      <c r="L4" s="61"/>
      <c r="M4" s="62">
        <f t="shared" ref="M4:N4" si="2">SUM(M6:M93)</f>
        <v>12818</v>
      </c>
      <c r="N4" s="62">
        <f t="shared" si="2"/>
        <v>1315</v>
      </c>
      <c r="O4" s="62">
        <v>1126</v>
      </c>
      <c r="P4" s="62">
        <v>1215</v>
      </c>
      <c r="Q4" s="62">
        <v>117</v>
      </c>
      <c r="R4" s="62">
        <v>910</v>
      </c>
      <c r="S4" s="62">
        <f t="shared" ref="S4:X4" si="3">SUM(S6:S93)</f>
        <v>0</v>
      </c>
      <c r="T4" s="62">
        <f t="shared" si="3"/>
        <v>0</v>
      </c>
      <c r="U4" s="62">
        <f t="shared" si="3"/>
        <v>12016</v>
      </c>
      <c r="V4" s="62">
        <f t="shared" si="3"/>
        <v>1664</v>
      </c>
      <c r="W4" s="62">
        <f t="shared" si="3"/>
        <v>0</v>
      </c>
      <c r="X4" s="62">
        <f t="shared" si="3"/>
        <v>31181</v>
      </c>
      <c r="Y4" s="61" t="s">
        <v>64</v>
      </c>
      <c r="Z4" s="61" t="s">
        <v>64</v>
      </c>
      <c r="AA4" s="61" t="s">
        <v>64</v>
      </c>
      <c r="AB4" s="62">
        <f t="shared" ref="AB4:BB4" si="4">SUM(AB6:AB93)</f>
        <v>584500800</v>
      </c>
      <c r="AC4" s="62">
        <f t="shared" si="4"/>
        <v>59964000</v>
      </c>
      <c r="AD4" s="62">
        <f t="shared" si="4"/>
        <v>51345600</v>
      </c>
      <c r="AE4" s="62">
        <f t="shared" si="4"/>
        <v>55404000</v>
      </c>
      <c r="AF4" s="62">
        <f t="shared" si="4"/>
        <v>5335200</v>
      </c>
      <c r="AG4" s="62">
        <f t="shared" si="4"/>
        <v>41496000</v>
      </c>
      <c r="AH4" s="62">
        <f t="shared" si="4"/>
        <v>0</v>
      </c>
      <c r="AI4" s="62">
        <f t="shared" si="4"/>
        <v>0</v>
      </c>
      <c r="AJ4" s="62">
        <f t="shared" si="4"/>
        <v>552736000</v>
      </c>
      <c r="AK4" s="62">
        <f t="shared" si="4"/>
        <v>76544000</v>
      </c>
      <c r="AL4" s="62">
        <f t="shared" si="4"/>
        <v>0</v>
      </c>
      <c r="AM4" s="62">
        <f t="shared" si="4"/>
        <v>1427325600</v>
      </c>
      <c r="AN4" s="62">
        <f t="shared" si="4"/>
        <v>17501</v>
      </c>
      <c r="AO4" s="62">
        <f t="shared" si="4"/>
        <v>13680</v>
      </c>
      <c r="AP4" s="62">
        <f t="shared" si="4"/>
        <v>9458000</v>
      </c>
      <c r="AQ4" s="62">
        <f t="shared" si="4"/>
        <v>12940000</v>
      </c>
      <c r="AR4" s="62">
        <f t="shared" si="4"/>
        <v>1298000</v>
      </c>
      <c r="AS4" s="62">
        <f t="shared" si="4"/>
        <v>4334000</v>
      </c>
      <c r="AT4" s="62">
        <f t="shared" si="4"/>
        <v>0</v>
      </c>
      <c r="AU4" s="62">
        <f t="shared" si="4"/>
        <v>2280500</v>
      </c>
      <c r="AV4" s="62">
        <f t="shared" si="4"/>
        <v>30310500</v>
      </c>
      <c r="AW4" s="62">
        <f t="shared" si="4"/>
        <v>1397015100</v>
      </c>
      <c r="AX4" s="62">
        <f t="shared" si="4"/>
        <v>1834160</v>
      </c>
      <c r="AY4" s="62">
        <f t="shared" si="4"/>
        <v>0</v>
      </c>
      <c r="AZ4" s="62">
        <f t="shared" si="4"/>
        <v>0</v>
      </c>
      <c r="BA4" s="62">
        <f t="shared" si="4"/>
        <v>1395180940</v>
      </c>
      <c r="BB4" s="62">
        <f t="shared" si="4"/>
        <v>15362500</v>
      </c>
      <c r="BC4" s="63"/>
      <c r="BD4" s="63"/>
      <c r="BE4" s="64"/>
      <c r="BF4" s="64"/>
      <c r="BG4" s="64"/>
      <c r="BH4" s="64"/>
      <c r="BI4" s="64"/>
      <c r="BJ4" s="64"/>
      <c r="BK4" s="64"/>
      <c r="BL4" s="64"/>
      <c r="BM4" s="64"/>
      <c r="BN4" s="62">
        <f>SUM(BN6:BN93)</f>
        <v>52818500</v>
      </c>
      <c r="BO4" s="65"/>
      <c r="BP4" s="66"/>
      <c r="BQ4" s="67"/>
      <c r="BS4" s="55"/>
      <c r="BT4" s="55"/>
      <c r="BU4" s="55"/>
      <c r="BV4" s="55"/>
      <c r="BX4" s="55"/>
      <c r="BY4" s="55"/>
      <c r="BZ4" s="55"/>
      <c r="CA4" s="55"/>
      <c r="CC4" s="56"/>
      <c r="CD4" s="56"/>
      <c r="CE4" s="56"/>
      <c r="CF4" s="56"/>
      <c r="CG4" s="56"/>
      <c r="CH4" s="56"/>
      <c r="CI4" s="56"/>
      <c r="CJ4" s="488"/>
      <c r="CK4" s="488"/>
      <c r="CW4" s="493"/>
      <c r="CX4" s="493"/>
      <c r="CY4" s="493"/>
      <c r="CZ4" s="493"/>
      <c r="DA4" s="493"/>
      <c r="DB4" s="493"/>
      <c r="DC4" s="493"/>
      <c r="DD4" s="493"/>
      <c r="DE4" s="493"/>
      <c r="DF4" s="493"/>
      <c r="DG4" s="493"/>
      <c r="DH4" s="493"/>
      <c r="DI4" s="493"/>
      <c r="DJ4" s="493"/>
      <c r="DK4" s="493"/>
      <c r="DL4" s="493"/>
      <c r="DM4" s="481"/>
      <c r="DN4" s="481"/>
    </row>
    <row r="5" spans="1:172" s="54" customFormat="1" ht="16.5" thickTop="1">
      <c r="A5" s="68"/>
      <c r="B5" s="69"/>
      <c r="C5" s="69"/>
      <c r="D5" s="69"/>
      <c r="E5" s="69"/>
      <c r="F5" s="69"/>
      <c r="G5" s="466"/>
      <c r="H5" s="70"/>
      <c r="I5" s="70"/>
      <c r="J5" s="69"/>
      <c r="K5" s="71"/>
      <c r="L5" s="72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2"/>
      <c r="Z5" s="72"/>
      <c r="AA5" s="72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4"/>
      <c r="BB5" s="75"/>
      <c r="BC5" s="76"/>
      <c r="BD5" s="76"/>
      <c r="BE5" s="77"/>
      <c r="BF5" s="77"/>
      <c r="BG5" s="77"/>
      <c r="BH5" s="77"/>
      <c r="BI5" s="77"/>
      <c r="BJ5" s="77"/>
      <c r="BK5" s="77"/>
      <c r="BL5" s="77"/>
      <c r="BM5" s="77"/>
      <c r="BN5" s="73"/>
      <c r="BO5" s="78"/>
      <c r="BP5" s="79"/>
      <c r="BQ5" s="80"/>
      <c r="BS5" s="55"/>
      <c r="BT5" s="55"/>
      <c r="BU5" s="55"/>
      <c r="BV5" s="55"/>
      <c r="BX5" s="55"/>
      <c r="BY5" s="55"/>
      <c r="BZ5" s="55"/>
      <c r="CA5" s="55"/>
      <c r="CC5" s="56"/>
      <c r="CD5" s="56"/>
      <c r="CE5" s="56"/>
      <c r="CF5" s="56"/>
      <c r="CG5" s="56"/>
      <c r="CH5" s="56"/>
      <c r="CI5" s="56"/>
      <c r="CJ5" s="488"/>
      <c r="CK5" s="488"/>
      <c r="CW5" s="493"/>
      <c r="CX5" s="493"/>
      <c r="CY5" s="493"/>
      <c r="CZ5" s="493"/>
      <c r="DA5" s="493"/>
      <c r="DB5" s="493"/>
      <c r="DC5" s="493"/>
      <c r="DD5" s="493"/>
      <c r="DE5" s="493"/>
      <c r="DF5" s="493"/>
      <c r="DG5" s="493"/>
      <c r="DH5" s="493"/>
      <c r="DI5" s="493"/>
      <c r="DJ5" s="493"/>
      <c r="DK5" s="493"/>
      <c r="DL5" s="493"/>
      <c r="DM5" s="481"/>
      <c r="DN5" s="481"/>
    </row>
    <row r="6" spans="1:172" s="461" customFormat="1">
      <c r="A6" s="81">
        <v>43283</v>
      </c>
      <c r="B6" s="614" t="s">
        <v>57</v>
      </c>
      <c r="C6" s="615" t="s">
        <v>65</v>
      </c>
      <c r="D6" s="615" t="s">
        <v>66</v>
      </c>
      <c r="E6" s="616" t="s">
        <v>67</v>
      </c>
      <c r="F6" s="617" t="s">
        <v>284</v>
      </c>
      <c r="G6" s="618" t="s">
        <v>68</v>
      </c>
      <c r="H6" s="619" t="s">
        <v>69</v>
      </c>
      <c r="I6" s="620" t="s">
        <v>70</v>
      </c>
      <c r="J6" s="621" t="s">
        <v>71</v>
      </c>
      <c r="K6" s="88">
        <v>31</v>
      </c>
      <c r="L6" s="89">
        <f t="shared" ref="L6:L69" si="5">A6+K6</f>
        <v>43314</v>
      </c>
      <c r="M6" s="90">
        <v>0</v>
      </c>
      <c r="N6" s="90">
        <v>0</v>
      </c>
      <c r="O6" s="90">
        <v>0</v>
      </c>
      <c r="P6" s="90">
        <v>0</v>
      </c>
      <c r="Q6" s="90">
        <v>0</v>
      </c>
      <c r="R6" s="90">
        <v>0</v>
      </c>
      <c r="S6" s="90">
        <v>0</v>
      </c>
      <c r="T6" s="90">
        <v>0</v>
      </c>
      <c r="U6" s="90">
        <v>240</v>
      </c>
      <c r="V6" s="90">
        <v>0</v>
      </c>
      <c r="W6" s="90">
        <v>0</v>
      </c>
      <c r="X6" s="91">
        <f>M6+N6+O6+P6+Q6+R6+S6+T6+U6+V6+W6</f>
        <v>240</v>
      </c>
      <c r="Y6" s="92">
        <v>45600</v>
      </c>
      <c r="Z6" s="92">
        <v>46000</v>
      </c>
      <c r="AA6" s="92">
        <v>33000</v>
      </c>
      <c r="AB6" s="93">
        <f t="shared" ref="AB6:AB69" si="6">M6*Y6</f>
        <v>0</v>
      </c>
      <c r="AC6" s="93">
        <f t="shared" ref="AC6:AC69" si="7">N6*Y6</f>
        <v>0</v>
      </c>
      <c r="AD6" s="93">
        <f t="shared" ref="AD6:AD69" si="8">O6*Y6</f>
        <v>0</v>
      </c>
      <c r="AE6" s="93">
        <f t="shared" ref="AE6:AE69" si="9">P6*Y6</f>
        <v>0</v>
      </c>
      <c r="AF6" s="93">
        <f t="shared" ref="AF6:AF69" si="10">Q6*Y6</f>
        <v>0</v>
      </c>
      <c r="AG6" s="93">
        <f t="shared" ref="AG6:AG69" si="11">R6*Y6</f>
        <v>0</v>
      </c>
      <c r="AH6" s="93">
        <f t="shared" ref="AH6:AH69" si="12">Y6*S6</f>
        <v>0</v>
      </c>
      <c r="AI6" s="93">
        <f t="shared" ref="AI6:AJ47" si="13">Y6*T6</f>
        <v>0</v>
      </c>
      <c r="AJ6" s="93">
        <f t="shared" si="13"/>
        <v>11040000</v>
      </c>
      <c r="AK6" s="93">
        <f t="shared" ref="AK6:AK69" si="14">V6*Z6</f>
        <v>0</v>
      </c>
      <c r="AL6" s="93">
        <f t="shared" ref="AL6:AL69" si="15">AA6*W6</f>
        <v>0</v>
      </c>
      <c r="AM6" s="91">
        <f>AB6+AC6+AD6+AE6+AF6+AG6+AH6+AI6+AJ6+AK6+AL6</f>
        <v>11040000</v>
      </c>
      <c r="AN6" s="91">
        <f t="shared" ref="AN6:AN69" si="16">M6+N6+O6+P6+Q6+R6+T6</f>
        <v>0</v>
      </c>
      <c r="AO6" s="91">
        <f t="shared" ref="AO6:AO69" si="17">U6+V6</f>
        <v>240</v>
      </c>
      <c r="AP6" s="91">
        <f t="shared" ref="AP6:AP69" si="18">AN6*600</f>
        <v>0</v>
      </c>
      <c r="AQ6" s="91">
        <f t="shared" ref="AQ6:AQ69" si="19">AO6*1000</f>
        <v>240000</v>
      </c>
      <c r="AR6" s="91"/>
      <c r="AS6" s="91">
        <f t="shared" ref="AS6:AS69" si="20">0*AO6+AN6*0</f>
        <v>0</v>
      </c>
      <c r="AT6" s="91"/>
      <c r="AU6" s="91">
        <f>U6*500</f>
        <v>120000</v>
      </c>
      <c r="AV6" s="91">
        <f t="shared" ref="AV6:AV69" si="21">AP6+AQ6+AR6+AS6+AU6+AT6</f>
        <v>360000</v>
      </c>
      <c r="AW6" s="91">
        <f t="shared" ref="AW6:AW69" si="22">AM6-AV6</f>
        <v>10680000</v>
      </c>
      <c r="AX6" s="91">
        <v>0</v>
      </c>
      <c r="AY6" s="93"/>
      <c r="AZ6" s="93"/>
      <c r="BA6" s="94">
        <f t="shared" ref="BA6:BA69" si="23">AW6-AX6-AY6-AZ6</f>
        <v>10680000</v>
      </c>
      <c r="BB6" s="622"/>
      <c r="BC6" s="623" t="s">
        <v>64</v>
      </c>
      <c r="BD6" s="623"/>
      <c r="BE6" s="624"/>
      <c r="BF6" s="625"/>
      <c r="BG6" s="626"/>
      <c r="BH6" s="625"/>
      <c r="BI6" s="626"/>
      <c r="BJ6" s="625"/>
      <c r="BK6" s="626"/>
      <c r="BL6" s="625"/>
      <c r="BM6" s="626"/>
      <c r="BN6" s="627"/>
      <c r="BO6" s="101">
        <f t="shared" ref="BO6:BO69" si="24">BM6-A6</f>
        <v>-43283</v>
      </c>
      <c r="BP6" s="628" t="str">
        <f t="shared" ref="BP6:BP69" si="25">IF(BO6=0,AM6,"-")</f>
        <v>-</v>
      </c>
      <c r="BQ6" s="629">
        <f t="shared" ref="BQ6:BQ69" si="26">IF(BO6&gt;0,AM6,IF(BO6&lt;0,AM6)*1)</f>
        <v>11040000</v>
      </c>
      <c r="BS6" s="630">
        <f t="shared" ref="BS6:BS69" si="27">IF(B6="Kantor",AM6,0)</f>
        <v>11040000</v>
      </c>
      <c r="BT6" s="630">
        <f t="shared" ref="BT6:BT69" si="28">IF(B6="RUSLAN",AM6,0)</f>
        <v>0</v>
      </c>
      <c r="BU6" s="630">
        <f t="shared" ref="BU6:BU69" si="29">IF(B6="Bony",AM6,0)</f>
        <v>0</v>
      </c>
      <c r="BV6" s="630">
        <f t="shared" ref="BV6:BV69" si="30">IF(B6="Adi",AM6,0)</f>
        <v>0</v>
      </c>
      <c r="BX6" s="630">
        <f t="shared" ref="BX6:BX69" si="31">IF(B6="Kantor",X6,0)</f>
        <v>240</v>
      </c>
      <c r="BY6" s="630">
        <f t="shared" ref="BY6:BY69" si="32">IF(B6="Rony",X6,0)</f>
        <v>0</v>
      </c>
      <c r="BZ6" s="630">
        <f t="shared" ref="BZ6:BZ69" si="33">IF(B6="Bony",X6,0)</f>
        <v>0</v>
      </c>
      <c r="CA6" s="630">
        <f t="shared" ref="CA6:CA69" si="34">IF(B6="Adi",X6,0)</f>
        <v>0</v>
      </c>
      <c r="CC6" s="631"/>
      <c r="CD6" s="632"/>
      <c r="CE6" s="632"/>
      <c r="CF6" s="632"/>
      <c r="CG6" s="633"/>
      <c r="CH6" s="633"/>
      <c r="CI6" s="633"/>
      <c r="CJ6" s="489">
        <f>M6+N6+O6+P6+Q6+R6+S6+T6</f>
        <v>0</v>
      </c>
      <c r="CK6" s="489">
        <f>U6+V6</f>
        <v>240</v>
      </c>
      <c r="CL6" s="459">
        <f>AP6+AR6+AS6</f>
        <v>0</v>
      </c>
      <c r="CM6" s="459">
        <f>AQ6+AU6</f>
        <v>360000</v>
      </c>
      <c r="CN6" s="459">
        <f>AT6+AX6</f>
        <v>0</v>
      </c>
      <c r="CO6" s="459">
        <f>AV6+AX6</f>
        <v>360000</v>
      </c>
      <c r="CP6" s="459">
        <f>CL6+CM6+CN6</f>
        <v>360000</v>
      </c>
      <c r="CQ6" s="459">
        <f>CO6-CP6</f>
        <v>0</v>
      </c>
      <c r="CR6" s="459">
        <f>AM6</f>
        <v>11040000</v>
      </c>
      <c r="CS6" s="459">
        <f>CR6-CO6</f>
        <v>10680000</v>
      </c>
      <c r="CT6" s="460">
        <f>BA6</f>
        <v>10680000</v>
      </c>
      <c r="CU6" s="459">
        <f>CT6-CS6</f>
        <v>0</v>
      </c>
      <c r="CV6" s="459"/>
      <c r="CW6" s="494" t="str">
        <f>IFERROR(((M6/CJ6*CL6)+(M6/X6*CN6)),"")</f>
        <v/>
      </c>
      <c r="CX6" s="494" t="str">
        <f>IFERROR(((N6/CJ6*CL6)+(N6/X6*CN6)),"")</f>
        <v/>
      </c>
      <c r="CY6" s="494" t="str">
        <f>IFERROR(((O6/CJ6*CL6)+(O6/X6*CN6)),"")</f>
        <v/>
      </c>
      <c r="CZ6" s="494" t="str">
        <f>IFERROR(((P6/CJ6*CL6)+(P6/X6*CN6)),"")</f>
        <v/>
      </c>
      <c r="DA6" s="494" t="str">
        <f>IFERROR(((Q6/CJ6*CL6)+(Q6/X6*CN6)),"")</f>
        <v/>
      </c>
      <c r="DB6" s="494" t="str">
        <f>IFERROR(((R6/CJ6*CL6)+(R6/X6*CN6)),"")</f>
        <v/>
      </c>
      <c r="DC6" s="494" t="str">
        <f>IFERROR(((S6/CJ6*CL6)+(S6/X6*CN6)),"")</f>
        <v/>
      </c>
      <c r="DD6" s="494" t="str">
        <f>IFERROR(((T6/CJ6*CL6)+(T6/X6*CN6)),"")</f>
        <v/>
      </c>
      <c r="DE6" s="494">
        <f>IFERROR(((U6/CK6*CM6)+(U6/X6*CN6)),"")</f>
        <v>360000</v>
      </c>
      <c r="DF6" s="494">
        <f>IFERROR(((V6/CK6*CM6)+(V6/X6*CN6)),"")</f>
        <v>0</v>
      </c>
      <c r="DG6" s="494" t="str">
        <f>IFERROR(((W6/CJ6*CL6)+(W6/X6*CN6)),"")</f>
        <v/>
      </c>
      <c r="DH6" s="499">
        <f>SUM(CW6:DG6)</f>
        <v>360000</v>
      </c>
      <c r="DI6" s="499">
        <f>CO6-DH6</f>
        <v>0</v>
      </c>
      <c r="DJ6" s="499">
        <f>(AM6-CP6)/1.1</f>
        <v>9709090.9090909082</v>
      </c>
      <c r="DK6" s="499">
        <f>DJ6*0.1</f>
        <v>970909.09090909082</v>
      </c>
      <c r="DL6" s="499">
        <f>DJ6+DK6</f>
        <v>10680000</v>
      </c>
      <c r="DM6" s="482">
        <v>10680000</v>
      </c>
      <c r="DN6" s="482">
        <f t="shared" ref="DN6:DN69" si="35">DL6-DM6</f>
        <v>0</v>
      </c>
      <c r="DO6" s="484"/>
      <c r="DP6" s="459"/>
    </row>
    <row r="7" spans="1:172" s="104" customFormat="1">
      <c r="A7" s="81">
        <v>43283</v>
      </c>
      <c r="B7" s="82" t="s">
        <v>57</v>
      </c>
      <c r="C7" s="83" t="s">
        <v>72</v>
      </c>
      <c r="D7" s="83" t="s">
        <v>73</v>
      </c>
      <c r="E7" s="109" t="s">
        <v>74</v>
      </c>
      <c r="F7" s="109" t="s">
        <v>285</v>
      </c>
      <c r="G7" s="468" t="s">
        <v>75</v>
      </c>
      <c r="H7" s="110" t="s">
        <v>76</v>
      </c>
      <c r="I7" s="86" t="s">
        <v>70</v>
      </c>
      <c r="J7" s="87" t="s">
        <v>71</v>
      </c>
      <c r="K7" s="111">
        <v>31</v>
      </c>
      <c r="L7" s="89">
        <f t="shared" si="5"/>
        <v>43314</v>
      </c>
      <c r="M7" s="90">
        <v>0</v>
      </c>
      <c r="N7" s="90">
        <v>0</v>
      </c>
      <c r="O7" s="90">
        <v>0</v>
      </c>
      <c r="P7" s="90">
        <v>0</v>
      </c>
      <c r="Q7" s="90">
        <v>0</v>
      </c>
      <c r="R7" s="90">
        <v>0</v>
      </c>
      <c r="S7" s="90">
        <v>0</v>
      </c>
      <c r="T7" s="90">
        <v>0</v>
      </c>
      <c r="U7" s="90">
        <v>240</v>
      </c>
      <c r="V7" s="90">
        <v>0</v>
      </c>
      <c r="W7" s="90">
        <v>0</v>
      </c>
      <c r="X7" s="91">
        <f t="shared" ref="X7:X70" si="36">M7+N7+O7+P7+Q7+R7+S7+T7+U7+V7+W7</f>
        <v>240</v>
      </c>
      <c r="Y7" s="92">
        <v>45600</v>
      </c>
      <c r="Z7" s="92">
        <v>46000</v>
      </c>
      <c r="AA7" s="92">
        <v>33000</v>
      </c>
      <c r="AB7" s="93">
        <f t="shared" si="6"/>
        <v>0</v>
      </c>
      <c r="AC7" s="93">
        <f t="shared" si="7"/>
        <v>0</v>
      </c>
      <c r="AD7" s="93">
        <f t="shared" si="8"/>
        <v>0</v>
      </c>
      <c r="AE7" s="93">
        <f t="shared" si="9"/>
        <v>0</v>
      </c>
      <c r="AF7" s="93">
        <f t="shared" si="10"/>
        <v>0</v>
      </c>
      <c r="AG7" s="93">
        <f t="shared" si="11"/>
        <v>0</v>
      </c>
      <c r="AH7" s="93">
        <f t="shared" si="12"/>
        <v>0</v>
      </c>
      <c r="AI7" s="93">
        <f t="shared" si="13"/>
        <v>0</v>
      </c>
      <c r="AJ7" s="93">
        <f t="shared" si="13"/>
        <v>11040000</v>
      </c>
      <c r="AK7" s="93">
        <f t="shared" si="14"/>
        <v>0</v>
      </c>
      <c r="AL7" s="93">
        <f t="shared" si="15"/>
        <v>0</v>
      </c>
      <c r="AM7" s="91">
        <f t="shared" ref="AM7:AM70" si="37">AB7+AC7+AD7+AE7+AF7+AG7+AH7+AI7+AJ7+AK7+AL7</f>
        <v>11040000</v>
      </c>
      <c r="AN7" s="91">
        <f t="shared" si="16"/>
        <v>0</v>
      </c>
      <c r="AO7" s="91">
        <f t="shared" si="17"/>
        <v>240</v>
      </c>
      <c r="AP7" s="91">
        <f t="shared" si="18"/>
        <v>0</v>
      </c>
      <c r="AQ7" s="91">
        <f t="shared" si="19"/>
        <v>240000</v>
      </c>
      <c r="AR7" s="91"/>
      <c r="AS7" s="91">
        <f t="shared" si="20"/>
        <v>0</v>
      </c>
      <c r="AT7" s="91"/>
      <c r="AU7" s="91">
        <f t="shared" ref="AU7:AU46" si="38">AO7*0</f>
        <v>0</v>
      </c>
      <c r="AV7" s="91">
        <f t="shared" si="21"/>
        <v>240000</v>
      </c>
      <c r="AW7" s="91">
        <f t="shared" si="22"/>
        <v>10800000</v>
      </c>
      <c r="AX7" s="91">
        <v>0</v>
      </c>
      <c r="AY7" s="93"/>
      <c r="AZ7" s="93"/>
      <c r="BA7" s="94">
        <f t="shared" si="23"/>
        <v>10800000</v>
      </c>
      <c r="BB7" s="95">
        <v>0</v>
      </c>
      <c r="BC7" s="96" t="s">
        <v>64</v>
      </c>
      <c r="BD7" s="96"/>
      <c r="BE7" s="97"/>
      <c r="BF7" s="98"/>
      <c r="BG7" s="99"/>
      <c r="BH7" s="98"/>
      <c r="BI7" s="99"/>
      <c r="BJ7" s="98"/>
      <c r="BK7" s="99"/>
      <c r="BL7" s="98"/>
      <c r="BM7" s="99"/>
      <c r="BN7" s="100"/>
      <c r="BO7" s="101">
        <f t="shared" si="24"/>
        <v>-43283</v>
      </c>
      <c r="BP7" s="102" t="str">
        <f t="shared" si="25"/>
        <v>-</v>
      </c>
      <c r="BQ7" s="103">
        <f t="shared" si="26"/>
        <v>11040000</v>
      </c>
      <c r="BS7" s="105">
        <f t="shared" si="27"/>
        <v>11040000</v>
      </c>
      <c r="BT7" s="105">
        <f t="shared" si="28"/>
        <v>0</v>
      </c>
      <c r="BU7" s="105">
        <f t="shared" si="29"/>
        <v>0</v>
      </c>
      <c r="BV7" s="105">
        <f t="shared" si="30"/>
        <v>0</v>
      </c>
      <c r="BX7" s="105">
        <f t="shared" si="31"/>
        <v>240</v>
      </c>
      <c r="BY7" s="105">
        <f t="shared" si="32"/>
        <v>0</v>
      </c>
      <c r="BZ7" s="105">
        <f t="shared" si="33"/>
        <v>0</v>
      </c>
      <c r="CA7" s="105">
        <f t="shared" si="34"/>
        <v>0</v>
      </c>
      <c r="CC7" s="106"/>
      <c r="CD7" s="107"/>
      <c r="CE7" s="107"/>
      <c r="CF7" s="107"/>
      <c r="CG7" s="108"/>
      <c r="CH7" s="108"/>
      <c r="CI7" s="108"/>
      <c r="CJ7" s="489">
        <f t="shared" ref="CJ7:CJ70" si="39">M7+N7+O7+P7+Q7+R7+S7+T7</f>
        <v>0</v>
      </c>
      <c r="CK7" s="489">
        <f t="shared" ref="CK7:CK70" si="40">U7+V7</f>
        <v>240</v>
      </c>
      <c r="CL7" s="457">
        <f t="shared" ref="CL7:CL70" si="41">AP7+AR7+AS7</f>
        <v>0</v>
      </c>
      <c r="CM7" s="457">
        <f t="shared" ref="CM7:CM70" si="42">AQ7+AU7</f>
        <v>240000</v>
      </c>
      <c r="CN7" s="459">
        <f t="shared" ref="CN7:CN70" si="43">AT7+AX7</f>
        <v>0</v>
      </c>
      <c r="CO7" s="459">
        <f t="shared" ref="CO7:CO70" si="44">AV7+AX7</f>
        <v>240000</v>
      </c>
      <c r="CP7" s="459">
        <f t="shared" ref="CP7:CP70" si="45">CL7+CM7+CN7</f>
        <v>240000</v>
      </c>
      <c r="CQ7" s="459">
        <f t="shared" ref="CQ7:CQ70" si="46">CO7-CP7</f>
        <v>0</v>
      </c>
      <c r="CR7" s="459">
        <f t="shared" ref="CR7:CR70" si="47">AM7</f>
        <v>11040000</v>
      </c>
      <c r="CS7" s="459">
        <f t="shared" ref="CS7:CS70" si="48">CR7-CO7</f>
        <v>10800000</v>
      </c>
      <c r="CT7" s="460">
        <f t="shared" ref="CT7:CT70" si="49">BA7</f>
        <v>10800000</v>
      </c>
      <c r="CU7" s="459">
        <f t="shared" ref="CU7:CU70" si="50">CT7-CS7</f>
        <v>0</v>
      </c>
      <c r="CV7" s="459"/>
      <c r="CW7" s="494" t="str">
        <f t="shared" ref="CW7:CW70" si="51">IFERROR(((M7/CJ7*CL7)+(M7/X7*CN7)),"")</f>
        <v/>
      </c>
      <c r="CX7" s="494" t="str">
        <f t="shared" ref="CX7:CX70" si="52">IFERROR(((N7/CJ7*CL7)+(N7/X7*CN7)),"")</f>
        <v/>
      </c>
      <c r="CY7" s="494" t="str">
        <f t="shared" ref="CY7:CY70" si="53">IFERROR(((O7/CJ7*CL7)+(O7/X7*CN7)),"")</f>
        <v/>
      </c>
      <c r="CZ7" s="494" t="str">
        <f t="shared" ref="CZ7:CZ70" si="54">IFERROR(((P7/CJ7*CL7)+(P7/X7*CN7)),"")</f>
        <v/>
      </c>
      <c r="DA7" s="494" t="str">
        <f t="shared" ref="DA7:DA70" si="55">IFERROR(((Q7/CJ7*CL7)+(Q7/X7*CN7)),"")</f>
        <v/>
      </c>
      <c r="DB7" s="494" t="str">
        <f t="shared" ref="DB7:DB70" si="56">IFERROR(((R7/CJ7*CL7)+(R7/X7*CN7)),"")</f>
        <v/>
      </c>
      <c r="DC7" s="494" t="str">
        <f t="shared" ref="DC7:DC70" si="57">IFERROR(((S7/CJ7*CL7)+(S7/X7*CN7)),"")</f>
        <v/>
      </c>
      <c r="DD7" s="494" t="str">
        <f t="shared" ref="DD7:DD70" si="58">IFERROR(((T7/CJ7*CL7)+(T7/X7*CN7)),"")</f>
        <v/>
      </c>
      <c r="DE7" s="494">
        <f t="shared" ref="DE7:DE70" si="59">IFERROR(((U7/CK7*CM7)+(U7/X7*CN7)),"")</f>
        <v>240000</v>
      </c>
      <c r="DF7" s="494">
        <f t="shared" ref="DF7:DF70" si="60">IFERROR(((V7/CK7*CM7)+(V7/X7*CN7)),"")</f>
        <v>0</v>
      </c>
      <c r="DG7" s="494" t="str">
        <f t="shared" ref="DG7:DG70" si="61">IFERROR(((W7/CJ7*CL7)+(W7/X7*CN7)),"")</f>
        <v/>
      </c>
      <c r="DH7" s="499">
        <f t="shared" ref="DH7:DH70" si="62">SUM(CW7:DG7)</f>
        <v>240000</v>
      </c>
      <c r="DI7" s="499">
        <f t="shared" ref="DI7:DI70" si="63">CO7-DH7</f>
        <v>0</v>
      </c>
      <c r="DJ7" s="499">
        <f t="shared" ref="DJ7:DJ70" si="64">(AM7-CP7)/1.1</f>
        <v>9818181.8181818165</v>
      </c>
      <c r="DK7" s="499">
        <f t="shared" ref="DK7:DK70" si="65">DJ7*0.1</f>
        <v>981818.18181818165</v>
      </c>
      <c r="DL7" s="499">
        <f t="shared" ref="DL7:DL70" si="66">DJ7+DK7</f>
        <v>10799999.999999998</v>
      </c>
      <c r="DM7" s="483">
        <v>10800000</v>
      </c>
      <c r="DN7" s="482">
        <f t="shared" si="35"/>
        <v>0</v>
      </c>
      <c r="DO7" s="484"/>
      <c r="DP7" s="459"/>
      <c r="DQ7" s="461"/>
      <c r="DR7" s="461"/>
      <c r="DS7" s="461"/>
      <c r="DT7" s="461"/>
      <c r="DU7" s="461"/>
      <c r="DV7" s="461"/>
      <c r="DW7" s="461"/>
      <c r="DX7" s="461"/>
      <c r="DY7" s="461"/>
      <c r="DZ7" s="461"/>
      <c r="EA7" s="461"/>
      <c r="EB7" s="461"/>
      <c r="EC7" s="461"/>
      <c r="ED7" s="461"/>
      <c r="EE7" s="461"/>
      <c r="EF7" s="461"/>
      <c r="EG7" s="461"/>
      <c r="EH7" s="461"/>
      <c r="EI7" s="461"/>
      <c r="EJ7" s="461"/>
      <c r="EK7" s="461"/>
      <c r="EL7" s="461"/>
      <c r="EM7" s="461"/>
      <c r="EN7" s="461"/>
      <c r="EO7" s="461"/>
      <c r="EP7" s="461"/>
      <c r="EQ7" s="461"/>
      <c r="ER7" s="461"/>
      <c r="ES7" s="461"/>
      <c r="ET7" s="461"/>
      <c r="EU7" s="461"/>
      <c r="EV7" s="461"/>
      <c r="EW7" s="461"/>
      <c r="EX7" s="461"/>
      <c r="EY7" s="461"/>
      <c r="EZ7" s="461"/>
      <c r="FA7" s="461"/>
      <c r="FB7" s="461"/>
      <c r="FC7" s="461"/>
      <c r="FD7" s="461"/>
      <c r="FE7" s="461"/>
      <c r="FF7" s="461"/>
      <c r="FG7" s="461"/>
      <c r="FH7" s="461"/>
      <c r="FI7" s="461"/>
      <c r="FJ7" s="461"/>
      <c r="FK7" s="461"/>
      <c r="FL7" s="461"/>
      <c r="FM7" s="461"/>
      <c r="FN7" s="461"/>
      <c r="FO7" s="461"/>
      <c r="FP7" s="461"/>
    </row>
    <row r="8" spans="1:172" s="104" customFormat="1" ht="16.5" thickBot="1">
      <c r="A8" s="81">
        <v>43283</v>
      </c>
      <c r="B8" s="82" t="s">
        <v>57</v>
      </c>
      <c r="C8" s="83" t="s">
        <v>77</v>
      </c>
      <c r="D8" s="83" t="s">
        <v>78</v>
      </c>
      <c r="E8" s="84" t="s">
        <v>79</v>
      </c>
      <c r="F8" s="109" t="s">
        <v>286</v>
      </c>
      <c r="G8" s="468" t="s">
        <v>80</v>
      </c>
      <c r="H8" s="85" t="s">
        <v>81</v>
      </c>
      <c r="I8" s="86" t="s">
        <v>70</v>
      </c>
      <c r="J8" s="87" t="s">
        <v>71</v>
      </c>
      <c r="K8" s="88">
        <v>31</v>
      </c>
      <c r="L8" s="89">
        <f t="shared" si="5"/>
        <v>43314</v>
      </c>
      <c r="M8" s="90">
        <v>0</v>
      </c>
      <c r="N8" s="90">
        <v>0</v>
      </c>
      <c r="O8" s="90">
        <v>0</v>
      </c>
      <c r="P8" s="90">
        <v>0</v>
      </c>
      <c r="Q8" s="90">
        <v>0</v>
      </c>
      <c r="R8" s="90">
        <v>0</v>
      </c>
      <c r="S8" s="90">
        <v>0</v>
      </c>
      <c r="T8" s="90">
        <v>0</v>
      </c>
      <c r="U8" s="90">
        <v>240</v>
      </c>
      <c r="V8" s="90">
        <v>0</v>
      </c>
      <c r="W8" s="90">
        <v>0</v>
      </c>
      <c r="X8" s="91">
        <f t="shared" si="36"/>
        <v>240</v>
      </c>
      <c r="Y8" s="92">
        <v>45600</v>
      </c>
      <c r="Z8" s="92">
        <v>46000</v>
      </c>
      <c r="AA8" s="92">
        <v>33000</v>
      </c>
      <c r="AB8" s="93">
        <f t="shared" si="6"/>
        <v>0</v>
      </c>
      <c r="AC8" s="93">
        <f t="shared" si="7"/>
        <v>0</v>
      </c>
      <c r="AD8" s="93">
        <f t="shared" si="8"/>
        <v>0</v>
      </c>
      <c r="AE8" s="93">
        <f t="shared" si="9"/>
        <v>0</v>
      </c>
      <c r="AF8" s="93">
        <f t="shared" si="10"/>
        <v>0</v>
      </c>
      <c r="AG8" s="93">
        <f t="shared" si="11"/>
        <v>0</v>
      </c>
      <c r="AH8" s="93">
        <f t="shared" si="12"/>
        <v>0</v>
      </c>
      <c r="AI8" s="93">
        <f t="shared" si="13"/>
        <v>0</v>
      </c>
      <c r="AJ8" s="93">
        <f t="shared" si="13"/>
        <v>11040000</v>
      </c>
      <c r="AK8" s="93">
        <f t="shared" si="14"/>
        <v>0</v>
      </c>
      <c r="AL8" s="93">
        <f t="shared" si="15"/>
        <v>0</v>
      </c>
      <c r="AM8" s="91">
        <f t="shared" si="37"/>
        <v>11040000</v>
      </c>
      <c r="AN8" s="91">
        <f t="shared" si="16"/>
        <v>0</v>
      </c>
      <c r="AO8" s="91">
        <f t="shared" si="17"/>
        <v>240</v>
      </c>
      <c r="AP8" s="91">
        <f t="shared" si="18"/>
        <v>0</v>
      </c>
      <c r="AQ8" s="91">
        <f t="shared" si="19"/>
        <v>240000</v>
      </c>
      <c r="AR8" s="91"/>
      <c r="AS8" s="91">
        <f t="shared" si="20"/>
        <v>0</v>
      </c>
      <c r="AT8" s="91"/>
      <c r="AU8" s="91">
        <f>AO8*500</f>
        <v>120000</v>
      </c>
      <c r="AV8" s="91">
        <f t="shared" si="21"/>
        <v>360000</v>
      </c>
      <c r="AW8" s="91">
        <f t="shared" si="22"/>
        <v>10680000</v>
      </c>
      <c r="AX8" s="91">
        <v>0</v>
      </c>
      <c r="AY8" s="93"/>
      <c r="AZ8" s="93"/>
      <c r="BA8" s="94">
        <f t="shared" si="23"/>
        <v>10680000</v>
      </c>
      <c r="BB8" s="95">
        <v>0</v>
      </c>
      <c r="BC8" s="96" t="s">
        <v>64</v>
      </c>
      <c r="BD8" s="96"/>
      <c r="BE8" s="97"/>
      <c r="BF8" s="98"/>
      <c r="BG8" s="99"/>
      <c r="BH8" s="98"/>
      <c r="BI8" s="99"/>
      <c r="BJ8" s="98"/>
      <c r="BK8" s="99"/>
      <c r="BL8" s="98"/>
      <c r="BM8" s="99"/>
      <c r="BN8" s="100"/>
      <c r="BO8" s="101">
        <f t="shared" si="24"/>
        <v>-43283</v>
      </c>
      <c r="BP8" s="102" t="str">
        <f t="shared" si="25"/>
        <v>-</v>
      </c>
      <c r="BQ8" s="103">
        <f t="shared" si="26"/>
        <v>11040000</v>
      </c>
      <c r="BS8" s="105">
        <f t="shared" si="27"/>
        <v>11040000</v>
      </c>
      <c r="BT8" s="105">
        <f t="shared" si="28"/>
        <v>0</v>
      </c>
      <c r="BU8" s="105">
        <f t="shared" si="29"/>
        <v>0</v>
      </c>
      <c r="BV8" s="105">
        <f t="shared" si="30"/>
        <v>0</v>
      </c>
      <c r="BX8" s="105">
        <f t="shared" si="31"/>
        <v>240</v>
      </c>
      <c r="BY8" s="105">
        <f t="shared" si="32"/>
        <v>0</v>
      </c>
      <c r="BZ8" s="105">
        <f t="shared" si="33"/>
        <v>0</v>
      </c>
      <c r="CA8" s="105">
        <f t="shared" si="34"/>
        <v>0</v>
      </c>
      <c r="CC8" s="106"/>
      <c r="CD8" s="107"/>
      <c r="CE8" s="107"/>
      <c r="CF8" s="107"/>
      <c r="CG8" s="108"/>
      <c r="CH8" s="108"/>
      <c r="CI8" s="108"/>
      <c r="CJ8" s="489">
        <f t="shared" si="39"/>
        <v>0</v>
      </c>
      <c r="CK8" s="489">
        <f t="shared" si="40"/>
        <v>240</v>
      </c>
      <c r="CL8" s="457">
        <f t="shared" si="41"/>
        <v>0</v>
      </c>
      <c r="CM8" s="457">
        <f t="shared" si="42"/>
        <v>360000</v>
      </c>
      <c r="CN8" s="459">
        <f t="shared" si="43"/>
        <v>0</v>
      </c>
      <c r="CO8" s="459">
        <f t="shared" si="44"/>
        <v>360000</v>
      </c>
      <c r="CP8" s="459">
        <f t="shared" si="45"/>
        <v>360000</v>
      </c>
      <c r="CQ8" s="459">
        <f t="shared" si="46"/>
        <v>0</v>
      </c>
      <c r="CR8" s="459">
        <f t="shared" si="47"/>
        <v>11040000</v>
      </c>
      <c r="CS8" s="459">
        <f t="shared" si="48"/>
        <v>10680000</v>
      </c>
      <c r="CT8" s="460">
        <f t="shared" si="49"/>
        <v>10680000</v>
      </c>
      <c r="CU8" s="459">
        <f t="shared" si="50"/>
        <v>0</v>
      </c>
      <c r="CV8" s="459"/>
      <c r="CW8" s="494" t="str">
        <f t="shared" si="51"/>
        <v/>
      </c>
      <c r="CX8" s="494" t="str">
        <f t="shared" si="52"/>
        <v/>
      </c>
      <c r="CY8" s="494" t="str">
        <f t="shared" si="53"/>
        <v/>
      </c>
      <c r="CZ8" s="494" t="str">
        <f t="shared" si="54"/>
        <v/>
      </c>
      <c r="DA8" s="494" t="str">
        <f t="shared" si="55"/>
        <v/>
      </c>
      <c r="DB8" s="494" t="str">
        <f t="shared" si="56"/>
        <v/>
      </c>
      <c r="DC8" s="494" t="str">
        <f t="shared" si="57"/>
        <v/>
      </c>
      <c r="DD8" s="494" t="str">
        <f t="shared" si="58"/>
        <v/>
      </c>
      <c r="DE8" s="494">
        <f t="shared" si="59"/>
        <v>360000</v>
      </c>
      <c r="DF8" s="494">
        <f t="shared" si="60"/>
        <v>0</v>
      </c>
      <c r="DG8" s="494" t="str">
        <f t="shared" si="61"/>
        <v/>
      </c>
      <c r="DH8" s="499">
        <f t="shared" si="62"/>
        <v>360000</v>
      </c>
      <c r="DI8" s="499">
        <f t="shared" si="63"/>
        <v>0</v>
      </c>
      <c r="DJ8" s="499">
        <f t="shared" si="64"/>
        <v>9709090.9090909082</v>
      </c>
      <c r="DK8" s="499">
        <f t="shared" si="65"/>
        <v>970909.09090909082</v>
      </c>
      <c r="DL8" s="499">
        <f t="shared" si="66"/>
        <v>10680000</v>
      </c>
      <c r="DM8" s="483">
        <v>10680000</v>
      </c>
      <c r="DN8" s="482">
        <f t="shared" si="35"/>
        <v>0</v>
      </c>
      <c r="DO8" s="484"/>
      <c r="DP8" s="459"/>
      <c r="DQ8" s="461"/>
      <c r="DR8" s="461"/>
      <c r="DS8" s="461"/>
      <c r="DT8" s="461"/>
      <c r="DU8" s="461"/>
      <c r="DV8" s="461"/>
      <c r="DW8" s="461"/>
      <c r="DX8" s="461"/>
      <c r="DY8" s="461"/>
      <c r="DZ8" s="461"/>
      <c r="EA8" s="461"/>
      <c r="EB8" s="461"/>
      <c r="EC8" s="461"/>
      <c r="ED8" s="461"/>
      <c r="EE8" s="461"/>
      <c r="EF8" s="461"/>
      <c r="EG8" s="461"/>
      <c r="EH8" s="461"/>
      <c r="EI8" s="461"/>
      <c r="EJ8" s="461"/>
      <c r="EK8" s="461"/>
      <c r="EL8" s="461"/>
      <c r="EM8" s="461"/>
      <c r="EN8" s="461"/>
      <c r="EO8" s="461"/>
      <c r="EP8" s="461"/>
      <c r="EQ8" s="461"/>
      <c r="ER8" s="461"/>
      <c r="ES8" s="461"/>
      <c r="ET8" s="461"/>
      <c r="EU8" s="461"/>
      <c r="EV8" s="461"/>
      <c r="EW8" s="461"/>
      <c r="EX8" s="461"/>
      <c r="EY8" s="461"/>
      <c r="EZ8" s="461"/>
      <c r="FA8" s="461"/>
      <c r="FB8" s="461"/>
      <c r="FC8" s="461"/>
      <c r="FD8" s="461"/>
      <c r="FE8" s="461"/>
      <c r="FF8" s="461"/>
      <c r="FG8" s="461"/>
      <c r="FH8" s="461"/>
      <c r="FI8" s="461"/>
      <c r="FJ8" s="461"/>
      <c r="FK8" s="461"/>
      <c r="FL8" s="461"/>
      <c r="FM8" s="461"/>
      <c r="FN8" s="461"/>
      <c r="FO8" s="461"/>
      <c r="FP8" s="461"/>
    </row>
    <row r="9" spans="1:172" s="104" customFormat="1">
      <c r="A9" s="112">
        <v>43284</v>
      </c>
      <c r="B9" s="113" t="s">
        <v>57</v>
      </c>
      <c r="C9" s="114" t="s">
        <v>82</v>
      </c>
      <c r="D9" s="114" t="s">
        <v>83</v>
      </c>
      <c r="E9" s="115" t="s">
        <v>84</v>
      </c>
      <c r="F9" s="109" t="s">
        <v>287</v>
      </c>
      <c r="G9" s="469" t="s">
        <v>85</v>
      </c>
      <c r="H9" s="116" t="s">
        <v>86</v>
      </c>
      <c r="I9" s="117" t="s">
        <v>87</v>
      </c>
      <c r="J9" s="118" t="s">
        <v>71</v>
      </c>
      <c r="K9" s="119">
        <v>31</v>
      </c>
      <c r="L9" s="120">
        <f t="shared" si="5"/>
        <v>43315</v>
      </c>
      <c r="M9" s="121">
        <v>255</v>
      </c>
      <c r="N9" s="121">
        <v>50</v>
      </c>
      <c r="O9" s="121">
        <v>50</v>
      </c>
      <c r="P9" s="121">
        <v>50</v>
      </c>
      <c r="Q9" s="121">
        <v>0</v>
      </c>
      <c r="R9" s="121">
        <v>0</v>
      </c>
      <c r="S9" s="121">
        <v>0</v>
      </c>
      <c r="T9" s="121">
        <v>0</v>
      </c>
      <c r="U9" s="121">
        <v>200</v>
      </c>
      <c r="V9" s="121">
        <v>0</v>
      </c>
      <c r="W9" s="121">
        <v>0</v>
      </c>
      <c r="X9" s="122">
        <f t="shared" si="36"/>
        <v>605</v>
      </c>
      <c r="Y9" s="123">
        <v>45600</v>
      </c>
      <c r="Z9" s="123">
        <v>46000</v>
      </c>
      <c r="AA9" s="123">
        <v>33000</v>
      </c>
      <c r="AB9" s="124">
        <f t="shared" si="6"/>
        <v>11628000</v>
      </c>
      <c r="AC9" s="124">
        <f t="shared" si="7"/>
        <v>2280000</v>
      </c>
      <c r="AD9" s="124">
        <f t="shared" si="8"/>
        <v>2280000</v>
      </c>
      <c r="AE9" s="124">
        <f t="shared" si="9"/>
        <v>2280000</v>
      </c>
      <c r="AF9" s="124">
        <f t="shared" si="10"/>
        <v>0</v>
      </c>
      <c r="AG9" s="124">
        <f t="shared" si="11"/>
        <v>0</v>
      </c>
      <c r="AH9" s="124">
        <f t="shared" si="12"/>
        <v>0</v>
      </c>
      <c r="AI9" s="124">
        <f t="shared" si="13"/>
        <v>0</v>
      </c>
      <c r="AJ9" s="124">
        <f t="shared" si="13"/>
        <v>9200000</v>
      </c>
      <c r="AK9" s="124">
        <f t="shared" si="14"/>
        <v>0</v>
      </c>
      <c r="AL9" s="124">
        <f t="shared" si="15"/>
        <v>0</v>
      </c>
      <c r="AM9" s="122">
        <f t="shared" si="37"/>
        <v>27668000</v>
      </c>
      <c r="AN9" s="122">
        <f t="shared" si="16"/>
        <v>405</v>
      </c>
      <c r="AO9" s="122">
        <f t="shared" si="17"/>
        <v>200</v>
      </c>
      <c r="AP9" s="122">
        <f t="shared" si="18"/>
        <v>243000</v>
      </c>
      <c r="AQ9" s="122">
        <f t="shared" si="19"/>
        <v>200000</v>
      </c>
      <c r="AR9" s="122">
        <f>AN9*400</f>
        <v>162000</v>
      </c>
      <c r="AS9" s="122">
        <f t="shared" si="20"/>
        <v>0</v>
      </c>
      <c r="AT9" s="122"/>
      <c r="AU9" s="122">
        <f t="shared" si="38"/>
        <v>0</v>
      </c>
      <c r="AV9" s="122">
        <f t="shared" si="21"/>
        <v>605000</v>
      </c>
      <c r="AW9" s="122">
        <f t="shared" si="22"/>
        <v>27063000</v>
      </c>
      <c r="AX9" s="122">
        <v>0</v>
      </c>
      <c r="AY9" s="124"/>
      <c r="AZ9" s="124"/>
      <c r="BA9" s="125">
        <f t="shared" si="23"/>
        <v>27063000</v>
      </c>
      <c r="BB9" s="126">
        <v>0</v>
      </c>
      <c r="BC9" s="127" t="s">
        <v>64</v>
      </c>
      <c r="BD9" s="127"/>
      <c r="BE9" s="128"/>
      <c r="BF9" s="129"/>
      <c r="BG9" s="130"/>
      <c r="BH9" s="129"/>
      <c r="BI9" s="130"/>
      <c r="BJ9" s="129"/>
      <c r="BK9" s="130"/>
      <c r="BL9" s="129"/>
      <c r="BM9" s="130"/>
      <c r="BN9" s="131"/>
      <c r="BO9" s="132">
        <f t="shared" si="24"/>
        <v>-43284</v>
      </c>
      <c r="BP9" s="133" t="str">
        <f t="shared" si="25"/>
        <v>-</v>
      </c>
      <c r="BQ9" s="134">
        <f t="shared" si="26"/>
        <v>27668000</v>
      </c>
      <c r="BS9" s="105">
        <f t="shared" si="27"/>
        <v>27668000</v>
      </c>
      <c r="BT9" s="105">
        <f t="shared" si="28"/>
        <v>0</v>
      </c>
      <c r="BU9" s="105">
        <f t="shared" si="29"/>
        <v>0</v>
      </c>
      <c r="BV9" s="105">
        <f t="shared" si="30"/>
        <v>0</v>
      </c>
      <c r="BX9" s="105">
        <f t="shared" si="31"/>
        <v>605</v>
      </c>
      <c r="BY9" s="105">
        <f t="shared" si="32"/>
        <v>0</v>
      </c>
      <c r="BZ9" s="105">
        <f t="shared" si="33"/>
        <v>0</v>
      </c>
      <c r="CA9" s="105">
        <f t="shared" si="34"/>
        <v>0</v>
      </c>
      <c r="CC9" s="106"/>
      <c r="CD9" s="107"/>
      <c r="CE9" s="107"/>
      <c r="CF9" s="107"/>
      <c r="CG9" s="108"/>
      <c r="CH9" s="108"/>
      <c r="CI9" s="108"/>
      <c r="CJ9" s="489">
        <f t="shared" si="39"/>
        <v>405</v>
      </c>
      <c r="CK9" s="489">
        <f t="shared" si="40"/>
        <v>200</v>
      </c>
      <c r="CL9" s="457">
        <f t="shared" si="41"/>
        <v>405000</v>
      </c>
      <c r="CM9" s="457">
        <f t="shared" si="42"/>
        <v>200000</v>
      </c>
      <c r="CN9" s="459">
        <f t="shared" si="43"/>
        <v>0</v>
      </c>
      <c r="CO9" s="459">
        <f t="shared" si="44"/>
        <v>605000</v>
      </c>
      <c r="CP9" s="459">
        <f t="shared" si="45"/>
        <v>605000</v>
      </c>
      <c r="CQ9" s="459">
        <f t="shared" si="46"/>
        <v>0</v>
      </c>
      <c r="CR9" s="459">
        <f t="shared" si="47"/>
        <v>27668000</v>
      </c>
      <c r="CS9" s="459">
        <f t="shared" si="48"/>
        <v>27063000</v>
      </c>
      <c r="CT9" s="460">
        <f t="shared" si="49"/>
        <v>27063000</v>
      </c>
      <c r="CU9" s="459">
        <f t="shared" si="50"/>
        <v>0</v>
      </c>
      <c r="CV9" s="459"/>
      <c r="CW9" s="494">
        <f t="shared" si="51"/>
        <v>255000</v>
      </c>
      <c r="CX9" s="494">
        <f t="shared" si="52"/>
        <v>50000</v>
      </c>
      <c r="CY9" s="494">
        <f t="shared" si="53"/>
        <v>50000</v>
      </c>
      <c r="CZ9" s="494">
        <f t="shared" si="54"/>
        <v>50000</v>
      </c>
      <c r="DA9" s="494">
        <f t="shared" si="55"/>
        <v>0</v>
      </c>
      <c r="DB9" s="494">
        <f t="shared" si="56"/>
        <v>0</v>
      </c>
      <c r="DC9" s="494">
        <f t="shared" si="57"/>
        <v>0</v>
      </c>
      <c r="DD9" s="494">
        <f t="shared" si="58"/>
        <v>0</v>
      </c>
      <c r="DE9" s="494">
        <f t="shared" si="59"/>
        <v>200000</v>
      </c>
      <c r="DF9" s="494">
        <f t="shared" si="60"/>
        <v>0</v>
      </c>
      <c r="DG9" s="494">
        <f t="shared" si="61"/>
        <v>0</v>
      </c>
      <c r="DH9" s="499">
        <f t="shared" si="62"/>
        <v>605000</v>
      </c>
      <c r="DI9" s="499">
        <f t="shared" si="63"/>
        <v>0</v>
      </c>
      <c r="DJ9" s="499">
        <f t="shared" si="64"/>
        <v>24602727.27272727</v>
      </c>
      <c r="DK9" s="499">
        <f t="shared" si="65"/>
        <v>2460272.7272727271</v>
      </c>
      <c r="DL9" s="499">
        <f t="shared" si="66"/>
        <v>27062999.999999996</v>
      </c>
      <c r="DM9" s="483">
        <v>27063000</v>
      </c>
      <c r="DN9" s="482">
        <f t="shared" si="35"/>
        <v>0</v>
      </c>
      <c r="DO9" s="484"/>
      <c r="DP9" s="459"/>
      <c r="DQ9" s="461"/>
      <c r="DR9" s="461"/>
      <c r="DS9" s="461"/>
      <c r="DT9" s="461"/>
      <c r="DU9" s="461"/>
      <c r="DV9" s="461"/>
      <c r="DW9" s="461"/>
      <c r="DX9" s="461"/>
      <c r="DY9" s="461"/>
      <c r="DZ9" s="461"/>
      <c r="EA9" s="461"/>
      <c r="EB9" s="461"/>
      <c r="EC9" s="461"/>
      <c r="ED9" s="461"/>
      <c r="EE9" s="461"/>
      <c r="EF9" s="461"/>
      <c r="EG9" s="461"/>
      <c r="EH9" s="461"/>
      <c r="EI9" s="461"/>
      <c r="EJ9" s="461"/>
      <c r="EK9" s="461"/>
      <c r="EL9" s="461"/>
      <c r="EM9" s="461"/>
      <c r="EN9" s="461"/>
      <c r="EO9" s="461"/>
      <c r="EP9" s="461"/>
      <c r="EQ9" s="461"/>
      <c r="ER9" s="461"/>
      <c r="ES9" s="461"/>
      <c r="ET9" s="461"/>
      <c r="EU9" s="461"/>
      <c r="EV9" s="461"/>
      <c r="EW9" s="461"/>
      <c r="EX9" s="461"/>
      <c r="EY9" s="461"/>
      <c r="EZ9" s="461"/>
      <c r="FA9" s="461"/>
      <c r="FB9" s="461"/>
      <c r="FC9" s="461"/>
      <c r="FD9" s="461"/>
      <c r="FE9" s="461"/>
      <c r="FF9" s="461"/>
      <c r="FG9" s="461"/>
      <c r="FH9" s="461"/>
      <c r="FI9" s="461"/>
      <c r="FJ9" s="461"/>
      <c r="FK9" s="461"/>
      <c r="FL9" s="461"/>
      <c r="FM9" s="461"/>
      <c r="FN9" s="461"/>
      <c r="FO9" s="461"/>
      <c r="FP9" s="461"/>
    </row>
    <row r="10" spans="1:172" s="104" customFormat="1">
      <c r="A10" s="81">
        <v>43284</v>
      </c>
      <c r="B10" s="82" t="s">
        <v>57</v>
      </c>
      <c r="C10" s="83" t="s">
        <v>88</v>
      </c>
      <c r="D10" s="83" t="s">
        <v>78</v>
      </c>
      <c r="E10" s="84" t="s">
        <v>79</v>
      </c>
      <c r="F10" s="109" t="s">
        <v>288</v>
      </c>
      <c r="G10" s="468" t="s">
        <v>80</v>
      </c>
      <c r="H10" s="85" t="s">
        <v>81</v>
      </c>
      <c r="I10" s="86" t="s">
        <v>70</v>
      </c>
      <c r="J10" s="87" t="s">
        <v>71</v>
      </c>
      <c r="K10" s="88">
        <v>31</v>
      </c>
      <c r="L10" s="89">
        <f t="shared" si="5"/>
        <v>43315</v>
      </c>
      <c r="M10" s="90">
        <v>215</v>
      </c>
      <c r="N10" s="90">
        <v>0</v>
      </c>
      <c r="O10" s="90">
        <v>0</v>
      </c>
      <c r="P10" s="90">
        <v>0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0</v>
      </c>
      <c r="W10" s="90">
        <v>0</v>
      </c>
      <c r="X10" s="91">
        <f t="shared" si="36"/>
        <v>215</v>
      </c>
      <c r="Y10" s="92">
        <v>45600</v>
      </c>
      <c r="Z10" s="92">
        <v>46000</v>
      </c>
      <c r="AA10" s="92">
        <v>33000</v>
      </c>
      <c r="AB10" s="93">
        <f t="shared" si="6"/>
        <v>9804000</v>
      </c>
      <c r="AC10" s="93">
        <f t="shared" si="7"/>
        <v>0</v>
      </c>
      <c r="AD10" s="93">
        <f t="shared" si="8"/>
        <v>0</v>
      </c>
      <c r="AE10" s="93">
        <f t="shared" si="9"/>
        <v>0</v>
      </c>
      <c r="AF10" s="93">
        <f t="shared" si="10"/>
        <v>0</v>
      </c>
      <c r="AG10" s="93">
        <f t="shared" si="11"/>
        <v>0</v>
      </c>
      <c r="AH10" s="93">
        <f t="shared" si="12"/>
        <v>0</v>
      </c>
      <c r="AI10" s="93">
        <f t="shared" si="13"/>
        <v>0</v>
      </c>
      <c r="AJ10" s="93">
        <f t="shared" si="13"/>
        <v>0</v>
      </c>
      <c r="AK10" s="93">
        <f t="shared" si="14"/>
        <v>0</v>
      </c>
      <c r="AL10" s="93">
        <f t="shared" si="15"/>
        <v>0</v>
      </c>
      <c r="AM10" s="91">
        <f t="shared" si="37"/>
        <v>9804000</v>
      </c>
      <c r="AN10" s="91">
        <f t="shared" si="16"/>
        <v>215</v>
      </c>
      <c r="AO10" s="91">
        <f t="shared" si="17"/>
        <v>0</v>
      </c>
      <c r="AP10" s="91">
        <f t="shared" si="18"/>
        <v>129000</v>
      </c>
      <c r="AQ10" s="91">
        <f t="shared" si="19"/>
        <v>0</v>
      </c>
      <c r="AR10" s="91"/>
      <c r="AS10" s="91">
        <f t="shared" si="20"/>
        <v>0</v>
      </c>
      <c r="AT10" s="91"/>
      <c r="AU10" s="91">
        <f>AO10*500</f>
        <v>0</v>
      </c>
      <c r="AV10" s="91">
        <f t="shared" si="21"/>
        <v>129000</v>
      </c>
      <c r="AW10" s="91">
        <f t="shared" si="22"/>
        <v>9675000</v>
      </c>
      <c r="AX10" s="91">
        <v>0</v>
      </c>
      <c r="AY10" s="93"/>
      <c r="AZ10" s="93"/>
      <c r="BA10" s="94">
        <f t="shared" si="23"/>
        <v>9675000</v>
      </c>
      <c r="BB10" s="95">
        <v>0</v>
      </c>
      <c r="BC10" s="96" t="s">
        <v>64</v>
      </c>
      <c r="BD10" s="96"/>
      <c r="BE10" s="97"/>
      <c r="BF10" s="98"/>
      <c r="BG10" s="99"/>
      <c r="BH10" s="98"/>
      <c r="BI10" s="99"/>
      <c r="BJ10" s="98"/>
      <c r="BK10" s="99"/>
      <c r="BL10" s="98"/>
      <c r="BM10" s="99"/>
      <c r="BN10" s="100"/>
      <c r="BO10" s="101">
        <f t="shared" si="24"/>
        <v>-43284</v>
      </c>
      <c r="BP10" s="102" t="str">
        <f t="shared" si="25"/>
        <v>-</v>
      </c>
      <c r="BQ10" s="103">
        <f t="shared" si="26"/>
        <v>9804000</v>
      </c>
      <c r="BS10" s="105">
        <f t="shared" si="27"/>
        <v>9804000</v>
      </c>
      <c r="BT10" s="105">
        <f t="shared" si="28"/>
        <v>0</v>
      </c>
      <c r="BU10" s="105">
        <f t="shared" si="29"/>
        <v>0</v>
      </c>
      <c r="BV10" s="105">
        <f t="shared" si="30"/>
        <v>0</v>
      </c>
      <c r="BX10" s="105">
        <f t="shared" si="31"/>
        <v>215</v>
      </c>
      <c r="BY10" s="105">
        <f t="shared" si="32"/>
        <v>0</v>
      </c>
      <c r="BZ10" s="105">
        <f t="shared" si="33"/>
        <v>0</v>
      </c>
      <c r="CA10" s="105">
        <f t="shared" si="34"/>
        <v>0</v>
      </c>
      <c r="CC10" s="106"/>
      <c r="CD10" s="107"/>
      <c r="CE10" s="107"/>
      <c r="CF10" s="107"/>
      <c r="CG10" s="108"/>
      <c r="CH10" s="108"/>
      <c r="CI10" s="108"/>
      <c r="CJ10" s="489">
        <f t="shared" si="39"/>
        <v>215</v>
      </c>
      <c r="CK10" s="489">
        <f t="shared" si="40"/>
        <v>0</v>
      </c>
      <c r="CL10" s="457">
        <f t="shared" si="41"/>
        <v>129000</v>
      </c>
      <c r="CM10" s="457">
        <f t="shared" si="42"/>
        <v>0</v>
      </c>
      <c r="CN10" s="459">
        <f t="shared" si="43"/>
        <v>0</v>
      </c>
      <c r="CO10" s="459">
        <f t="shared" si="44"/>
        <v>129000</v>
      </c>
      <c r="CP10" s="459">
        <f t="shared" si="45"/>
        <v>129000</v>
      </c>
      <c r="CQ10" s="459">
        <f t="shared" si="46"/>
        <v>0</v>
      </c>
      <c r="CR10" s="459">
        <f t="shared" si="47"/>
        <v>9804000</v>
      </c>
      <c r="CS10" s="459">
        <f t="shared" si="48"/>
        <v>9675000</v>
      </c>
      <c r="CT10" s="460">
        <f t="shared" si="49"/>
        <v>9675000</v>
      </c>
      <c r="CU10" s="459">
        <f t="shared" si="50"/>
        <v>0</v>
      </c>
      <c r="CV10" s="459"/>
      <c r="CW10" s="494">
        <f t="shared" si="51"/>
        <v>129000</v>
      </c>
      <c r="CX10" s="494">
        <f t="shared" si="52"/>
        <v>0</v>
      </c>
      <c r="CY10" s="494">
        <f t="shared" si="53"/>
        <v>0</v>
      </c>
      <c r="CZ10" s="494">
        <f t="shared" si="54"/>
        <v>0</v>
      </c>
      <c r="DA10" s="494">
        <f t="shared" si="55"/>
        <v>0</v>
      </c>
      <c r="DB10" s="494">
        <f t="shared" si="56"/>
        <v>0</v>
      </c>
      <c r="DC10" s="494">
        <f t="shared" si="57"/>
        <v>0</v>
      </c>
      <c r="DD10" s="494">
        <f t="shared" si="58"/>
        <v>0</v>
      </c>
      <c r="DE10" s="494" t="str">
        <f t="shared" si="59"/>
        <v/>
      </c>
      <c r="DF10" s="494" t="str">
        <f t="shared" si="60"/>
        <v/>
      </c>
      <c r="DG10" s="494">
        <f t="shared" si="61"/>
        <v>0</v>
      </c>
      <c r="DH10" s="499">
        <f t="shared" si="62"/>
        <v>129000</v>
      </c>
      <c r="DI10" s="499">
        <f t="shared" si="63"/>
        <v>0</v>
      </c>
      <c r="DJ10" s="499">
        <f t="shared" si="64"/>
        <v>8795454.5454545449</v>
      </c>
      <c r="DK10" s="499">
        <f t="shared" si="65"/>
        <v>879545.45454545459</v>
      </c>
      <c r="DL10" s="499">
        <f t="shared" si="66"/>
        <v>9675000</v>
      </c>
      <c r="DM10" s="483">
        <v>9675000</v>
      </c>
      <c r="DN10" s="482">
        <f t="shared" si="35"/>
        <v>0</v>
      </c>
      <c r="DO10" s="484"/>
      <c r="DP10" s="459"/>
      <c r="DQ10" s="461"/>
      <c r="DR10" s="461"/>
      <c r="DS10" s="461"/>
      <c r="DT10" s="461"/>
      <c r="DU10" s="461"/>
      <c r="DV10" s="461"/>
      <c r="DW10" s="461"/>
      <c r="DX10" s="461"/>
      <c r="DY10" s="461"/>
      <c r="DZ10" s="461"/>
      <c r="EA10" s="461"/>
      <c r="EB10" s="461"/>
      <c r="EC10" s="461"/>
      <c r="ED10" s="461"/>
      <c r="EE10" s="461"/>
      <c r="EF10" s="461"/>
      <c r="EG10" s="461"/>
      <c r="EH10" s="461"/>
      <c r="EI10" s="461"/>
      <c r="EJ10" s="461"/>
      <c r="EK10" s="461"/>
      <c r="EL10" s="461"/>
      <c r="EM10" s="461"/>
      <c r="EN10" s="461"/>
      <c r="EO10" s="461"/>
      <c r="EP10" s="461"/>
      <c r="EQ10" s="461"/>
      <c r="ER10" s="461"/>
      <c r="ES10" s="461"/>
      <c r="ET10" s="461"/>
      <c r="EU10" s="461"/>
      <c r="EV10" s="461"/>
      <c r="EW10" s="461"/>
      <c r="EX10" s="461"/>
      <c r="EY10" s="461"/>
      <c r="EZ10" s="461"/>
      <c r="FA10" s="461"/>
      <c r="FB10" s="461"/>
      <c r="FC10" s="461"/>
      <c r="FD10" s="461"/>
      <c r="FE10" s="461"/>
      <c r="FF10" s="461"/>
      <c r="FG10" s="461"/>
      <c r="FH10" s="461"/>
      <c r="FI10" s="461"/>
      <c r="FJ10" s="461"/>
      <c r="FK10" s="461"/>
      <c r="FL10" s="461"/>
      <c r="FM10" s="461"/>
      <c r="FN10" s="461"/>
      <c r="FO10" s="461"/>
      <c r="FP10" s="461"/>
    </row>
    <row r="11" spans="1:172" s="104" customFormat="1" ht="16.5" thickBot="1">
      <c r="A11" s="81">
        <v>43284</v>
      </c>
      <c r="B11" s="82" t="s">
        <v>57</v>
      </c>
      <c r="C11" s="83" t="s">
        <v>89</v>
      </c>
      <c r="D11" s="83" t="s">
        <v>90</v>
      </c>
      <c r="E11" s="135" t="s">
        <v>91</v>
      </c>
      <c r="F11" s="109" t="s">
        <v>289</v>
      </c>
      <c r="G11" s="468" t="s">
        <v>92</v>
      </c>
      <c r="H11" s="85" t="s">
        <v>93</v>
      </c>
      <c r="I11" s="86" t="s">
        <v>94</v>
      </c>
      <c r="J11" s="87" t="s">
        <v>71</v>
      </c>
      <c r="K11" s="88">
        <v>31</v>
      </c>
      <c r="L11" s="89">
        <f t="shared" si="5"/>
        <v>43315</v>
      </c>
      <c r="M11" s="90">
        <v>580</v>
      </c>
      <c r="N11" s="90">
        <v>50</v>
      </c>
      <c r="O11" s="90">
        <v>50</v>
      </c>
      <c r="P11" s="90">
        <v>50</v>
      </c>
      <c r="Q11" s="90">
        <v>50</v>
      </c>
      <c r="R11" s="90">
        <v>0</v>
      </c>
      <c r="S11" s="90">
        <v>0</v>
      </c>
      <c r="T11" s="90">
        <v>0</v>
      </c>
      <c r="U11" s="90">
        <v>200</v>
      </c>
      <c r="V11" s="90">
        <v>0</v>
      </c>
      <c r="W11" s="90">
        <v>0</v>
      </c>
      <c r="X11" s="136">
        <f t="shared" si="36"/>
        <v>980</v>
      </c>
      <c r="Y11" s="92">
        <v>45600</v>
      </c>
      <c r="Z11" s="92">
        <v>46000</v>
      </c>
      <c r="AA11" s="92">
        <v>33000</v>
      </c>
      <c r="AB11" s="93">
        <f t="shared" si="6"/>
        <v>26448000</v>
      </c>
      <c r="AC11" s="93">
        <f t="shared" si="7"/>
        <v>2280000</v>
      </c>
      <c r="AD11" s="93">
        <f t="shared" si="8"/>
        <v>2280000</v>
      </c>
      <c r="AE11" s="93">
        <f t="shared" si="9"/>
        <v>2280000</v>
      </c>
      <c r="AF11" s="93">
        <f t="shared" si="10"/>
        <v>2280000</v>
      </c>
      <c r="AG11" s="93">
        <f t="shared" si="11"/>
        <v>0</v>
      </c>
      <c r="AH11" s="93">
        <f t="shared" si="12"/>
        <v>0</v>
      </c>
      <c r="AI11" s="93">
        <f t="shared" si="13"/>
        <v>0</v>
      </c>
      <c r="AJ11" s="93">
        <f t="shared" si="13"/>
        <v>9200000</v>
      </c>
      <c r="AK11" s="93">
        <f t="shared" si="14"/>
        <v>0</v>
      </c>
      <c r="AL11" s="93">
        <f t="shared" si="15"/>
        <v>0</v>
      </c>
      <c r="AM11" s="136">
        <f t="shared" si="37"/>
        <v>44768000</v>
      </c>
      <c r="AN11" s="91">
        <f t="shared" si="16"/>
        <v>780</v>
      </c>
      <c r="AO11" s="91">
        <f t="shared" si="17"/>
        <v>200</v>
      </c>
      <c r="AP11" s="91">
        <f t="shared" si="18"/>
        <v>468000</v>
      </c>
      <c r="AQ11" s="91">
        <f t="shared" si="19"/>
        <v>200000</v>
      </c>
      <c r="AR11" s="91"/>
      <c r="AS11" s="91">
        <f t="shared" si="20"/>
        <v>0</v>
      </c>
      <c r="AT11" s="91"/>
      <c r="AU11" s="91">
        <f t="shared" si="38"/>
        <v>0</v>
      </c>
      <c r="AV11" s="91">
        <f t="shared" si="21"/>
        <v>668000</v>
      </c>
      <c r="AW11" s="91">
        <f t="shared" si="22"/>
        <v>44100000</v>
      </c>
      <c r="AX11" s="91">
        <v>0</v>
      </c>
      <c r="AY11" s="93"/>
      <c r="AZ11" s="93"/>
      <c r="BA11" s="94">
        <f t="shared" si="23"/>
        <v>44100000</v>
      </c>
      <c r="BB11" s="95">
        <v>2600000</v>
      </c>
      <c r="BC11" s="96" t="s">
        <v>95</v>
      </c>
      <c r="BD11" s="96"/>
      <c r="BE11" s="97"/>
      <c r="BF11" s="98"/>
      <c r="BG11" s="99"/>
      <c r="BH11" s="98"/>
      <c r="BI11" s="99"/>
      <c r="BJ11" s="98"/>
      <c r="BK11" s="99"/>
      <c r="BL11" s="98"/>
      <c r="BM11" s="99"/>
      <c r="BN11" s="100"/>
      <c r="BO11" s="101">
        <f t="shared" si="24"/>
        <v>-43284</v>
      </c>
      <c r="BP11" s="102" t="str">
        <f t="shared" si="25"/>
        <v>-</v>
      </c>
      <c r="BQ11" s="103">
        <f t="shared" si="26"/>
        <v>44768000</v>
      </c>
      <c r="BS11" s="105">
        <f t="shared" si="27"/>
        <v>44768000</v>
      </c>
      <c r="BT11" s="105">
        <f t="shared" si="28"/>
        <v>0</v>
      </c>
      <c r="BU11" s="105">
        <f t="shared" si="29"/>
        <v>0</v>
      </c>
      <c r="BV11" s="105">
        <f t="shared" si="30"/>
        <v>0</v>
      </c>
      <c r="BX11" s="105">
        <f t="shared" si="31"/>
        <v>980</v>
      </c>
      <c r="BY11" s="105">
        <f t="shared" si="32"/>
        <v>0</v>
      </c>
      <c r="BZ11" s="105">
        <f t="shared" si="33"/>
        <v>0</v>
      </c>
      <c r="CA11" s="105">
        <f t="shared" si="34"/>
        <v>0</v>
      </c>
      <c r="CC11" s="106"/>
      <c r="CD11" s="107"/>
      <c r="CE11" s="107"/>
      <c r="CF11" s="107"/>
      <c r="CG11" s="108"/>
      <c r="CH11" s="108"/>
      <c r="CI11" s="108"/>
      <c r="CJ11" s="489">
        <f t="shared" si="39"/>
        <v>780</v>
      </c>
      <c r="CK11" s="489">
        <f t="shared" si="40"/>
        <v>200</v>
      </c>
      <c r="CL11" s="457">
        <f t="shared" si="41"/>
        <v>468000</v>
      </c>
      <c r="CM11" s="457">
        <f t="shared" si="42"/>
        <v>200000</v>
      </c>
      <c r="CN11" s="459">
        <f t="shared" si="43"/>
        <v>0</v>
      </c>
      <c r="CO11" s="459">
        <f t="shared" si="44"/>
        <v>668000</v>
      </c>
      <c r="CP11" s="459">
        <f t="shared" si="45"/>
        <v>668000</v>
      </c>
      <c r="CQ11" s="459">
        <f t="shared" si="46"/>
        <v>0</v>
      </c>
      <c r="CR11" s="459">
        <f t="shared" si="47"/>
        <v>44768000</v>
      </c>
      <c r="CS11" s="459">
        <f t="shared" si="48"/>
        <v>44100000</v>
      </c>
      <c r="CT11" s="460">
        <f t="shared" si="49"/>
        <v>44100000</v>
      </c>
      <c r="CU11" s="459">
        <f t="shared" si="50"/>
        <v>0</v>
      </c>
      <c r="CV11" s="459"/>
      <c r="CW11" s="494">
        <f t="shared" si="51"/>
        <v>348000</v>
      </c>
      <c r="CX11" s="494">
        <f t="shared" si="52"/>
        <v>29999.999999999996</v>
      </c>
      <c r="CY11" s="494">
        <f t="shared" si="53"/>
        <v>29999.999999999996</v>
      </c>
      <c r="CZ11" s="494">
        <f t="shared" si="54"/>
        <v>29999.999999999996</v>
      </c>
      <c r="DA11" s="494">
        <f t="shared" si="55"/>
        <v>29999.999999999996</v>
      </c>
      <c r="DB11" s="494">
        <f t="shared" si="56"/>
        <v>0</v>
      </c>
      <c r="DC11" s="494">
        <f t="shared" si="57"/>
        <v>0</v>
      </c>
      <c r="DD11" s="494">
        <f t="shared" si="58"/>
        <v>0</v>
      </c>
      <c r="DE11" s="494">
        <f t="shared" si="59"/>
        <v>200000</v>
      </c>
      <c r="DF11" s="494">
        <f t="shared" si="60"/>
        <v>0</v>
      </c>
      <c r="DG11" s="494">
        <f t="shared" si="61"/>
        <v>0</v>
      </c>
      <c r="DH11" s="499">
        <f t="shared" si="62"/>
        <v>668000</v>
      </c>
      <c r="DI11" s="499">
        <f t="shared" si="63"/>
        <v>0</v>
      </c>
      <c r="DJ11" s="499">
        <f t="shared" si="64"/>
        <v>40090909.090909086</v>
      </c>
      <c r="DK11" s="499">
        <f t="shared" si="65"/>
        <v>4009090.9090909087</v>
      </c>
      <c r="DL11" s="499">
        <f t="shared" si="66"/>
        <v>44099999.999999993</v>
      </c>
      <c r="DM11" s="483">
        <v>44100000</v>
      </c>
      <c r="DN11" s="482">
        <f t="shared" si="35"/>
        <v>0</v>
      </c>
      <c r="DO11" s="484"/>
      <c r="DP11" s="459"/>
      <c r="DQ11" s="461"/>
      <c r="DR11" s="461"/>
      <c r="DS11" s="461"/>
      <c r="DT11" s="461"/>
      <c r="DU11" s="461"/>
      <c r="DV11" s="461"/>
      <c r="DW11" s="461"/>
      <c r="DX11" s="461"/>
      <c r="DY11" s="461"/>
      <c r="DZ11" s="461"/>
      <c r="EA11" s="461"/>
      <c r="EB11" s="461"/>
      <c r="EC11" s="461"/>
      <c r="ED11" s="461"/>
      <c r="EE11" s="461"/>
      <c r="EF11" s="461"/>
      <c r="EG11" s="461"/>
      <c r="EH11" s="461"/>
      <c r="EI11" s="461"/>
      <c r="EJ11" s="461"/>
      <c r="EK11" s="461"/>
      <c r="EL11" s="461"/>
      <c r="EM11" s="461"/>
      <c r="EN11" s="461"/>
      <c r="EO11" s="461"/>
      <c r="EP11" s="461"/>
      <c r="EQ11" s="461"/>
      <c r="ER11" s="461"/>
      <c r="ES11" s="461"/>
      <c r="ET11" s="461"/>
      <c r="EU11" s="461"/>
      <c r="EV11" s="461"/>
      <c r="EW11" s="461"/>
      <c r="EX11" s="461"/>
      <c r="EY11" s="461"/>
      <c r="EZ11" s="461"/>
      <c r="FA11" s="461"/>
      <c r="FB11" s="461"/>
      <c r="FC11" s="461"/>
      <c r="FD11" s="461"/>
      <c r="FE11" s="461"/>
      <c r="FF11" s="461"/>
      <c r="FG11" s="461"/>
      <c r="FH11" s="461"/>
      <c r="FI11" s="461"/>
      <c r="FJ11" s="461"/>
      <c r="FK11" s="461"/>
      <c r="FL11" s="461"/>
      <c r="FM11" s="461"/>
      <c r="FN11" s="461"/>
      <c r="FO11" s="461"/>
      <c r="FP11" s="461"/>
    </row>
    <row r="12" spans="1:172" s="104" customFormat="1">
      <c r="A12" s="112">
        <v>43285</v>
      </c>
      <c r="B12" s="113" t="s">
        <v>57</v>
      </c>
      <c r="C12" s="114" t="s">
        <v>96</v>
      </c>
      <c r="D12" s="137" t="s">
        <v>97</v>
      </c>
      <c r="E12" s="115" t="s">
        <v>98</v>
      </c>
      <c r="F12" s="109" t="s">
        <v>290</v>
      </c>
      <c r="G12" s="469" t="s">
        <v>99</v>
      </c>
      <c r="H12" s="138" t="s">
        <v>100</v>
      </c>
      <c r="I12" s="139" t="s">
        <v>101</v>
      </c>
      <c r="J12" s="118" t="s">
        <v>71</v>
      </c>
      <c r="K12" s="140">
        <v>31</v>
      </c>
      <c r="L12" s="120">
        <f t="shared" si="5"/>
        <v>43316</v>
      </c>
      <c r="M12" s="121">
        <v>190</v>
      </c>
      <c r="N12" s="121">
        <v>10</v>
      </c>
      <c r="O12" s="121">
        <v>10</v>
      </c>
      <c r="P12" s="121">
        <v>10</v>
      </c>
      <c r="Q12" s="121">
        <v>10</v>
      </c>
      <c r="R12" s="121">
        <v>0</v>
      </c>
      <c r="S12" s="121">
        <v>0</v>
      </c>
      <c r="T12" s="121">
        <v>0</v>
      </c>
      <c r="U12" s="121">
        <v>320</v>
      </c>
      <c r="V12" s="121">
        <v>0</v>
      </c>
      <c r="W12" s="121">
        <v>0</v>
      </c>
      <c r="X12" s="91">
        <f t="shared" si="36"/>
        <v>550</v>
      </c>
      <c r="Y12" s="123">
        <v>45600</v>
      </c>
      <c r="Z12" s="123">
        <v>46000</v>
      </c>
      <c r="AA12" s="123">
        <v>33000</v>
      </c>
      <c r="AB12" s="124">
        <f t="shared" si="6"/>
        <v>8664000</v>
      </c>
      <c r="AC12" s="124">
        <f t="shared" si="7"/>
        <v>456000</v>
      </c>
      <c r="AD12" s="124">
        <f t="shared" si="8"/>
        <v>456000</v>
      </c>
      <c r="AE12" s="124">
        <f t="shared" si="9"/>
        <v>456000</v>
      </c>
      <c r="AF12" s="124">
        <f t="shared" si="10"/>
        <v>456000</v>
      </c>
      <c r="AG12" s="124">
        <f t="shared" si="11"/>
        <v>0</v>
      </c>
      <c r="AH12" s="124">
        <f t="shared" si="12"/>
        <v>0</v>
      </c>
      <c r="AI12" s="124">
        <f t="shared" si="13"/>
        <v>0</v>
      </c>
      <c r="AJ12" s="124">
        <f t="shared" si="13"/>
        <v>14720000</v>
      </c>
      <c r="AK12" s="124">
        <f t="shared" si="14"/>
        <v>0</v>
      </c>
      <c r="AL12" s="124">
        <f t="shared" si="15"/>
        <v>0</v>
      </c>
      <c r="AM12" s="91">
        <f t="shared" si="37"/>
        <v>25208000</v>
      </c>
      <c r="AN12" s="122">
        <f t="shared" si="16"/>
        <v>230</v>
      </c>
      <c r="AO12" s="122">
        <f t="shared" si="17"/>
        <v>320</v>
      </c>
      <c r="AP12" s="122">
        <f>AN12*500</f>
        <v>115000</v>
      </c>
      <c r="AQ12" s="122">
        <f>AO12*500</f>
        <v>160000</v>
      </c>
      <c r="AR12" s="122"/>
      <c r="AS12" s="122">
        <f t="shared" si="20"/>
        <v>0</v>
      </c>
      <c r="AT12" s="122"/>
      <c r="AU12" s="122">
        <f t="shared" si="38"/>
        <v>0</v>
      </c>
      <c r="AV12" s="122">
        <f t="shared" si="21"/>
        <v>275000</v>
      </c>
      <c r="AW12" s="122">
        <f t="shared" si="22"/>
        <v>24933000</v>
      </c>
      <c r="AX12" s="122">
        <f>AW12*2%+40</f>
        <v>498700</v>
      </c>
      <c r="AY12" s="124"/>
      <c r="AZ12" s="124"/>
      <c r="BA12" s="125">
        <f t="shared" si="23"/>
        <v>24434300</v>
      </c>
      <c r="BB12" s="126">
        <v>0</v>
      </c>
      <c r="BC12" s="127" t="s">
        <v>64</v>
      </c>
      <c r="BD12" s="127"/>
      <c r="BE12" s="128"/>
      <c r="BF12" s="129"/>
      <c r="BG12" s="130"/>
      <c r="BH12" s="129"/>
      <c r="BI12" s="130"/>
      <c r="BJ12" s="129"/>
      <c r="BK12" s="130"/>
      <c r="BL12" s="129"/>
      <c r="BM12" s="130"/>
      <c r="BN12" s="131">
        <v>24373500</v>
      </c>
      <c r="BO12" s="132">
        <f t="shared" si="24"/>
        <v>-43285</v>
      </c>
      <c r="BP12" s="133" t="str">
        <f t="shared" si="25"/>
        <v>-</v>
      </c>
      <c r="BQ12" s="134">
        <f t="shared" si="26"/>
        <v>25208000</v>
      </c>
      <c r="BS12" s="105">
        <f t="shared" si="27"/>
        <v>25208000</v>
      </c>
      <c r="BT12" s="105">
        <f t="shared" si="28"/>
        <v>0</v>
      </c>
      <c r="BU12" s="105">
        <f t="shared" si="29"/>
        <v>0</v>
      </c>
      <c r="BV12" s="105">
        <f t="shared" si="30"/>
        <v>0</v>
      </c>
      <c r="BX12" s="105">
        <f t="shared" si="31"/>
        <v>550</v>
      </c>
      <c r="BY12" s="105">
        <f t="shared" si="32"/>
        <v>0</v>
      </c>
      <c r="BZ12" s="105">
        <f t="shared" si="33"/>
        <v>0</v>
      </c>
      <c r="CA12" s="105">
        <f t="shared" si="34"/>
        <v>0</v>
      </c>
      <c r="CC12" s="106"/>
      <c r="CD12" s="107"/>
      <c r="CE12" s="107"/>
      <c r="CF12" s="107"/>
      <c r="CG12" s="108"/>
      <c r="CH12" s="108"/>
      <c r="CI12" s="108"/>
      <c r="CJ12" s="489">
        <f t="shared" si="39"/>
        <v>230</v>
      </c>
      <c r="CK12" s="489">
        <f t="shared" si="40"/>
        <v>320</v>
      </c>
      <c r="CL12" s="457">
        <f t="shared" si="41"/>
        <v>115000</v>
      </c>
      <c r="CM12" s="457">
        <f t="shared" si="42"/>
        <v>160000</v>
      </c>
      <c r="CN12" s="459">
        <f t="shared" si="43"/>
        <v>498700</v>
      </c>
      <c r="CO12" s="459">
        <f t="shared" si="44"/>
        <v>773700</v>
      </c>
      <c r="CP12" s="459">
        <f t="shared" si="45"/>
        <v>773700</v>
      </c>
      <c r="CQ12" s="459">
        <f t="shared" si="46"/>
        <v>0</v>
      </c>
      <c r="CR12" s="459">
        <f t="shared" si="47"/>
        <v>25208000</v>
      </c>
      <c r="CS12" s="459">
        <f t="shared" si="48"/>
        <v>24434300</v>
      </c>
      <c r="CT12" s="460">
        <f t="shared" si="49"/>
        <v>24434300</v>
      </c>
      <c r="CU12" s="459">
        <f t="shared" si="50"/>
        <v>0</v>
      </c>
      <c r="CV12" s="459"/>
      <c r="CW12" s="494">
        <f t="shared" si="51"/>
        <v>267278.18181818182</v>
      </c>
      <c r="CX12" s="494">
        <f t="shared" si="52"/>
        <v>14067.272727272726</v>
      </c>
      <c r="CY12" s="494">
        <f t="shared" si="53"/>
        <v>14067.272727272726</v>
      </c>
      <c r="CZ12" s="494">
        <f t="shared" si="54"/>
        <v>14067.272727272726</v>
      </c>
      <c r="DA12" s="494">
        <f t="shared" si="55"/>
        <v>14067.272727272726</v>
      </c>
      <c r="DB12" s="494">
        <f t="shared" si="56"/>
        <v>0</v>
      </c>
      <c r="DC12" s="494">
        <f t="shared" si="57"/>
        <v>0</v>
      </c>
      <c r="DD12" s="494">
        <f t="shared" si="58"/>
        <v>0</v>
      </c>
      <c r="DE12" s="494">
        <f t="shared" si="59"/>
        <v>450152.72727272724</v>
      </c>
      <c r="DF12" s="494">
        <f t="shared" si="60"/>
        <v>0</v>
      </c>
      <c r="DG12" s="494">
        <f t="shared" si="61"/>
        <v>0</v>
      </c>
      <c r="DH12" s="499">
        <f t="shared" si="62"/>
        <v>773699.99999999988</v>
      </c>
      <c r="DI12" s="499">
        <f t="shared" si="63"/>
        <v>0</v>
      </c>
      <c r="DJ12" s="499">
        <f t="shared" si="64"/>
        <v>22213000</v>
      </c>
      <c r="DK12" s="499">
        <f t="shared" si="65"/>
        <v>2221300</v>
      </c>
      <c r="DL12" s="499">
        <f t="shared" si="66"/>
        <v>24434300</v>
      </c>
      <c r="DM12" s="483">
        <v>24434300</v>
      </c>
      <c r="DN12" s="482">
        <f t="shared" si="35"/>
        <v>0</v>
      </c>
      <c r="DO12" s="484"/>
      <c r="DP12" s="459"/>
      <c r="DQ12" s="461"/>
      <c r="DR12" s="461"/>
      <c r="DS12" s="461"/>
      <c r="DT12" s="461"/>
      <c r="DU12" s="461"/>
      <c r="DV12" s="461"/>
      <c r="DW12" s="461"/>
      <c r="DX12" s="461"/>
      <c r="DY12" s="461"/>
      <c r="DZ12" s="461"/>
      <c r="EA12" s="461"/>
      <c r="EB12" s="461"/>
      <c r="EC12" s="461"/>
      <c r="ED12" s="461"/>
      <c r="EE12" s="461"/>
      <c r="EF12" s="461"/>
      <c r="EG12" s="461"/>
      <c r="EH12" s="461"/>
      <c r="EI12" s="461"/>
      <c r="EJ12" s="461"/>
      <c r="EK12" s="461"/>
      <c r="EL12" s="461"/>
      <c r="EM12" s="461"/>
      <c r="EN12" s="461"/>
      <c r="EO12" s="461"/>
      <c r="EP12" s="461"/>
      <c r="EQ12" s="461"/>
      <c r="ER12" s="461"/>
      <c r="ES12" s="461"/>
      <c r="ET12" s="461"/>
      <c r="EU12" s="461"/>
      <c r="EV12" s="461"/>
      <c r="EW12" s="461"/>
      <c r="EX12" s="461"/>
      <c r="EY12" s="461"/>
      <c r="EZ12" s="461"/>
      <c r="FA12" s="461"/>
      <c r="FB12" s="461"/>
      <c r="FC12" s="461"/>
      <c r="FD12" s="461"/>
      <c r="FE12" s="461"/>
      <c r="FF12" s="461"/>
      <c r="FG12" s="461"/>
      <c r="FH12" s="461"/>
      <c r="FI12" s="461"/>
      <c r="FJ12" s="461"/>
      <c r="FK12" s="461"/>
      <c r="FL12" s="461"/>
      <c r="FM12" s="461"/>
      <c r="FN12" s="461"/>
      <c r="FO12" s="461"/>
      <c r="FP12" s="461"/>
    </row>
    <row r="13" spans="1:172" s="461" customFormat="1">
      <c r="A13" s="81">
        <v>43285</v>
      </c>
      <c r="B13" s="614" t="s">
        <v>57</v>
      </c>
      <c r="C13" s="615" t="s">
        <v>102</v>
      </c>
      <c r="D13" s="615" t="s">
        <v>66</v>
      </c>
      <c r="E13" s="616" t="s">
        <v>67</v>
      </c>
      <c r="F13" s="617" t="s">
        <v>291</v>
      </c>
      <c r="G13" s="618" t="s">
        <v>68</v>
      </c>
      <c r="H13" s="619" t="s">
        <v>69</v>
      </c>
      <c r="I13" s="620" t="s">
        <v>70</v>
      </c>
      <c r="J13" s="621" t="s">
        <v>71</v>
      </c>
      <c r="K13" s="88">
        <v>31</v>
      </c>
      <c r="L13" s="89">
        <f t="shared" si="5"/>
        <v>43316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0</v>
      </c>
      <c r="U13" s="90">
        <v>236</v>
      </c>
      <c r="V13" s="90">
        <v>0</v>
      </c>
      <c r="W13" s="90">
        <v>0</v>
      </c>
      <c r="X13" s="91">
        <f t="shared" si="36"/>
        <v>236</v>
      </c>
      <c r="Y13" s="92">
        <v>45600</v>
      </c>
      <c r="Z13" s="92">
        <v>46000</v>
      </c>
      <c r="AA13" s="92">
        <v>33000</v>
      </c>
      <c r="AB13" s="93">
        <f t="shared" si="6"/>
        <v>0</v>
      </c>
      <c r="AC13" s="93">
        <f t="shared" si="7"/>
        <v>0</v>
      </c>
      <c r="AD13" s="93">
        <f t="shared" si="8"/>
        <v>0</v>
      </c>
      <c r="AE13" s="93">
        <f t="shared" si="9"/>
        <v>0</v>
      </c>
      <c r="AF13" s="93">
        <f t="shared" si="10"/>
        <v>0</v>
      </c>
      <c r="AG13" s="93">
        <f t="shared" si="11"/>
        <v>0</v>
      </c>
      <c r="AH13" s="93">
        <f t="shared" si="12"/>
        <v>0</v>
      </c>
      <c r="AI13" s="93">
        <f t="shared" si="13"/>
        <v>0</v>
      </c>
      <c r="AJ13" s="93">
        <f t="shared" si="13"/>
        <v>10856000</v>
      </c>
      <c r="AK13" s="93">
        <f t="shared" si="14"/>
        <v>0</v>
      </c>
      <c r="AL13" s="93">
        <f t="shared" si="15"/>
        <v>0</v>
      </c>
      <c r="AM13" s="91">
        <f t="shared" si="37"/>
        <v>10856000</v>
      </c>
      <c r="AN13" s="91">
        <f t="shared" si="16"/>
        <v>0</v>
      </c>
      <c r="AO13" s="91">
        <f t="shared" si="17"/>
        <v>236</v>
      </c>
      <c r="AP13" s="91">
        <f t="shared" si="18"/>
        <v>0</v>
      </c>
      <c r="AQ13" s="91">
        <f t="shared" si="19"/>
        <v>236000</v>
      </c>
      <c r="AR13" s="91"/>
      <c r="AS13" s="91">
        <f t="shared" si="20"/>
        <v>0</v>
      </c>
      <c r="AT13" s="91"/>
      <c r="AU13" s="91">
        <f>U13*500</f>
        <v>118000</v>
      </c>
      <c r="AV13" s="91">
        <f t="shared" si="21"/>
        <v>354000</v>
      </c>
      <c r="AW13" s="91">
        <f t="shared" si="22"/>
        <v>10502000</v>
      </c>
      <c r="AX13" s="91">
        <v>0</v>
      </c>
      <c r="AY13" s="93"/>
      <c r="AZ13" s="93"/>
      <c r="BA13" s="94">
        <f t="shared" si="23"/>
        <v>10502000</v>
      </c>
      <c r="BB13" s="622">
        <v>0</v>
      </c>
      <c r="BC13" s="623" t="s">
        <v>64</v>
      </c>
      <c r="BD13" s="623"/>
      <c r="BE13" s="624"/>
      <c r="BF13" s="625"/>
      <c r="BG13" s="626"/>
      <c r="BH13" s="625"/>
      <c r="BI13" s="626"/>
      <c r="BJ13" s="625"/>
      <c r="BK13" s="626"/>
      <c r="BL13" s="625"/>
      <c r="BM13" s="626"/>
      <c r="BN13" s="627"/>
      <c r="BO13" s="101">
        <f t="shared" si="24"/>
        <v>-43285</v>
      </c>
      <c r="BP13" s="628" t="str">
        <f t="shared" si="25"/>
        <v>-</v>
      </c>
      <c r="BQ13" s="629">
        <f t="shared" si="26"/>
        <v>10856000</v>
      </c>
      <c r="BS13" s="630">
        <f t="shared" si="27"/>
        <v>10856000</v>
      </c>
      <c r="BT13" s="630">
        <f t="shared" si="28"/>
        <v>0</v>
      </c>
      <c r="BU13" s="630">
        <f t="shared" si="29"/>
        <v>0</v>
      </c>
      <c r="BV13" s="630">
        <f t="shared" si="30"/>
        <v>0</v>
      </c>
      <c r="BX13" s="630">
        <f t="shared" si="31"/>
        <v>236</v>
      </c>
      <c r="BY13" s="630">
        <f t="shared" si="32"/>
        <v>0</v>
      </c>
      <c r="BZ13" s="630">
        <f t="shared" si="33"/>
        <v>0</v>
      </c>
      <c r="CA13" s="630">
        <f t="shared" si="34"/>
        <v>0</v>
      </c>
      <c r="CC13" s="631"/>
      <c r="CD13" s="632"/>
      <c r="CE13" s="632"/>
      <c r="CF13" s="632"/>
      <c r="CG13" s="633"/>
      <c r="CH13" s="633"/>
      <c r="CI13" s="633"/>
      <c r="CJ13" s="489">
        <f t="shared" si="39"/>
        <v>0</v>
      </c>
      <c r="CK13" s="489">
        <f t="shared" si="40"/>
        <v>236</v>
      </c>
      <c r="CL13" s="459">
        <f t="shared" si="41"/>
        <v>0</v>
      </c>
      <c r="CM13" s="459">
        <f t="shared" si="42"/>
        <v>354000</v>
      </c>
      <c r="CN13" s="459">
        <f t="shared" si="43"/>
        <v>0</v>
      </c>
      <c r="CO13" s="459">
        <f t="shared" si="44"/>
        <v>354000</v>
      </c>
      <c r="CP13" s="459">
        <f t="shared" si="45"/>
        <v>354000</v>
      </c>
      <c r="CQ13" s="459">
        <f t="shared" si="46"/>
        <v>0</v>
      </c>
      <c r="CR13" s="459">
        <f t="shared" si="47"/>
        <v>10856000</v>
      </c>
      <c r="CS13" s="459">
        <f t="shared" si="48"/>
        <v>10502000</v>
      </c>
      <c r="CT13" s="460">
        <f t="shared" si="49"/>
        <v>10502000</v>
      </c>
      <c r="CU13" s="459">
        <f t="shared" si="50"/>
        <v>0</v>
      </c>
      <c r="CV13" s="459"/>
      <c r="CW13" s="494" t="str">
        <f t="shared" si="51"/>
        <v/>
      </c>
      <c r="CX13" s="494" t="str">
        <f t="shared" si="52"/>
        <v/>
      </c>
      <c r="CY13" s="494" t="str">
        <f t="shared" si="53"/>
        <v/>
      </c>
      <c r="CZ13" s="494" t="str">
        <f t="shared" si="54"/>
        <v/>
      </c>
      <c r="DA13" s="494" t="str">
        <f t="shared" si="55"/>
        <v/>
      </c>
      <c r="DB13" s="494" t="str">
        <f t="shared" si="56"/>
        <v/>
      </c>
      <c r="DC13" s="494" t="str">
        <f t="shared" si="57"/>
        <v/>
      </c>
      <c r="DD13" s="494" t="str">
        <f t="shared" si="58"/>
        <v/>
      </c>
      <c r="DE13" s="494">
        <f t="shared" si="59"/>
        <v>354000</v>
      </c>
      <c r="DF13" s="494">
        <f t="shared" si="60"/>
        <v>0</v>
      </c>
      <c r="DG13" s="494" t="str">
        <f t="shared" si="61"/>
        <v/>
      </c>
      <c r="DH13" s="499">
        <f t="shared" si="62"/>
        <v>354000</v>
      </c>
      <c r="DI13" s="499">
        <f t="shared" si="63"/>
        <v>0</v>
      </c>
      <c r="DJ13" s="499">
        <f t="shared" si="64"/>
        <v>9547272.7272727266</v>
      </c>
      <c r="DK13" s="499">
        <f t="shared" si="65"/>
        <v>954727.27272727271</v>
      </c>
      <c r="DL13" s="499">
        <f t="shared" si="66"/>
        <v>10502000</v>
      </c>
      <c r="DM13" s="483">
        <v>10502000</v>
      </c>
      <c r="DN13" s="482">
        <f t="shared" si="35"/>
        <v>0</v>
      </c>
      <c r="DO13" s="484"/>
      <c r="DP13" s="459"/>
    </row>
    <row r="14" spans="1:172" s="342" customFormat="1" ht="16.5" thickBot="1">
      <c r="A14" s="317">
        <v>43285</v>
      </c>
      <c r="B14" s="318" t="s">
        <v>57</v>
      </c>
      <c r="C14" s="319" t="s">
        <v>103</v>
      </c>
      <c r="D14" s="320" t="s">
        <v>104</v>
      </c>
      <c r="E14" s="321" t="s">
        <v>105</v>
      </c>
      <c r="F14" s="109" t="s">
        <v>292</v>
      </c>
      <c r="G14" s="470" t="s">
        <v>106</v>
      </c>
      <c r="H14" s="323" t="s">
        <v>107</v>
      </c>
      <c r="I14" s="324" t="s">
        <v>108</v>
      </c>
      <c r="J14" s="325" t="s">
        <v>71</v>
      </c>
      <c r="K14" s="326">
        <v>31</v>
      </c>
      <c r="L14" s="327">
        <f t="shared" si="5"/>
        <v>43316</v>
      </c>
      <c r="M14" s="328">
        <v>0</v>
      </c>
      <c r="N14" s="328">
        <v>0</v>
      </c>
      <c r="O14" s="328">
        <v>0</v>
      </c>
      <c r="P14" s="328">
        <v>0</v>
      </c>
      <c r="Q14" s="328">
        <v>0</v>
      </c>
      <c r="R14" s="328">
        <v>0</v>
      </c>
      <c r="S14" s="328">
        <v>0</v>
      </c>
      <c r="T14" s="328">
        <v>0</v>
      </c>
      <c r="U14" s="328">
        <v>0</v>
      </c>
      <c r="V14" s="328">
        <v>200</v>
      </c>
      <c r="W14" s="328">
        <v>0</v>
      </c>
      <c r="X14" s="316">
        <f t="shared" si="36"/>
        <v>200</v>
      </c>
      <c r="Y14" s="329">
        <v>45600</v>
      </c>
      <c r="Z14" s="329">
        <v>46000</v>
      </c>
      <c r="AA14" s="329">
        <v>33000</v>
      </c>
      <c r="AB14" s="330">
        <f t="shared" si="6"/>
        <v>0</v>
      </c>
      <c r="AC14" s="330">
        <f t="shared" si="7"/>
        <v>0</v>
      </c>
      <c r="AD14" s="330">
        <f t="shared" si="8"/>
        <v>0</v>
      </c>
      <c r="AE14" s="330">
        <f t="shared" si="9"/>
        <v>0</v>
      </c>
      <c r="AF14" s="330">
        <f t="shared" si="10"/>
        <v>0</v>
      </c>
      <c r="AG14" s="331">
        <f t="shared" si="11"/>
        <v>0</v>
      </c>
      <c r="AH14" s="331">
        <f t="shared" si="12"/>
        <v>0</v>
      </c>
      <c r="AI14" s="331">
        <f t="shared" si="13"/>
        <v>0</v>
      </c>
      <c r="AJ14" s="330">
        <f t="shared" si="13"/>
        <v>0</v>
      </c>
      <c r="AK14" s="330">
        <f t="shared" si="14"/>
        <v>9200000</v>
      </c>
      <c r="AL14" s="330">
        <f t="shared" si="15"/>
        <v>0</v>
      </c>
      <c r="AM14" s="316">
        <f t="shared" si="37"/>
        <v>9200000</v>
      </c>
      <c r="AN14" s="316">
        <f t="shared" si="16"/>
        <v>0</v>
      </c>
      <c r="AO14" s="316">
        <f t="shared" si="17"/>
        <v>200</v>
      </c>
      <c r="AP14" s="316">
        <f t="shared" si="18"/>
        <v>0</v>
      </c>
      <c r="AQ14" s="316">
        <f>AO14*0</f>
        <v>0</v>
      </c>
      <c r="AR14" s="316"/>
      <c r="AS14" s="316">
        <f>AO14*2000</f>
        <v>400000</v>
      </c>
      <c r="AT14" s="316"/>
      <c r="AU14" s="316">
        <f t="shared" si="38"/>
        <v>0</v>
      </c>
      <c r="AV14" s="316">
        <f t="shared" si="21"/>
        <v>400000</v>
      </c>
      <c r="AW14" s="316">
        <f t="shared" si="22"/>
        <v>8800000</v>
      </c>
      <c r="AX14" s="316">
        <v>0</v>
      </c>
      <c r="AY14" s="330"/>
      <c r="AZ14" s="330"/>
      <c r="BA14" s="332">
        <f t="shared" si="23"/>
        <v>8800000</v>
      </c>
      <c r="BB14" s="333">
        <v>0</v>
      </c>
      <c r="BC14" s="334" t="s">
        <v>64</v>
      </c>
      <c r="BD14" s="334" t="s">
        <v>109</v>
      </c>
      <c r="BE14" s="335"/>
      <c r="BF14" s="336"/>
      <c r="BG14" s="337"/>
      <c r="BH14" s="336"/>
      <c r="BI14" s="337"/>
      <c r="BJ14" s="336"/>
      <c r="BK14" s="337"/>
      <c r="BL14" s="336">
        <v>8800000</v>
      </c>
      <c r="BM14" s="337"/>
      <c r="BN14" s="338"/>
      <c r="BO14" s="339">
        <f t="shared" si="24"/>
        <v>-43285</v>
      </c>
      <c r="BP14" s="340" t="str">
        <f t="shared" si="25"/>
        <v>-</v>
      </c>
      <c r="BQ14" s="341">
        <f t="shared" si="26"/>
        <v>9200000</v>
      </c>
      <c r="BS14" s="343">
        <f t="shared" si="27"/>
        <v>9200000</v>
      </c>
      <c r="BT14" s="343">
        <f t="shared" si="28"/>
        <v>0</v>
      </c>
      <c r="BU14" s="343">
        <f t="shared" si="29"/>
        <v>0</v>
      </c>
      <c r="BV14" s="343">
        <f t="shared" si="30"/>
        <v>0</v>
      </c>
      <c r="BX14" s="343">
        <f t="shared" si="31"/>
        <v>200</v>
      </c>
      <c r="BY14" s="343">
        <f t="shared" si="32"/>
        <v>0</v>
      </c>
      <c r="BZ14" s="343">
        <f t="shared" si="33"/>
        <v>0</v>
      </c>
      <c r="CA14" s="343">
        <f t="shared" si="34"/>
        <v>0</v>
      </c>
      <c r="CC14" s="344"/>
      <c r="CD14" s="345"/>
      <c r="CE14" s="345"/>
      <c r="CF14" s="345"/>
      <c r="CG14" s="346"/>
      <c r="CH14" s="346"/>
      <c r="CI14" s="346"/>
      <c r="CJ14" s="489">
        <f t="shared" si="39"/>
        <v>0</v>
      </c>
      <c r="CK14" s="489">
        <f t="shared" si="40"/>
        <v>200</v>
      </c>
      <c r="CL14" s="457">
        <f>AP14+AR14</f>
        <v>0</v>
      </c>
      <c r="CM14" s="457">
        <f>AQ14+AS14+AU14</f>
        <v>400000</v>
      </c>
      <c r="CN14" s="459">
        <f>AT14+AX14</f>
        <v>0</v>
      </c>
      <c r="CO14" s="459">
        <f t="shared" si="44"/>
        <v>400000</v>
      </c>
      <c r="CP14" s="459">
        <f>CL14+CM14+CN14</f>
        <v>400000</v>
      </c>
      <c r="CQ14" s="459">
        <f t="shared" si="46"/>
        <v>0</v>
      </c>
      <c r="CR14" s="459">
        <f t="shared" si="47"/>
        <v>9200000</v>
      </c>
      <c r="CS14" s="459">
        <f t="shared" si="48"/>
        <v>8800000</v>
      </c>
      <c r="CT14" s="460">
        <f t="shared" si="49"/>
        <v>8800000</v>
      </c>
      <c r="CU14" s="459">
        <f t="shared" si="50"/>
        <v>0</v>
      </c>
      <c r="CV14" s="459"/>
      <c r="CW14" s="494" t="str">
        <f t="shared" si="51"/>
        <v/>
      </c>
      <c r="CX14" s="494" t="str">
        <f t="shared" si="52"/>
        <v/>
      </c>
      <c r="CY14" s="494" t="str">
        <f t="shared" si="53"/>
        <v/>
      </c>
      <c r="CZ14" s="494" t="str">
        <f t="shared" si="54"/>
        <v/>
      </c>
      <c r="DA14" s="494" t="str">
        <f t="shared" si="55"/>
        <v/>
      </c>
      <c r="DB14" s="494" t="str">
        <f t="shared" si="56"/>
        <v/>
      </c>
      <c r="DC14" s="494" t="str">
        <f t="shared" si="57"/>
        <v/>
      </c>
      <c r="DD14" s="494" t="str">
        <f t="shared" si="58"/>
        <v/>
      </c>
      <c r="DE14" s="494">
        <f t="shared" si="59"/>
        <v>0</v>
      </c>
      <c r="DF14" s="494">
        <f t="shared" si="60"/>
        <v>400000</v>
      </c>
      <c r="DG14" s="494" t="str">
        <f t="shared" si="61"/>
        <v/>
      </c>
      <c r="DH14" s="499">
        <f t="shared" si="62"/>
        <v>400000</v>
      </c>
      <c r="DI14" s="499">
        <f t="shared" si="63"/>
        <v>0</v>
      </c>
      <c r="DJ14" s="499">
        <f t="shared" si="64"/>
        <v>7999999.9999999991</v>
      </c>
      <c r="DK14" s="499">
        <f t="shared" si="65"/>
        <v>800000</v>
      </c>
      <c r="DL14" s="499">
        <f t="shared" si="66"/>
        <v>8800000</v>
      </c>
      <c r="DM14" s="483">
        <v>8800000</v>
      </c>
      <c r="DN14" s="482">
        <f t="shared" si="35"/>
        <v>0</v>
      </c>
      <c r="DO14" s="484"/>
      <c r="DP14" s="459"/>
      <c r="DQ14" s="461"/>
      <c r="DR14" s="461"/>
      <c r="DS14" s="461"/>
      <c r="DT14" s="461"/>
      <c r="DU14" s="461"/>
      <c r="DV14" s="461"/>
      <c r="DW14" s="461"/>
      <c r="DX14" s="461"/>
      <c r="DY14" s="461"/>
      <c r="DZ14" s="461"/>
      <c r="EA14" s="461"/>
      <c r="EB14" s="461"/>
      <c r="EC14" s="461"/>
      <c r="ED14" s="461"/>
      <c r="EE14" s="461"/>
      <c r="EF14" s="461"/>
      <c r="EG14" s="461"/>
      <c r="EH14" s="461"/>
      <c r="EI14" s="461"/>
      <c r="EJ14" s="461"/>
      <c r="EK14" s="461"/>
      <c r="EL14" s="461"/>
      <c r="EM14" s="461"/>
      <c r="EN14" s="461"/>
      <c r="EO14" s="461"/>
      <c r="EP14" s="461"/>
      <c r="EQ14" s="461"/>
      <c r="ER14" s="461"/>
      <c r="ES14" s="461"/>
      <c r="ET14" s="461"/>
      <c r="EU14" s="461"/>
      <c r="EV14" s="461"/>
      <c r="EW14" s="461"/>
      <c r="EX14" s="461"/>
      <c r="EY14" s="461"/>
      <c r="EZ14" s="461"/>
      <c r="FA14" s="461"/>
      <c r="FB14" s="461"/>
      <c r="FC14" s="461"/>
      <c r="FD14" s="461"/>
      <c r="FE14" s="461"/>
      <c r="FF14" s="461"/>
      <c r="FG14" s="461"/>
      <c r="FH14" s="461"/>
      <c r="FI14" s="461"/>
      <c r="FJ14" s="461"/>
      <c r="FK14" s="461"/>
      <c r="FL14" s="461"/>
      <c r="FM14" s="461"/>
      <c r="FN14" s="461"/>
      <c r="FO14" s="461"/>
      <c r="FP14" s="461"/>
    </row>
    <row r="15" spans="1:172" s="104" customFormat="1">
      <c r="A15" s="112">
        <v>43286</v>
      </c>
      <c r="B15" s="113" t="s">
        <v>57</v>
      </c>
      <c r="C15" s="114" t="s">
        <v>110</v>
      </c>
      <c r="D15" s="114" t="s">
        <v>111</v>
      </c>
      <c r="E15" s="143" t="s">
        <v>112</v>
      </c>
      <c r="F15" s="109" t="s">
        <v>293</v>
      </c>
      <c r="G15" s="469" t="s">
        <v>113</v>
      </c>
      <c r="H15" s="116" t="s">
        <v>114</v>
      </c>
      <c r="I15" s="117" t="s">
        <v>94</v>
      </c>
      <c r="J15" s="118" t="s">
        <v>71</v>
      </c>
      <c r="K15" s="119">
        <v>31</v>
      </c>
      <c r="L15" s="120">
        <f t="shared" si="5"/>
        <v>43317</v>
      </c>
      <c r="M15" s="121">
        <v>525</v>
      </c>
      <c r="N15" s="121">
        <v>30</v>
      </c>
      <c r="O15" s="121">
        <v>60</v>
      </c>
      <c r="P15" s="121">
        <v>30</v>
      </c>
      <c r="Q15" s="121">
        <v>30</v>
      </c>
      <c r="R15" s="121">
        <v>0</v>
      </c>
      <c r="S15" s="121">
        <v>0</v>
      </c>
      <c r="T15" s="121">
        <v>0</v>
      </c>
      <c r="U15" s="121">
        <v>200</v>
      </c>
      <c r="V15" s="121">
        <v>0</v>
      </c>
      <c r="W15" s="121">
        <v>0</v>
      </c>
      <c r="X15" s="122">
        <f t="shared" si="36"/>
        <v>875</v>
      </c>
      <c r="Y15" s="123">
        <v>45600</v>
      </c>
      <c r="Z15" s="123">
        <v>46000</v>
      </c>
      <c r="AA15" s="123">
        <v>33000</v>
      </c>
      <c r="AB15" s="124">
        <f t="shared" si="6"/>
        <v>23940000</v>
      </c>
      <c r="AC15" s="124">
        <f t="shared" si="7"/>
        <v>1368000</v>
      </c>
      <c r="AD15" s="124">
        <f t="shared" si="8"/>
        <v>2736000</v>
      </c>
      <c r="AE15" s="124">
        <f t="shared" si="9"/>
        <v>1368000</v>
      </c>
      <c r="AF15" s="124">
        <f t="shared" si="10"/>
        <v>1368000</v>
      </c>
      <c r="AG15" s="93">
        <f t="shared" si="11"/>
        <v>0</v>
      </c>
      <c r="AH15" s="93">
        <f t="shared" si="12"/>
        <v>0</v>
      </c>
      <c r="AI15" s="93">
        <f t="shared" si="13"/>
        <v>0</v>
      </c>
      <c r="AJ15" s="124">
        <f t="shared" si="13"/>
        <v>9200000</v>
      </c>
      <c r="AK15" s="124">
        <f t="shared" si="14"/>
        <v>0</v>
      </c>
      <c r="AL15" s="124">
        <f t="shared" si="15"/>
        <v>0</v>
      </c>
      <c r="AM15" s="122">
        <f t="shared" si="37"/>
        <v>39980000</v>
      </c>
      <c r="AN15" s="122">
        <f t="shared" si="16"/>
        <v>675</v>
      </c>
      <c r="AO15" s="122">
        <f t="shared" si="17"/>
        <v>200</v>
      </c>
      <c r="AP15" s="122">
        <f t="shared" si="18"/>
        <v>405000</v>
      </c>
      <c r="AQ15" s="122">
        <f t="shared" si="19"/>
        <v>200000</v>
      </c>
      <c r="AR15" s="122"/>
      <c r="AS15" s="122">
        <f t="shared" si="20"/>
        <v>0</v>
      </c>
      <c r="AT15" s="122"/>
      <c r="AU15" s="122">
        <f t="shared" si="38"/>
        <v>0</v>
      </c>
      <c r="AV15" s="122">
        <f t="shared" si="21"/>
        <v>605000</v>
      </c>
      <c r="AW15" s="122">
        <f t="shared" si="22"/>
        <v>39375000</v>
      </c>
      <c r="AX15" s="122">
        <v>0</v>
      </c>
      <c r="AY15" s="124"/>
      <c r="AZ15" s="124"/>
      <c r="BA15" s="125">
        <f t="shared" si="23"/>
        <v>39375000</v>
      </c>
      <c r="BB15" s="126">
        <v>2600000</v>
      </c>
      <c r="BC15" s="127" t="s">
        <v>115</v>
      </c>
      <c r="BD15" s="127"/>
      <c r="BE15" s="128"/>
      <c r="BF15" s="129"/>
      <c r="BG15" s="130"/>
      <c r="BH15" s="129"/>
      <c r="BI15" s="130"/>
      <c r="BJ15" s="129"/>
      <c r="BK15" s="130"/>
      <c r="BL15" s="129">
        <v>38295000</v>
      </c>
      <c r="BM15" s="130"/>
      <c r="BN15" s="131">
        <v>1080000</v>
      </c>
      <c r="BO15" s="132">
        <f t="shared" si="24"/>
        <v>-43286</v>
      </c>
      <c r="BP15" s="133" t="str">
        <f t="shared" si="25"/>
        <v>-</v>
      </c>
      <c r="BQ15" s="134">
        <f t="shared" si="26"/>
        <v>39980000</v>
      </c>
      <c r="BS15" s="105">
        <f t="shared" si="27"/>
        <v>39980000</v>
      </c>
      <c r="BT15" s="105">
        <f t="shared" si="28"/>
        <v>0</v>
      </c>
      <c r="BU15" s="105">
        <f t="shared" si="29"/>
        <v>0</v>
      </c>
      <c r="BV15" s="105">
        <f t="shared" si="30"/>
        <v>0</v>
      </c>
      <c r="BX15" s="105">
        <f t="shared" si="31"/>
        <v>875</v>
      </c>
      <c r="BY15" s="105">
        <f t="shared" si="32"/>
        <v>0</v>
      </c>
      <c r="BZ15" s="105">
        <f t="shared" si="33"/>
        <v>0</v>
      </c>
      <c r="CA15" s="105">
        <f t="shared" si="34"/>
        <v>0</v>
      </c>
      <c r="CC15" s="106"/>
      <c r="CD15" s="107"/>
      <c r="CE15" s="107"/>
      <c r="CF15" s="107"/>
      <c r="CG15" s="108"/>
      <c r="CH15" s="108"/>
      <c r="CI15" s="108"/>
      <c r="CJ15" s="489">
        <f t="shared" si="39"/>
        <v>675</v>
      </c>
      <c r="CK15" s="489">
        <f t="shared" si="40"/>
        <v>200</v>
      </c>
      <c r="CL15" s="457">
        <f t="shared" si="41"/>
        <v>405000</v>
      </c>
      <c r="CM15" s="457">
        <f t="shared" si="42"/>
        <v>200000</v>
      </c>
      <c r="CN15" s="459">
        <f t="shared" si="43"/>
        <v>0</v>
      </c>
      <c r="CO15" s="459">
        <f t="shared" si="44"/>
        <v>605000</v>
      </c>
      <c r="CP15" s="459">
        <f t="shared" si="45"/>
        <v>605000</v>
      </c>
      <c r="CQ15" s="459">
        <f t="shared" si="46"/>
        <v>0</v>
      </c>
      <c r="CR15" s="459">
        <f t="shared" si="47"/>
        <v>39980000</v>
      </c>
      <c r="CS15" s="459">
        <f t="shared" si="48"/>
        <v>39375000</v>
      </c>
      <c r="CT15" s="460">
        <f t="shared" si="49"/>
        <v>39375000</v>
      </c>
      <c r="CU15" s="459">
        <f t="shared" si="50"/>
        <v>0</v>
      </c>
      <c r="CV15" s="459"/>
      <c r="CW15" s="494">
        <f t="shared" si="51"/>
        <v>315000</v>
      </c>
      <c r="CX15" s="494">
        <f t="shared" si="52"/>
        <v>18000</v>
      </c>
      <c r="CY15" s="494">
        <f t="shared" si="53"/>
        <v>36000</v>
      </c>
      <c r="CZ15" s="494">
        <f t="shared" si="54"/>
        <v>18000</v>
      </c>
      <c r="DA15" s="494">
        <f t="shared" si="55"/>
        <v>18000</v>
      </c>
      <c r="DB15" s="494">
        <f t="shared" si="56"/>
        <v>0</v>
      </c>
      <c r="DC15" s="494">
        <f t="shared" si="57"/>
        <v>0</v>
      </c>
      <c r="DD15" s="494">
        <f t="shared" si="58"/>
        <v>0</v>
      </c>
      <c r="DE15" s="494">
        <f t="shared" si="59"/>
        <v>200000</v>
      </c>
      <c r="DF15" s="494">
        <f t="shared" si="60"/>
        <v>0</v>
      </c>
      <c r="DG15" s="494">
        <f t="shared" si="61"/>
        <v>0</v>
      </c>
      <c r="DH15" s="499">
        <f t="shared" si="62"/>
        <v>605000</v>
      </c>
      <c r="DI15" s="499">
        <f t="shared" si="63"/>
        <v>0</v>
      </c>
      <c r="DJ15" s="499">
        <f t="shared" si="64"/>
        <v>35795454.545454539</v>
      </c>
      <c r="DK15" s="499">
        <f t="shared" si="65"/>
        <v>3579545.4545454541</v>
      </c>
      <c r="DL15" s="499">
        <f t="shared" si="66"/>
        <v>39374999.999999993</v>
      </c>
      <c r="DM15" s="483">
        <v>39375000</v>
      </c>
      <c r="DN15" s="482">
        <f t="shared" si="35"/>
        <v>0</v>
      </c>
      <c r="DO15" s="484"/>
      <c r="DP15" s="459"/>
      <c r="DQ15" s="461"/>
      <c r="DR15" s="461"/>
      <c r="DS15" s="461"/>
      <c r="DT15" s="461"/>
      <c r="DU15" s="461"/>
      <c r="DV15" s="461"/>
      <c r="DW15" s="461"/>
      <c r="DX15" s="461"/>
      <c r="DY15" s="461"/>
      <c r="DZ15" s="461"/>
      <c r="EA15" s="461"/>
      <c r="EB15" s="461"/>
      <c r="EC15" s="461"/>
      <c r="ED15" s="461"/>
      <c r="EE15" s="461"/>
      <c r="EF15" s="461"/>
      <c r="EG15" s="461"/>
      <c r="EH15" s="461"/>
      <c r="EI15" s="461"/>
      <c r="EJ15" s="461"/>
      <c r="EK15" s="461"/>
      <c r="EL15" s="461"/>
      <c r="EM15" s="461"/>
      <c r="EN15" s="461"/>
      <c r="EO15" s="461"/>
      <c r="EP15" s="461"/>
      <c r="EQ15" s="461"/>
      <c r="ER15" s="461"/>
      <c r="ES15" s="461"/>
      <c r="ET15" s="461"/>
      <c r="EU15" s="461"/>
      <c r="EV15" s="461"/>
      <c r="EW15" s="461"/>
      <c r="EX15" s="461"/>
      <c r="EY15" s="461"/>
      <c r="EZ15" s="461"/>
      <c r="FA15" s="461"/>
      <c r="FB15" s="461"/>
      <c r="FC15" s="461"/>
      <c r="FD15" s="461"/>
      <c r="FE15" s="461"/>
      <c r="FF15" s="461"/>
      <c r="FG15" s="461"/>
      <c r="FH15" s="461"/>
      <c r="FI15" s="461"/>
      <c r="FJ15" s="461"/>
      <c r="FK15" s="461"/>
      <c r="FL15" s="461"/>
      <c r="FM15" s="461"/>
      <c r="FN15" s="461"/>
      <c r="FO15" s="461"/>
      <c r="FP15" s="461"/>
    </row>
    <row r="16" spans="1:172" s="104" customFormat="1">
      <c r="A16" s="81">
        <v>43286</v>
      </c>
      <c r="B16" s="82" t="s">
        <v>57</v>
      </c>
      <c r="C16" s="83" t="s">
        <v>116</v>
      </c>
      <c r="D16" s="83" t="s">
        <v>117</v>
      </c>
      <c r="E16" s="109" t="s">
        <v>118</v>
      </c>
      <c r="F16" s="109" t="s">
        <v>294</v>
      </c>
      <c r="G16" s="468" t="s">
        <v>119</v>
      </c>
      <c r="H16" s="110" t="s">
        <v>120</v>
      </c>
      <c r="I16" s="144" t="s">
        <v>121</v>
      </c>
      <c r="J16" s="87" t="s">
        <v>71</v>
      </c>
      <c r="K16" s="111">
        <v>31</v>
      </c>
      <c r="L16" s="89">
        <f t="shared" si="5"/>
        <v>43317</v>
      </c>
      <c r="M16" s="90">
        <v>213</v>
      </c>
      <c r="N16" s="90">
        <v>90</v>
      </c>
      <c r="O16" s="90">
        <v>90</v>
      </c>
      <c r="P16" s="90">
        <v>90</v>
      </c>
      <c r="Q16" s="90">
        <v>27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0">
        <v>0</v>
      </c>
      <c r="X16" s="91">
        <f t="shared" si="36"/>
        <v>510</v>
      </c>
      <c r="Y16" s="92">
        <v>45600</v>
      </c>
      <c r="Z16" s="92">
        <v>46000</v>
      </c>
      <c r="AA16" s="92">
        <v>33000</v>
      </c>
      <c r="AB16" s="93">
        <f t="shared" si="6"/>
        <v>9712800</v>
      </c>
      <c r="AC16" s="93">
        <f t="shared" si="7"/>
        <v>4104000</v>
      </c>
      <c r="AD16" s="93">
        <f t="shared" si="8"/>
        <v>4104000</v>
      </c>
      <c r="AE16" s="93">
        <f t="shared" si="9"/>
        <v>4104000</v>
      </c>
      <c r="AF16" s="93">
        <f t="shared" si="10"/>
        <v>1231200</v>
      </c>
      <c r="AG16" s="93">
        <f t="shared" si="11"/>
        <v>0</v>
      </c>
      <c r="AH16" s="93">
        <f t="shared" si="12"/>
        <v>0</v>
      </c>
      <c r="AI16" s="93">
        <f t="shared" si="13"/>
        <v>0</v>
      </c>
      <c r="AJ16" s="93">
        <f t="shared" si="13"/>
        <v>0</v>
      </c>
      <c r="AK16" s="93">
        <f t="shared" si="14"/>
        <v>0</v>
      </c>
      <c r="AL16" s="93">
        <f t="shared" si="15"/>
        <v>0</v>
      </c>
      <c r="AM16" s="91">
        <f t="shared" si="37"/>
        <v>23256000</v>
      </c>
      <c r="AN16" s="91">
        <f t="shared" si="16"/>
        <v>510</v>
      </c>
      <c r="AO16" s="91">
        <f t="shared" si="17"/>
        <v>0</v>
      </c>
      <c r="AP16" s="91">
        <f t="shared" si="18"/>
        <v>306000</v>
      </c>
      <c r="AQ16" s="91">
        <f t="shared" si="19"/>
        <v>0</v>
      </c>
      <c r="AR16" s="91"/>
      <c r="AS16" s="91">
        <f t="shared" si="20"/>
        <v>0</v>
      </c>
      <c r="AT16" s="91"/>
      <c r="AU16" s="91">
        <f>U16*500</f>
        <v>0</v>
      </c>
      <c r="AV16" s="91">
        <f t="shared" si="21"/>
        <v>306000</v>
      </c>
      <c r="AW16" s="91">
        <f t="shared" si="22"/>
        <v>22950000</v>
      </c>
      <c r="AX16" s="91">
        <v>0</v>
      </c>
      <c r="AY16" s="93"/>
      <c r="AZ16" s="93"/>
      <c r="BA16" s="94">
        <f t="shared" si="23"/>
        <v>22950000</v>
      </c>
      <c r="BB16" s="95">
        <f>X16*2250</f>
        <v>1147500</v>
      </c>
      <c r="BC16" s="96" t="s">
        <v>122</v>
      </c>
      <c r="BD16" s="96"/>
      <c r="BE16" s="97"/>
      <c r="BF16" s="98"/>
      <c r="BG16" s="99"/>
      <c r="BH16" s="98"/>
      <c r="BI16" s="99"/>
      <c r="BJ16" s="98"/>
      <c r="BK16" s="99"/>
      <c r="BL16" s="98"/>
      <c r="BM16" s="99"/>
      <c r="BN16" s="100"/>
      <c r="BO16" s="101">
        <f t="shared" si="24"/>
        <v>-43286</v>
      </c>
      <c r="BP16" s="102" t="str">
        <f t="shared" si="25"/>
        <v>-</v>
      </c>
      <c r="BQ16" s="103">
        <f t="shared" si="26"/>
        <v>23256000</v>
      </c>
      <c r="BS16" s="105">
        <f t="shared" si="27"/>
        <v>23256000</v>
      </c>
      <c r="BT16" s="105">
        <f t="shared" si="28"/>
        <v>0</v>
      </c>
      <c r="BU16" s="105">
        <f t="shared" si="29"/>
        <v>0</v>
      </c>
      <c r="BV16" s="105">
        <f t="shared" si="30"/>
        <v>0</v>
      </c>
      <c r="BX16" s="105">
        <f t="shared" si="31"/>
        <v>510</v>
      </c>
      <c r="BY16" s="105">
        <f t="shared" si="32"/>
        <v>0</v>
      </c>
      <c r="BZ16" s="105">
        <f t="shared" si="33"/>
        <v>0</v>
      </c>
      <c r="CA16" s="105">
        <f t="shared" si="34"/>
        <v>0</v>
      </c>
      <c r="CC16" s="106"/>
      <c r="CD16" s="107"/>
      <c r="CE16" s="107"/>
      <c r="CF16" s="107"/>
      <c r="CG16" s="108"/>
      <c r="CH16" s="108"/>
      <c r="CI16" s="108"/>
      <c r="CJ16" s="489">
        <f t="shared" si="39"/>
        <v>510</v>
      </c>
      <c r="CK16" s="489">
        <f t="shared" si="40"/>
        <v>0</v>
      </c>
      <c r="CL16" s="457">
        <f t="shared" si="41"/>
        <v>306000</v>
      </c>
      <c r="CM16" s="457">
        <f t="shared" si="42"/>
        <v>0</v>
      </c>
      <c r="CN16" s="459">
        <f t="shared" si="43"/>
        <v>0</v>
      </c>
      <c r="CO16" s="459">
        <f t="shared" si="44"/>
        <v>306000</v>
      </c>
      <c r="CP16" s="459">
        <f t="shared" si="45"/>
        <v>306000</v>
      </c>
      <c r="CQ16" s="459">
        <f t="shared" si="46"/>
        <v>0</v>
      </c>
      <c r="CR16" s="459">
        <f t="shared" si="47"/>
        <v>23256000</v>
      </c>
      <c r="CS16" s="459">
        <f t="shared" si="48"/>
        <v>22950000</v>
      </c>
      <c r="CT16" s="460">
        <f t="shared" si="49"/>
        <v>22950000</v>
      </c>
      <c r="CU16" s="459">
        <f t="shared" si="50"/>
        <v>0</v>
      </c>
      <c r="CV16" s="459"/>
      <c r="CW16" s="494">
        <f t="shared" si="51"/>
        <v>127800</v>
      </c>
      <c r="CX16" s="494">
        <f t="shared" si="52"/>
        <v>54000</v>
      </c>
      <c r="CY16" s="494">
        <f t="shared" si="53"/>
        <v>54000</v>
      </c>
      <c r="CZ16" s="494">
        <f t="shared" si="54"/>
        <v>54000</v>
      </c>
      <c r="DA16" s="494">
        <f t="shared" si="55"/>
        <v>16200</v>
      </c>
      <c r="DB16" s="494">
        <f t="shared" si="56"/>
        <v>0</v>
      </c>
      <c r="DC16" s="494">
        <f t="shared" si="57"/>
        <v>0</v>
      </c>
      <c r="DD16" s="494">
        <f t="shared" si="58"/>
        <v>0</v>
      </c>
      <c r="DE16" s="494" t="str">
        <f t="shared" si="59"/>
        <v/>
      </c>
      <c r="DF16" s="494" t="str">
        <f t="shared" si="60"/>
        <v/>
      </c>
      <c r="DG16" s="494">
        <f t="shared" si="61"/>
        <v>0</v>
      </c>
      <c r="DH16" s="499">
        <f t="shared" si="62"/>
        <v>306000</v>
      </c>
      <c r="DI16" s="499">
        <f t="shared" si="63"/>
        <v>0</v>
      </c>
      <c r="DJ16" s="499">
        <f t="shared" si="64"/>
        <v>20863636.363636363</v>
      </c>
      <c r="DK16" s="499">
        <f t="shared" si="65"/>
        <v>2086363.6363636365</v>
      </c>
      <c r="DL16" s="499">
        <f t="shared" si="66"/>
        <v>22950000</v>
      </c>
      <c r="DM16" s="483">
        <v>22950000</v>
      </c>
      <c r="DN16" s="482">
        <f t="shared" si="35"/>
        <v>0</v>
      </c>
      <c r="DO16" s="484"/>
      <c r="DP16" s="459"/>
      <c r="DQ16" s="461"/>
      <c r="DR16" s="461"/>
      <c r="DS16" s="461"/>
      <c r="DT16" s="461"/>
      <c r="DU16" s="461"/>
      <c r="DV16" s="461"/>
      <c r="DW16" s="461"/>
      <c r="DX16" s="461"/>
      <c r="DY16" s="461"/>
      <c r="DZ16" s="461"/>
      <c r="EA16" s="461"/>
      <c r="EB16" s="461"/>
      <c r="EC16" s="461"/>
      <c r="ED16" s="461"/>
      <c r="EE16" s="461"/>
      <c r="EF16" s="461"/>
      <c r="EG16" s="461"/>
      <c r="EH16" s="461"/>
      <c r="EI16" s="461"/>
      <c r="EJ16" s="461"/>
      <c r="EK16" s="461"/>
      <c r="EL16" s="461"/>
      <c r="EM16" s="461"/>
      <c r="EN16" s="461"/>
      <c r="EO16" s="461"/>
      <c r="EP16" s="461"/>
      <c r="EQ16" s="461"/>
      <c r="ER16" s="461"/>
      <c r="ES16" s="461"/>
      <c r="ET16" s="461"/>
      <c r="EU16" s="461"/>
      <c r="EV16" s="461"/>
      <c r="EW16" s="461"/>
      <c r="EX16" s="461"/>
      <c r="EY16" s="461"/>
      <c r="EZ16" s="461"/>
      <c r="FA16" s="461"/>
      <c r="FB16" s="461"/>
      <c r="FC16" s="461"/>
      <c r="FD16" s="461"/>
      <c r="FE16" s="461"/>
      <c r="FF16" s="461"/>
      <c r="FG16" s="461"/>
      <c r="FH16" s="461"/>
      <c r="FI16" s="461"/>
      <c r="FJ16" s="461"/>
      <c r="FK16" s="461"/>
      <c r="FL16" s="461"/>
      <c r="FM16" s="461"/>
      <c r="FN16" s="461"/>
      <c r="FO16" s="461"/>
      <c r="FP16" s="461"/>
    </row>
    <row r="17" spans="1:172" s="104" customFormat="1" ht="16.5" thickBot="1">
      <c r="A17" s="145">
        <v>43286</v>
      </c>
      <c r="B17" s="146" t="s">
        <v>57</v>
      </c>
      <c r="C17" s="147" t="s">
        <v>123</v>
      </c>
      <c r="D17" s="148" t="s">
        <v>124</v>
      </c>
      <c r="E17" s="149" t="s">
        <v>125</v>
      </c>
      <c r="F17" s="109" t="s">
        <v>295</v>
      </c>
      <c r="G17" s="471" t="s">
        <v>126</v>
      </c>
      <c r="H17" s="150" t="s">
        <v>127</v>
      </c>
      <c r="I17" s="151" t="s">
        <v>121</v>
      </c>
      <c r="J17" s="152" t="s">
        <v>71</v>
      </c>
      <c r="K17" s="153">
        <v>31</v>
      </c>
      <c r="L17" s="154">
        <f t="shared" si="5"/>
        <v>43317</v>
      </c>
      <c r="M17" s="155">
        <v>445</v>
      </c>
      <c r="N17" s="155">
        <v>35</v>
      </c>
      <c r="O17" s="155">
        <v>35</v>
      </c>
      <c r="P17" s="155">
        <v>25</v>
      </c>
      <c r="Q17" s="155">
        <v>0</v>
      </c>
      <c r="R17" s="155">
        <v>0</v>
      </c>
      <c r="S17" s="155">
        <v>0</v>
      </c>
      <c r="T17" s="155">
        <v>0</v>
      </c>
      <c r="U17" s="155">
        <v>0</v>
      </c>
      <c r="V17" s="155">
        <v>0</v>
      </c>
      <c r="W17" s="155">
        <v>0</v>
      </c>
      <c r="X17" s="136">
        <f t="shared" si="36"/>
        <v>540</v>
      </c>
      <c r="Y17" s="156">
        <v>45600</v>
      </c>
      <c r="Z17" s="156">
        <v>46000</v>
      </c>
      <c r="AA17" s="156">
        <v>33000</v>
      </c>
      <c r="AB17" s="142">
        <f t="shared" si="6"/>
        <v>20292000</v>
      </c>
      <c r="AC17" s="142">
        <f t="shared" si="7"/>
        <v>1596000</v>
      </c>
      <c r="AD17" s="142">
        <f t="shared" si="8"/>
        <v>1596000</v>
      </c>
      <c r="AE17" s="142">
        <f t="shared" si="9"/>
        <v>1140000</v>
      </c>
      <c r="AF17" s="142">
        <f t="shared" si="10"/>
        <v>0</v>
      </c>
      <c r="AG17" s="93">
        <f t="shared" si="11"/>
        <v>0</v>
      </c>
      <c r="AH17" s="93">
        <f t="shared" si="12"/>
        <v>0</v>
      </c>
      <c r="AI17" s="93">
        <f t="shared" si="13"/>
        <v>0</v>
      </c>
      <c r="AJ17" s="142">
        <f t="shared" si="13"/>
        <v>0</v>
      </c>
      <c r="AK17" s="142">
        <f t="shared" si="14"/>
        <v>0</v>
      </c>
      <c r="AL17" s="142">
        <f t="shared" si="15"/>
        <v>0</v>
      </c>
      <c r="AM17" s="136">
        <f t="shared" si="37"/>
        <v>24624000</v>
      </c>
      <c r="AN17" s="136">
        <f t="shared" si="16"/>
        <v>540</v>
      </c>
      <c r="AO17" s="136">
        <f t="shared" si="17"/>
        <v>0</v>
      </c>
      <c r="AP17" s="136">
        <f t="shared" si="18"/>
        <v>324000</v>
      </c>
      <c r="AQ17" s="136">
        <f t="shared" si="19"/>
        <v>0</v>
      </c>
      <c r="AR17" s="136"/>
      <c r="AS17" s="136">
        <f t="shared" si="20"/>
        <v>0</v>
      </c>
      <c r="AT17" s="136"/>
      <c r="AU17" s="136">
        <f t="shared" si="38"/>
        <v>0</v>
      </c>
      <c r="AV17" s="136">
        <f t="shared" si="21"/>
        <v>324000</v>
      </c>
      <c r="AW17" s="136">
        <f t="shared" si="22"/>
        <v>24300000</v>
      </c>
      <c r="AX17" s="136">
        <v>0</v>
      </c>
      <c r="AY17" s="142"/>
      <c r="AZ17" s="142"/>
      <c r="BA17" s="157">
        <f t="shared" si="23"/>
        <v>24300000</v>
      </c>
      <c r="BB17" s="158">
        <f>X17*2250</f>
        <v>1215000</v>
      </c>
      <c r="BC17" s="159" t="s">
        <v>122</v>
      </c>
      <c r="BD17" s="159"/>
      <c r="BE17" s="160"/>
      <c r="BF17" s="161"/>
      <c r="BG17" s="162"/>
      <c r="BH17" s="161"/>
      <c r="BI17" s="162"/>
      <c r="BJ17" s="161"/>
      <c r="BK17" s="162"/>
      <c r="BL17" s="161"/>
      <c r="BM17" s="162"/>
      <c r="BN17" s="163"/>
      <c r="BO17" s="164">
        <f t="shared" si="24"/>
        <v>-43286</v>
      </c>
      <c r="BP17" s="165" t="str">
        <f t="shared" si="25"/>
        <v>-</v>
      </c>
      <c r="BQ17" s="166">
        <f t="shared" si="26"/>
        <v>24624000</v>
      </c>
      <c r="BS17" s="105">
        <f t="shared" si="27"/>
        <v>24624000</v>
      </c>
      <c r="BT17" s="105">
        <f t="shared" si="28"/>
        <v>0</v>
      </c>
      <c r="BU17" s="105">
        <f t="shared" si="29"/>
        <v>0</v>
      </c>
      <c r="BV17" s="105">
        <f t="shared" si="30"/>
        <v>0</v>
      </c>
      <c r="BX17" s="105">
        <f t="shared" si="31"/>
        <v>540</v>
      </c>
      <c r="BY17" s="105">
        <f t="shared" si="32"/>
        <v>0</v>
      </c>
      <c r="BZ17" s="105">
        <f t="shared" si="33"/>
        <v>0</v>
      </c>
      <c r="CA17" s="105">
        <f t="shared" si="34"/>
        <v>0</v>
      </c>
      <c r="CC17" s="106"/>
      <c r="CD17" s="107"/>
      <c r="CE17" s="107"/>
      <c r="CF17" s="107"/>
      <c r="CG17" s="108"/>
      <c r="CH17" s="108"/>
      <c r="CI17" s="108"/>
      <c r="CJ17" s="489">
        <f t="shared" si="39"/>
        <v>540</v>
      </c>
      <c r="CK17" s="489">
        <f t="shared" si="40"/>
        <v>0</v>
      </c>
      <c r="CL17" s="457">
        <f t="shared" si="41"/>
        <v>324000</v>
      </c>
      <c r="CM17" s="457">
        <f t="shared" si="42"/>
        <v>0</v>
      </c>
      <c r="CN17" s="459">
        <f t="shared" si="43"/>
        <v>0</v>
      </c>
      <c r="CO17" s="459">
        <f t="shared" si="44"/>
        <v>324000</v>
      </c>
      <c r="CP17" s="459">
        <f t="shared" si="45"/>
        <v>324000</v>
      </c>
      <c r="CQ17" s="459">
        <f t="shared" si="46"/>
        <v>0</v>
      </c>
      <c r="CR17" s="459">
        <f t="shared" si="47"/>
        <v>24624000</v>
      </c>
      <c r="CS17" s="459">
        <f t="shared" si="48"/>
        <v>24300000</v>
      </c>
      <c r="CT17" s="460">
        <f t="shared" si="49"/>
        <v>24300000</v>
      </c>
      <c r="CU17" s="459">
        <f t="shared" si="50"/>
        <v>0</v>
      </c>
      <c r="CV17" s="459"/>
      <c r="CW17" s="494">
        <f t="shared" si="51"/>
        <v>267000</v>
      </c>
      <c r="CX17" s="494">
        <f t="shared" si="52"/>
        <v>21000</v>
      </c>
      <c r="CY17" s="494">
        <f t="shared" si="53"/>
        <v>21000</v>
      </c>
      <c r="CZ17" s="494">
        <f t="shared" si="54"/>
        <v>15000</v>
      </c>
      <c r="DA17" s="494">
        <f t="shared" si="55"/>
        <v>0</v>
      </c>
      <c r="DB17" s="494">
        <f t="shared" si="56"/>
        <v>0</v>
      </c>
      <c r="DC17" s="494">
        <f t="shared" si="57"/>
        <v>0</v>
      </c>
      <c r="DD17" s="494">
        <f t="shared" si="58"/>
        <v>0</v>
      </c>
      <c r="DE17" s="494" t="str">
        <f t="shared" si="59"/>
        <v/>
      </c>
      <c r="DF17" s="494" t="str">
        <f t="shared" si="60"/>
        <v/>
      </c>
      <c r="DG17" s="494">
        <f t="shared" si="61"/>
        <v>0</v>
      </c>
      <c r="DH17" s="499">
        <f t="shared" si="62"/>
        <v>324000</v>
      </c>
      <c r="DI17" s="499">
        <f t="shared" si="63"/>
        <v>0</v>
      </c>
      <c r="DJ17" s="499">
        <f t="shared" si="64"/>
        <v>22090909.09090909</v>
      </c>
      <c r="DK17" s="499">
        <f t="shared" si="65"/>
        <v>2209090.9090909092</v>
      </c>
      <c r="DL17" s="499">
        <f t="shared" si="66"/>
        <v>24300000</v>
      </c>
      <c r="DM17" s="483">
        <v>24300000</v>
      </c>
      <c r="DN17" s="482">
        <f t="shared" si="35"/>
        <v>0</v>
      </c>
      <c r="DO17" s="484"/>
      <c r="DP17" s="459"/>
      <c r="DQ17" s="461"/>
      <c r="DR17" s="461"/>
      <c r="DS17" s="461"/>
      <c r="DT17" s="461"/>
      <c r="DU17" s="461"/>
      <c r="DV17" s="461"/>
      <c r="DW17" s="461"/>
      <c r="DX17" s="461"/>
      <c r="DY17" s="461"/>
      <c r="DZ17" s="461"/>
      <c r="EA17" s="461"/>
      <c r="EB17" s="461"/>
      <c r="EC17" s="461"/>
      <c r="ED17" s="461"/>
      <c r="EE17" s="461"/>
      <c r="EF17" s="461"/>
      <c r="EG17" s="461"/>
      <c r="EH17" s="461"/>
      <c r="EI17" s="461"/>
      <c r="EJ17" s="461"/>
      <c r="EK17" s="461"/>
      <c r="EL17" s="461"/>
      <c r="EM17" s="461"/>
      <c r="EN17" s="461"/>
      <c r="EO17" s="461"/>
      <c r="EP17" s="461"/>
      <c r="EQ17" s="461"/>
      <c r="ER17" s="461"/>
      <c r="ES17" s="461"/>
      <c r="ET17" s="461"/>
      <c r="EU17" s="461"/>
      <c r="EV17" s="461"/>
      <c r="EW17" s="461"/>
      <c r="EX17" s="461"/>
      <c r="EY17" s="461"/>
      <c r="EZ17" s="461"/>
      <c r="FA17" s="461"/>
      <c r="FB17" s="461"/>
      <c r="FC17" s="461"/>
      <c r="FD17" s="461"/>
      <c r="FE17" s="461"/>
      <c r="FF17" s="461"/>
      <c r="FG17" s="461"/>
      <c r="FH17" s="461"/>
      <c r="FI17" s="461"/>
      <c r="FJ17" s="461"/>
      <c r="FK17" s="461"/>
      <c r="FL17" s="461"/>
      <c r="FM17" s="461"/>
      <c r="FN17" s="461"/>
      <c r="FO17" s="461"/>
      <c r="FP17" s="461"/>
    </row>
    <row r="18" spans="1:172" s="342" customFormat="1" ht="16.5" thickBot="1">
      <c r="A18" s="347">
        <v>43287</v>
      </c>
      <c r="B18" s="348" t="s">
        <v>57</v>
      </c>
      <c r="C18" s="349" t="s">
        <v>128</v>
      </c>
      <c r="D18" s="349" t="s">
        <v>104</v>
      </c>
      <c r="E18" s="350" t="s">
        <v>105</v>
      </c>
      <c r="F18" s="109" t="s">
        <v>296</v>
      </c>
      <c r="G18" s="472" t="s">
        <v>106</v>
      </c>
      <c r="H18" s="352" t="s">
        <v>107</v>
      </c>
      <c r="I18" s="353" t="s">
        <v>108</v>
      </c>
      <c r="J18" s="354" t="s">
        <v>71</v>
      </c>
      <c r="K18" s="355">
        <v>31</v>
      </c>
      <c r="L18" s="356">
        <f t="shared" si="5"/>
        <v>43318</v>
      </c>
      <c r="M18" s="357">
        <v>0</v>
      </c>
      <c r="N18" s="357">
        <v>0</v>
      </c>
      <c r="O18" s="357">
        <v>0</v>
      </c>
      <c r="P18" s="357">
        <v>0</v>
      </c>
      <c r="Q18" s="357">
        <v>0</v>
      </c>
      <c r="R18" s="357">
        <v>0</v>
      </c>
      <c r="S18" s="357">
        <v>0</v>
      </c>
      <c r="T18" s="357">
        <v>0</v>
      </c>
      <c r="U18" s="357">
        <v>200</v>
      </c>
      <c r="V18" s="357">
        <v>0</v>
      </c>
      <c r="W18" s="357">
        <v>0</v>
      </c>
      <c r="X18" s="316">
        <f t="shared" si="36"/>
        <v>200</v>
      </c>
      <c r="Y18" s="358">
        <v>45600</v>
      </c>
      <c r="Z18" s="358">
        <v>46000</v>
      </c>
      <c r="AA18" s="358">
        <v>33000</v>
      </c>
      <c r="AB18" s="359">
        <f t="shared" si="6"/>
        <v>0</v>
      </c>
      <c r="AC18" s="359">
        <f t="shared" si="7"/>
        <v>0</v>
      </c>
      <c r="AD18" s="359">
        <f t="shared" si="8"/>
        <v>0</v>
      </c>
      <c r="AE18" s="359">
        <f t="shared" si="9"/>
        <v>0</v>
      </c>
      <c r="AF18" s="359">
        <f t="shared" si="10"/>
        <v>0</v>
      </c>
      <c r="AG18" s="359">
        <f t="shared" si="11"/>
        <v>0</v>
      </c>
      <c r="AH18" s="359">
        <f t="shared" si="12"/>
        <v>0</v>
      </c>
      <c r="AI18" s="359">
        <f t="shared" si="13"/>
        <v>0</v>
      </c>
      <c r="AJ18" s="359">
        <f t="shared" si="13"/>
        <v>9200000</v>
      </c>
      <c r="AK18" s="359">
        <f t="shared" si="14"/>
        <v>0</v>
      </c>
      <c r="AL18" s="359">
        <f t="shared" si="15"/>
        <v>0</v>
      </c>
      <c r="AM18" s="316">
        <f t="shared" si="37"/>
        <v>9200000</v>
      </c>
      <c r="AN18" s="360">
        <f t="shared" si="16"/>
        <v>0</v>
      </c>
      <c r="AO18" s="360">
        <f t="shared" si="17"/>
        <v>200</v>
      </c>
      <c r="AP18" s="360">
        <f t="shared" si="18"/>
        <v>0</v>
      </c>
      <c r="AQ18" s="360">
        <f>AO18*0</f>
        <v>0</v>
      </c>
      <c r="AR18" s="360"/>
      <c r="AS18" s="360">
        <f>AO18*2000</f>
        <v>400000</v>
      </c>
      <c r="AT18" s="360"/>
      <c r="AU18" s="360">
        <f t="shared" si="38"/>
        <v>0</v>
      </c>
      <c r="AV18" s="360">
        <f t="shared" si="21"/>
        <v>400000</v>
      </c>
      <c r="AW18" s="360">
        <f t="shared" si="22"/>
        <v>8800000</v>
      </c>
      <c r="AX18" s="360">
        <v>0</v>
      </c>
      <c r="AY18" s="359"/>
      <c r="AZ18" s="359"/>
      <c r="BA18" s="361">
        <f t="shared" si="23"/>
        <v>8800000</v>
      </c>
      <c r="BB18" s="362">
        <v>0</v>
      </c>
      <c r="BC18" s="363" t="s">
        <v>64</v>
      </c>
      <c r="BD18" s="363" t="s">
        <v>109</v>
      </c>
      <c r="BE18" s="364"/>
      <c r="BF18" s="365"/>
      <c r="BG18" s="366"/>
      <c r="BH18" s="365"/>
      <c r="BI18" s="366"/>
      <c r="BJ18" s="365"/>
      <c r="BK18" s="366"/>
      <c r="BL18" s="365">
        <v>8800000</v>
      </c>
      <c r="BM18" s="366"/>
      <c r="BN18" s="367"/>
      <c r="BO18" s="368">
        <f t="shared" si="24"/>
        <v>-43287</v>
      </c>
      <c r="BP18" s="369" t="str">
        <f t="shared" si="25"/>
        <v>-</v>
      </c>
      <c r="BQ18" s="370">
        <f t="shared" si="26"/>
        <v>9200000</v>
      </c>
      <c r="BS18" s="343">
        <f t="shared" si="27"/>
        <v>9200000</v>
      </c>
      <c r="BT18" s="343">
        <f t="shared" si="28"/>
        <v>0</v>
      </c>
      <c r="BU18" s="343">
        <f t="shared" si="29"/>
        <v>0</v>
      </c>
      <c r="BV18" s="343">
        <f t="shared" si="30"/>
        <v>0</v>
      </c>
      <c r="BX18" s="343">
        <f t="shared" si="31"/>
        <v>200</v>
      </c>
      <c r="BY18" s="343">
        <f t="shared" si="32"/>
        <v>0</v>
      </c>
      <c r="BZ18" s="343">
        <f t="shared" si="33"/>
        <v>0</v>
      </c>
      <c r="CA18" s="343">
        <f t="shared" si="34"/>
        <v>0</v>
      </c>
      <c r="CC18" s="344"/>
      <c r="CD18" s="345"/>
      <c r="CE18" s="345"/>
      <c r="CF18" s="345"/>
      <c r="CG18" s="346"/>
      <c r="CH18" s="346"/>
      <c r="CI18" s="346"/>
      <c r="CJ18" s="489">
        <f t="shared" si="39"/>
        <v>0</v>
      </c>
      <c r="CK18" s="489">
        <f t="shared" si="40"/>
        <v>200</v>
      </c>
      <c r="CL18" s="457">
        <f>AP18+AR18</f>
        <v>0</v>
      </c>
      <c r="CM18" s="457">
        <f>AQ18+AS18+AU18</f>
        <v>400000</v>
      </c>
      <c r="CN18" s="459">
        <f t="shared" si="43"/>
        <v>0</v>
      </c>
      <c r="CO18" s="459">
        <f>AV18+AX18</f>
        <v>400000</v>
      </c>
      <c r="CP18" s="459">
        <f>CL18+CM18+CN18</f>
        <v>400000</v>
      </c>
      <c r="CQ18" s="459">
        <f t="shared" si="46"/>
        <v>0</v>
      </c>
      <c r="CR18" s="459">
        <f t="shared" si="47"/>
        <v>9200000</v>
      </c>
      <c r="CS18" s="459">
        <f t="shared" si="48"/>
        <v>8800000</v>
      </c>
      <c r="CT18" s="460">
        <f t="shared" si="49"/>
        <v>8800000</v>
      </c>
      <c r="CU18" s="459">
        <f t="shared" si="50"/>
        <v>0</v>
      </c>
      <c r="CV18" s="459"/>
      <c r="CW18" s="494" t="str">
        <f t="shared" si="51"/>
        <v/>
      </c>
      <c r="CX18" s="494" t="str">
        <f t="shared" si="52"/>
        <v/>
      </c>
      <c r="CY18" s="494" t="str">
        <f t="shared" si="53"/>
        <v/>
      </c>
      <c r="CZ18" s="494" t="str">
        <f t="shared" si="54"/>
        <v/>
      </c>
      <c r="DA18" s="494" t="str">
        <f t="shared" si="55"/>
        <v/>
      </c>
      <c r="DB18" s="494" t="str">
        <f t="shared" si="56"/>
        <v/>
      </c>
      <c r="DC18" s="494" t="str">
        <f t="shared" si="57"/>
        <v/>
      </c>
      <c r="DD18" s="494" t="str">
        <f t="shared" si="58"/>
        <v/>
      </c>
      <c r="DE18" s="494">
        <f t="shared" si="59"/>
        <v>400000</v>
      </c>
      <c r="DF18" s="494">
        <f t="shared" si="60"/>
        <v>0</v>
      </c>
      <c r="DG18" s="494" t="str">
        <f t="shared" si="61"/>
        <v/>
      </c>
      <c r="DH18" s="499">
        <f t="shared" si="62"/>
        <v>400000</v>
      </c>
      <c r="DI18" s="499">
        <f t="shared" si="63"/>
        <v>0</v>
      </c>
      <c r="DJ18" s="499">
        <f t="shared" si="64"/>
        <v>7999999.9999999991</v>
      </c>
      <c r="DK18" s="499">
        <f t="shared" si="65"/>
        <v>800000</v>
      </c>
      <c r="DL18" s="499">
        <f t="shared" si="66"/>
        <v>8800000</v>
      </c>
      <c r="DM18" s="483">
        <v>8800000</v>
      </c>
      <c r="DN18" s="482">
        <f t="shared" si="35"/>
        <v>0</v>
      </c>
      <c r="DO18" s="484"/>
      <c r="DP18" s="459"/>
      <c r="DQ18" s="461"/>
      <c r="DR18" s="461"/>
      <c r="DS18" s="461"/>
      <c r="DT18" s="461"/>
      <c r="DU18" s="461"/>
      <c r="DV18" s="461"/>
      <c r="DW18" s="461"/>
      <c r="DX18" s="461"/>
      <c r="DY18" s="461"/>
      <c r="DZ18" s="461"/>
      <c r="EA18" s="461"/>
      <c r="EB18" s="461"/>
      <c r="EC18" s="461"/>
      <c r="ED18" s="461"/>
      <c r="EE18" s="461"/>
      <c r="EF18" s="461"/>
      <c r="EG18" s="461"/>
      <c r="EH18" s="461"/>
      <c r="EI18" s="461"/>
      <c r="EJ18" s="461"/>
      <c r="EK18" s="461"/>
      <c r="EL18" s="461"/>
      <c r="EM18" s="461"/>
      <c r="EN18" s="461"/>
      <c r="EO18" s="461"/>
      <c r="EP18" s="461"/>
      <c r="EQ18" s="461"/>
      <c r="ER18" s="461"/>
      <c r="ES18" s="461"/>
      <c r="ET18" s="461"/>
      <c r="EU18" s="461"/>
      <c r="EV18" s="461"/>
      <c r="EW18" s="461"/>
      <c r="EX18" s="461"/>
      <c r="EY18" s="461"/>
      <c r="EZ18" s="461"/>
      <c r="FA18" s="461"/>
      <c r="FB18" s="461"/>
      <c r="FC18" s="461"/>
      <c r="FD18" s="461"/>
      <c r="FE18" s="461"/>
      <c r="FF18" s="461"/>
      <c r="FG18" s="461"/>
      <c r="FH18" s="461"/>
      <c r="FI18" s="461"/>
      <c r="FJ18" s="461"/>
      <c r="FK18" s="461"/>
      <c r="FL18" s="461"/>
      <c r="FM18" s="461"/>
      <c r="FN18" s="461"/>
      <c r="FO18" s="461"/>
      <c r="FP18" s="461"/>
    </row>
    <row r="19" spans="1:172" s="104" customFormat="1">
      <c r="A19" s="81">
        <v>43288</v>
      </c>
      <c r="B19" s="82" t="s">
        <v>57</v>
      </c>
      <c r="C19" s="83" t="s">
        <v>129</v>
      </c>
      <c r="D19" s="83" t="s">
        <v>83</v>
      </c>
      <c r="E19" s="109" t="s">
        <v>84</v>
      </c>
      <c r="F19" s="109" t="s">
        <v>297</v>
      </c>
      <c r="G19" s="468" t="s">
        <v>85</v>
      </c>
      <c r="H19" s="85" t="s">
        <v>86</v>
      </c>
      <c r="I19" s="86" t="s">
        <v>87</v>
      </c>
      <c r="J19" s="87" t="s">
        <v>71</v>
      </c>
      <c r="K19" s="88">
        <v>31</v>
      </c>
      <c r="L19" s="89">
        <f t="shared" si="5"/>
        <v>43319</v>
      </c>
      <c r="M19" s="90">
        <v>560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122">
        <f t="shared" si="36"/>
        <v>560</v>
      </c>
      <c r="Y19" s="92">
        <v>45600</v>
      </c>
      <c r="Z19" s="92">
        <v>46000</v>
      </c>
      <c r="AA19" s="92">
        <v>33000</v>
      </c>
      <c r="AB19" s="93">
        <f t="shared" si="6"/>
        <v>25536000</v>
      </c>
      <c r="AC19" s="93">
        <f t="shared" si="7"/>
        <v>0</v>
      </c>
      <c r="AD19" s="93">
        <f t="shared" si="8"/>
        <v>0</v>
      </c>
      <c r="AE19" s="93">
        <f t="shared" si="9"/>
        <v>0</v>
      </c>
      <c r="AF19" s="93">
        <f t="shared" si="10"/>
        <v>0</v>
      </c>
      <c r="AG19" s="93">
        <f t="shared" si="11"/>
        <v>0</v>
      </c>
      <c r="AH19" s="93">
        <f t="shared" si="12"/>
        <v>0</v>
      </c>
      <c r="AI19" s="93">
        <f t="shared" si="13"/>
        <v>0</v>
      </c>
      <c r="AJ19" s="93">
        <f t="shared" si="13"/>
        <v>0</v>
      </c>
      <c r="AK19" s="93">
        <f t="shared" si="14"/>
        <v>0</v>
      </c>
      <c r="AL19" s="93">
        <f t="shared" si="15"/>
        <v>0</v>
      </c>
      <c r="AM19" s="122">
        <f t="shared" si="37"/>
        <v>25536000</v>
      </c>
      <c r="AN19" s="91">
        <f t="shared" si="16"/>
        <v>560</v>
      </c>
      <c r="AO19" s="91">
        <f t="shared" si="17"/>
        <v>0</v>
      </c>
      <c r="AP19" s="91">
        <f t="shared" si="18"/>
        <v>336000</v>
      </c>
      <c r="AQ19" s="91">
        <f t="shared" si="19"/>
        <v>0</v>
      </c>
      <c r="AR19" s="91">
        <f>AN19*400</f>
        <v>224000</v>
      </c>
      <c r="AS19" s="91">
        <f t="shared" si="20"/>
        <v>0</v>
      </c>
      <c r="AT19" s="91"/>
      <c r="AU19" s="91">
        <f t="shared" si="38"/>
        <v>0</v>
      </c>
      <c r="AV19" s="91">
        <f t="shared" si="21"/>
        <v>560000</v>
      </c>
      <c r="AW19" s="91">
        <f t="shared" si="22"/>
        <v>24976000</v>
      </c>
      <c r="AX19" s="91">
        <v>0</v>
      </c>
      <c r="AY19" s="93"/>
      <c r="AZ19" s="93"/>
      <c r="BA19" s="94">
        <f t="shared" si="23"/>
        <v>24976000</v>
      </c>
      <c r="BB19" s="95">
        <v>0</v>
      </c>
      <c r="BC19" s="96" t="s">
        <v>64</v>
      </c>
      <c r="BD19" s="96"/>
      <c r="BE19" s="97"/>
      <c r="BF19" s="98"/>
      <c r="BG19" s="99"/>
      <c r="BH19" s="98"/>
      <c r="BI19" s="99"/>
      <c r="BJ19" s="98"/>
      <c r="BK19" s="99"/>
      <c r="BL19" s="98"/>
      <c r="BM19" s="99"/>
      <c r="BN19" s="100"/>
      <c r="BO19" s="101">
        <f t="shared" si="24"/>
        <v>-43288</v>
      </c>
      <c r="BP19" s="102" t="str">
        <f t="shared" si="25"/>
        <v>-</v>
      </c>
      <c r="BQ19" s="103">
        <f t="shared" si="26"/>
        <v>25536000</v>
      </c>
      <c r="BS19" s="105">
        <f t="shared" si="27"/>
        <v>25536000</v>
      </c>
      <c r="BT19" s="105">
        <f t="shared" si="28"/>
        <v>0</v>
      </c>
      <c r="BU19" s="105">
        <f t="shared" si="29"/>
        <v>0</v>
      </c>
      <c r="BV19" s="105">
        <f t="shared" si="30"/>
        <v>0</v>
      </c>
      <c r="BX19" s="105">
        <f t="shared" si="31"/>
        <v>560</v>
      </c>
      <c r="BY19" s="105">
        <f t="shared" si="32"/>
        <v>0</v>
      </c>
      <c r="BZ19" s="105">
        <f t="shared" si="33"/>
        <v>0</v>
      </c>
      <c r="CA19" s="105">
        <f t="shared" si="34"/>
        <v>0</v>
      </c>
      <c r="CC19" s="106"/>
      <c r="CD19" s="107"/>
      <c r="CE19" s="107"/>
      <c r="CF19" s="107"/>
      <c r="CG19" s="108"/>
      <c r="CH19" s="108"/>
      <c r="CI19" s="108"/>
      <c r="CJ19" s="489">
        <f t="shared" si="39"/>
        <v>560</v>
      </c>
      <c r="CK19" s="489">
        <f t="shared" si="40"/>
        <v>0</v>
      </c>
      <c r="CL19" s="457">
        <f t="shared" si="41"/>
        <v>560000</v>
      </c>
      <c r="CM19" s="457">
        <f t="shared" si="42"/>
        <v>0</v>
      </c>
      <c r="CN19" s="459">
        <f t="shared" si="43"/>
        <v>0</v>
      </c>
      <c r="CO19" s="459">
        <f t="shared" si="44"/>
        <v>560000</v>
      </c>
      <c r="CP19" s="459">
        <f t="shared" si="45"/>
        <v>560000</v>
      </c>
      <c r="CQ19" s="459">
        <f t="shared" si="46"/>
        <v>0</v>
      </c>
      <c r="CR19" s="459">
        <f t="shared" si="47"/>
        <v>25536000</v>
      </c>
      <c r="CS19" s="459">
        <f t="shared" si="48"/>
        <v>24976000</v>
      </c>
      <c r="CT19" s="460">
        <f t="shared" si="49"/>
        <v>24976000</v>
      </c>
      <c r="CU19" s="459">
        <f t="shared" si="50"/>
        <v>0</v>
      </c>
      <c r="CV19" s="459"/>
      <c r="CW19" s="494">
        <f t="shared" si="51"/>
        <v>560000</v>
      </c>
      <c r="CX19" s="494">
        <f t="shared" si="52"/>
        <v>0</v>
      </c>
      <c r="CY19" s="494">
        <f t="shared" si="53"/>
        <v>0</v>
      </c>
      <c r="CZ19" s="494">
        <f t="shared" si="54"/>
        <v>0</v>
      </c>
      <c r="DA19" s="494">
        <f t="shared" si="55"/>
        <v>0</v>
      </c>
      <c r="DB19" s="494">
        <f t="shared" si="56"/>
        <v>0</v>
      </c>
      <c r="DC19" s="494">
        <f t="shared" si="57"/>
        <v>0</v>
      </c>
      <c r="DD19" s="494">
        <f t="shared" si="58"/>
        <v>0</v>
      </c>
      <c r="DE19" s="494" t="str">
        <f t="shared" si="59"/>
        <v/>
      </c>
      <c r="DF19" s="494" t="str">
        <f t="shared" si="60"/>
        <v/>
      </c>
      <c r="DG19" s="494">
        <f t="shared" si="61"/>
        <v>0</v>
      </c>
      <c r="DH19" s="499">
        <f t="shared" si="62"/>
        <v>560000</v>
      </c>
      <c r="DI19" s="499">
        <f t="shared" si="63"/>
        <v>0</v>
      </c>
      <c r="DJ19" s="499">
        <f t="shared" si="64"/>
        <v>22705454.545454543</v>
      </c>
      <c r="DK19" s="499">
        <f t="shared" si="65"/>
        <v>2270545.4545454546</v>
      </c>
      <c r="DL19" s="499">
        <f t="shared" si="66"/>
        <v>24975999.999999996</v>
      </c>
      <c r="DM19" s="483">
        <v>24976000</v>
      </c>
      <c r="DN19" s="482">
        <f t="shared" si="35"/>
        <v>0</v>
      </c>
      <c r="DO19" s="484"/>
      <c r="DP19" s="459"/>
      <c r="DQ19" s="461"/>
      <c r="DR19" s="461"/>
      <c r="DS19" s="461"/>
      <c r="DT19" s="461"/>
      <c r="DU19" s="461"/>
      <c r="DV19" s="461"/>
      <c r="DW19" s="461"/>
      <c r="DX19" s="461"/>
      <c r="DY19" s="461"/>
      <c r="DZ19" s="461"/>
      <c r="EA19" s="461"/>
      <c r="EB19" s="461"/>
      <c r="EC19" s="461"/>
      <c r="ED19" s="461"/>
      <c r="EE19" s="461"/>
      <c r="EF19" s="461"/>
      <c r="EG19" s="461"/>
      <c r="EH19" s="461"/>
      <c r="EI19" s="461"/>
      <c r="EJ19" s="461"/>
      <c r="EK19" s="461"/>
      <c r="EL19" s="461"/>
      <c r="EM19" s="461"/>
      <c r="EN19" s="461"/>
      <c r="EO19" s="461"/>
      <c r="EP19" s="461"/>
      <c r="EQ19" s="461"/>
      <c r="ER19" s="461"/>
      <c r="ES19" s="461"/>
      <c r="ET19" s="461"/>
      <c r="EU19" s="461"/>
      <c r="EV19" s="461"/>
      <c r="EW19" s="461"/>
      <c r="EX19" s="461"/>
      <c r="EY19" s="461"/>
      <c r="EZ19" s="461"/>
      <c r="FA19" s="461"/>
      <c r="FB19" s="461"/>
      <c r="FC19" s="461"/>
      <c r="FD19" s="461"/>
      <c r="FE19" s="461"/>
      <c r="FF19" s="461"/>
      <c r="FG19" s="461"/>
      <c r="FH19" s="461"/>
      <c r="FI19" s="461"/>
      <c r="FJ19" s="461"/>
      <c r="FK19" s="461"/>
      <c r="FL19" s="461"/>
      <c r="FM19" s="461"/>
      <c r="FN19" s="461"/>
      <c r="FO19" s="461"/>
      <c r="FP19" s="461"/>
    </row>
    <row r="20" spans="1:172" s="104" customFormat="1">
      <c r="A20" s="81">
        <v>43288</v>
      </c>
      <c r="B20" s="82" t="s">
        <v>57</v>
      </c>
      <c r="C20" s="83" t="s">
        <v>130</v>
      </c>
      <c r="D20" s="83" t="s">
        <v>78</v>
      </c>
      <c r="E20" s="84" t="s">
        <v>79</v>
      </c>
      <c r="F20" s="109" t="s">
        <v>298</v>
      </c>
      <c r="G20" s="468" t="s">
        <v>80</v>
      </c>
      <c r="H20" s="85" t="s">
        <v>81</v>
      </c>
      <c r="I20" s="86" t="s">
        <v>70</v>
      </c>
      <c r="J20" s="87" t="s">
        <v>71</v>
      </c>
      <c r="K20" s="88">
        <v>31</v>
      </c>
      <c r="L20" s="89">
        <f t="shared" si="5"/>
        <v>43319</v>
      </c>
      <c r="M20" s="90">
        <v>200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1">
        <f t="shared" si="36"/>
        <v>200</v>
      </c>
      <c r="Y20" s="92">
        <v>45600</v>
      </c>
      <c r="Z20" s="92">
        <v>46000</v>
      </c>
      <c r="AA20" s="92">
        <v>33000</v>
      </c>
      <c r="AB20" s="93">
        <f t="shared" si="6"/>
        <v>9120000</v>
      </c>
      <c r="AC20" s="93">
        <f t="shared" si="7"/>
        <v>0</v>
      </c>
      <c r="AD20" s="93">
        <f t="shared" si="8"/>
        <v>0</v>
      </c>
      <c r="AE20" s="93">
        <f t="shared" si="9"/>
        <v>0</v>
      </c>
      <c r="AF20" s="93">
        <f t="shared" si="10"/>
        <v>0</v>
      </c>
      <c r="AG20" s="93">
        <f t="shared" si="11"/>
        <v>0</v>
      </c>
      <c r="AH20" s="93">
        <f t="shared" si="12"/>
        <v>0</v>
      </c>
      <c r="AI20" s="93">
        <f t="shared" si="13"/>
        <v>0</v>
      </c>
      <c r="AJ20" s="93">
        <f t="shared" si="13"/>
        <v>0</v>
      </c>
      <c r="AK20" s="93">
        <f t="shared" si="14"/>
        <v>0</v>
      </c>
      <c r="AL20" s="93">
        <f t="shared" si="15"/>
        <v>0</v>
      </c>
      <c r="AM20" s="91">
        <f t="shared" si="37"/>
        <v>9120000</v>
      </c>
      <c r="AN20" s="91">
        <f t="shared" si="16"/>
        <v>200</v>
      </c>
      <c r="AO20" s="91">
        <f t="shared" si="17"/>
        <v>0</v>
      </c>
      <c r="AP20" s="91">
        <f t="shared" si="18"/>
        <v>120000</v>
      </c>
      <c r="AQ20" s="91">
        <f t="shared" si="19"/>
        <v>0</v>
      </c>
      <c r="AR20" s="91"/>
      <c r="AS20" s="91">
        <f t="shared" si="20"/>
        <v>0</v>
      </c>
      <c r="AT20" s="91"/>
      <c r="AU20" s="91">
        <f>AO20*500</f>
        <v>0</v>
      </c>
      <c r="AV20" s="91">
        <f t="shared" si="21"/>
        <v>120000</v>
      </c>
      <c r="AW20" s="91">
        <f t="shared" si="22"/>
        <v>9000000</v>
      </c>
      <c r="AX20" s="91">
        <v>0</v>
      </c>
      <c r="AY20" s="93"/>
      <c r="AZ20" s="93"/>
      <c r="BA20" s="94">
        <f t="shared" si="23"/>
        <v>9000000</v>
      </c>
      <c r="BB20" s="95">
        <v>0</v>
      </c>
      <c r="BC20" s="96" t="s">
        <v>64</v>
      </c>
      <c r="BD20" s="96"/>
      <c r="BE20" s="97"/>
      <c r="BF20" s="98"/>
      <c r="BG20" s="99"/>
      <c r="BH20" s="98"/>
      <c r="BI20" s="99"/>
      <c r="BJ20" s="98"/>
      <c r="BK20" s="99"/>
      <c r="BL20" s="98"/>
      <c r="BM20" s="99"/>
      <c r="BN20" s="100"/>
      <c r="BO20" s="101">
        <f t="shared" si="24"/>
        <v>-43288</v>
      </c>
      <c r="BP20" s="102" t="str">
        <f t="shared" si="25"/>
        <v>-</v>
      </c>
      <c r="BQ20" s="103">
        <f t="shared" si="26"/>
        <v>9120000</v>
      </c>
      <c r="BS20" s="105">
        <f t="shared" si="27"/>
        <v>9120000</v>
      </c>
      <c r="BT20" s="105">
        <f t="shared" si="28"/>
        <v>0</v>
      </c>
      <c r="BU20" s="105">
        <f t="shared" si="29"/>
        <v>0</v>
      </c>
      <c r="BV20" s="105">
        <f t="shared" si="30"/>
        <v>0</v>
      </c>
      <c r="BX20" s="105">
        <f t="shared" si="31"/>
        <v>200</v>
      </c>
      <c r="BY20" s="105">
        <f t="shared" si="32"/>
        <v>0</v>
      </c>
      <c r="BZ20" s="105">
        <f t="shared" si="33"/>
        <v>0</v>
      </c>
      <c r="CA20" s="105">
        <f t="shared" si="34"/>
        <v>0</v>
      </c>
      <c r="CC20" s="106"/>
      <c r="CD20" s="107"/>
      <c r="CE20" s="107"/>
      <c r="CF20" s="107"/>
      <c r="CG20" s="108"/>
      <c r="CH20" s="108"/>
      <c r="CI20" s="108"/>
      <c r="CJ20" s="489">
        <f t="shared" si="39"/>
        <v>200</v>
      </c>
      <c r="CK20" s="489">
        <f t="shared" si="40"/>
        <v>0</v>
      </c>
      <c r="CL20" s="457">
        <f t="shared" si="41"/>
        <v>120000</v>
      </c>
      <c r="CM20" s="457">
        <f t="shared" si="42"/>
        <v>0</v>
      </c>
      <c r="CN20" s="459">
        <f t="shared" si="43"/>
        <v>0</v>
      </c>
      <c r="CO20" s="459">
        <f t="shared" si="44"/>
        <v>120000</v>
      </c>
      <c r="CP20" s="459">
        <f t="shared" si="45"/>
        <v>120000</v>
      </c>
      <c r="CQ20" s="459">
        <f t="shared" si="46"/>
        <v>0</v>
      </c>
      <c r="CR20" s="459">
        <f t="shared" si="47"/>
        <v>9120000</v>
      </c>
      <c r="CS20" s="459">
        <f t="shared" si="48"/>
        <v>9000000</v>
      </c>
      <c r="CT20" s="460">
        <f t="shared" si="49"/>
        <v>9000000</v>
      </c>
      <c r="CU20" s="459">
        <f t="shared" si="50"/>
        <v>0</v>
      </c>
      <c r="CV20" s="459"/>
      <c r="CW20" s="494">
        <f t="shared" si="51"/>
        <v>120000</v>
      </c>
      <c r="CX20" s="494">
        <f t="shared" si="52"/>
        <v>0</v>
      </c>
      <c r="CY20" s="494">
        <f t="shared" si="53"/>
        <v>0</v>
      </c>
      <c r="CZ20" s="494">
        <f t="shared" si="54"/>
        <v>0</v>
      </c>
      <c r="DA20" s="494">
        <f t="shared" si="55"/>
        <v>0</v>
      </c>
      <c r="DB20" s="494">
        <f t="shared" si="56"/>
        <v>0</v>
      </c>
      <c r="DC20" s="494">
        <f t="shared" si="57"/>
        <v>0</v>
      </c>
      <c r="DD20" s="494">
        <f t="shared" si="58"/>
        <v>0</v>
      </c>
      <c r="DE20" s="494" t="str">
        <f t="shared" si="59"/>
        <v/>
      </c>
      <c r="DF20" s="494" t="str">
        <f t="shared" si="60"/>
        <v/>
      </c>
      <c r="DG20" s="494">
        <f t="shared" si="61"/>
        <v>0</v>
      </c>
      <c r="DH20" s="499">
        <f t="shared" si="62"/>
        <v>120000</v>
      </c>
      <c r="DI20" s="499">
        <f t="shared" si="63"/>
        <v>0</v>
      </c>
      <c r="DJ20" s="499">
        <f t="shared" si="64"/>
        <v>8181818.1818181807</v>
      </c>
      <c r="DK20" s="499">
        <f t="shared" si="65"/>
        <v>818181.81818181812</v>
      </c>
      <c r="DL20" s="499">
        <f t="shared" si="66"/>
        <v>8999999.9999999981</v>
      </c>
      <c r="DM20" s="483">
        <v>9000000</v>
      </c>
      <c r="DN20" s="482">
        <f t="shared" si="35"/>
        <v>0</v>
      </c>
      <c r="DO20" s="484"/>
      <c r="DP20" s="459"/>
      <c r="DQ20" s="461"/>
      <c r="DR20" s="461"/>
      <c r="DS20" s="461"/>
      <c r="DT20" s="461"/>
      <c r="DU20" s="461"/>
      <c r="DV20" s="461"/>
      <c r="DW20" s="461"/>
      <c r="DX20" s="461"/>
      <c r="DY20" s="461"/>
      <c r="DZ20" s="461"/>
      <c r="EA20" s="461"/>
      <c r="EB20" s="461"/>
      <c r="EC20" s="461"/>
      <c r="ED20" s="461"/>
      <c r="EE20" s="461"/>
      <c r="EF20" s="461"/>
      <c r="EG20" s="461"/>
      <c r="EH20" s="461"/>
      <c r="EI20" s="461"/>
      <c r="EJ20" s="461"/>
      <c r="EK20" s="461"/>
      <c r="EL20" s="461"/>
      <c r="EM20" s="461"/>
      <c r="EN20" s="461"/>
      <c r="EO20" s="461"/>
      <c r="EP20" s="461"/>
      <c r="EQ20" s="461"/>
      <c r="ER20" s="461"/>
      <c r="ES20" s="461"/>
      <c r="ET20" s="461"/>
      <c r="EU20" s="461"/>
      <c r="EV20" s="461"/>
      <c r="EW20" s="461"/>
      <c r="EX20" s="461"/>
      <c r="EY20" s="461"/>
      <c r="EZ20" s="461"/>
      <c r="FA20" s="461"/>
      <c r="FB20" s="461"/>
      <c r="FC20" s="461"/>
      <c r="FD20" s="461"/>
      <c r="FE20" s="461"/>
      <c r="FF20" s="461"/>
      <c r="FG20" s="461"/>
      <c r="FH20" s="461"/>
      <c r="FI20" s="461"/>
      <c r="FJ20" s="461"/>
      <c r="FK20" s="461"/>
      <c r="FL20" s="461"/>
      <c r="FM20" s="461"/>
      <c r="FN20" s="461"/>
      <c r="FO20" s="461"/>
      <c r="FP20" s="461"/>
    </row>
    <row r="21" spans="1:172" s="104" customFormat="1" ht="16.5" thickBot="1">
      <c r="A21" s="145">
        <v>43288</v>
      </c>
      <c r="B21" s="146" t="s">
        <v>57</v>
      </c>
      <c r="C21" s="147" t="s">
        <v>131</v>
      </c>
      <c r="D21" s="147" t="s">
        <v>117</v>
      </c>
      <c r="E21" s="191" t="s">
        <v>118</v>
      </c>
      <c r="F21" s="109" t="s">
        <v>299</v>
      </c>
      <c r="G21" s="471" t="s">
        <v>119</v>
      </c>
      <c r="H21" s="192" t="s">
        <v>120</v>
      </c>
      <c r="I21" s="193" t="s">
        <v>70</v>
      </c>
      <c r="J21" s="152" t="s">
        <v>71</v>
      </c>
      <c r="K21" s="153">
        <v>31</v>
      </c>
      <c r="L21" s="154">
        <f t="shared" si="5"/>
        <v>43319</v>
      </c>
      <c r="M21" s="155">
        <v>200</v>
      </c>
      <c r="N21" s="155">
        <v>0</v>
      </c>
      <c r="O21" s="155">
        <v>0</v>
      </c>
      <c r="P21" s="155">
        <v>0</v>
      </c>
      <c r="Q21" s="155">
        <v>0</v>
      </c>
      <c r="R21" s="155">
        <v>0</v>
      </c>
      <c r="S21" s="155">
        <v>0</v>
      </c>
      <c r="T21" s="155">
        <v>0</v>
      </c>
      <c r="U21" s="155">
        <v>0</v>
      </c>
      <c r="V21" s="155">
        <v>0</v>
      </c>
      <c r="W21" s="155">
        <v>0</v>
      </c>
      <c r="X21" s="136">
        <f t="shared" si="36"/>
        <v>200</v>
      </c>
      <c r="Y21" s="156">
        <v>45600</v>
      </c>
      <c r="Z21" s="156">
        <v>46000</v>
      </c>
      <c r="AA21" s="156">
        <v>33000</v>
      </c>
      <c r="AB21" s="142">
        <f t="shared" si="6"/>
        <v>9120000</v>
      </c>
      <c r="AC21" s="142">
        <f t="shared" si="7"/>
        <v>0</v>
      </c>
      <c r="AD21" s="142">
        <f t="shared" si="8"/>
        <v>0</v>
      </c>
      <c r="AE21" s="142">
        <f t="shared" si="9"/>
        <v>0</v>
      </c>
      <c r="AF21" s="142">
        <f t="shared" si="10"/>
        <v>0</v>
      </c>
      <c r="AG21" s="93">
        <f t="shared" si="11"/>
        <v>0</v>
      </c>
      <c r="AH21" s="93">
        <f t="shared" si="12"/>
        <v>0</v>
      </c>
      <c r="AI21" s="93">
        <f t="shared" si="13"/>
        <v>0</v>
      </c>
      <c r="AJ21" s="142">
        <f t="shared" si="13"/>
        <v>0</v>
      </c>
      <c r="AK21" s="142">
        <f t="shared" si="14"/>
        <v>0</v>
      </c>
      <c r="AL21" s="142">
        <f t="shared" si="15"/>
        <v>0</v>
      </c>
      <c r="AM21" s="136">
        <f t="shared" si="37"/>
        <v>9120000</v>
      </c>
      <c r="AN21" s="136">
        <f t="shared" si="16"/>
        <v>200</v>
      </c>
      <c r="AO21" s="136">
        <f t="shared" si="17"/>
        <v>0</v>
      </c>
      <c r="AP21" s="136">
        <f t="shared" si="18"/>
        <v>120000</v>
      </c>
      <c r="AQ21" s="136">
        <f t="shared" si="19"/>
        <v>0</v>
      </c>
      <c r="AR21" s="136"/>
      <c r="AS21" s="136">
        <f t="shared" si="20"/>
        <v>0</v>
      </c>
      <c r="AT21" s="136"/>
      <c r="AU21" s="136">
        <f>U21*500</f>
        <v>0</v>
      </c>
      <c r="AV21" s="136">
        <f t="shared" si="21"/>
        <v>120000</v>
      </c>
      <c r="AW21" s="136">
        <f t="shared" si="22"/>
        <v>9000000</v>
      </c>
      <c r="AX21" s="136">
        <v>0</v>
      </c>
      <c r="AY21" s="142"/>
      <c r="AZ21" s="142"/>
      <c r="BA21" s="157">
        <f t="shared" si="23"/>
        <v>9000000</v>
      </c>
      <c r="BB21" s="158">
        <v>0</v>
      </c>
      <c r="BC21" s="159" t="s">
        <v>64</v>
      </c>
      <c r="BD21" s="159"/>
      <c r="BE21" s="160"/>
      <c r="BF21" s="161"/>
      <c r="BG21" s="162"/>
      <c r="BH21" s="161"/>
      <c r="BI21" s="162"/>
      <c r="BJ21" s="161"/>
      <c r="BK21" s="162"/>
      <c r="BL21" s="161">
        <v>9000000</v>
      </c>
      <c r="BM21" s="162"/>
      <c r="BN21" s="163"/>
      <c r="BO21" s="164">
        <f t="shared" si="24"/>
        <v>-43288</v>
      </c>
      <c r="BP21" s="165" t="str">
        <f t="shared" si="25"/>
        <v>-</v>
      </c>
      <c r="BQ21" s="166">
        <f t="shared" si="26"/>
        <v>9120000</v>
      </c>
      <c r="BS21" s="105">
        <f t="shared" si="27"/>
        <v>9120000</v>
      </c>
      <c r="BT21" s="105">
        <f t="shared" si="28"/>
        <v>0</v>
      </c>
      <c r="BU21" s="105">
        <f t="shared" si="29"/>
        <v>0</v>
      </c>
      <c r="BV21" s="105">
        <f t="shared" si="30"/>
        <v>0</v>
      </c>
      <c r="BX21" s="105">
        <f t="shared" si="31"/>
        <v>200</v>
      </c>
      <c r="BY21" s="105">
        <f t="shared" si="32"/>
        <v>0</v>
      </c>
      <c r="BZ21" s="105">
        <f t="shared" si="33"/>
        <v>0</v>
      </c>
      <c r="CA21" s="105">
        <f t="shared" si="34"/>
        <v>0</v>
      </c>
      <c r="CC21" s="106"/>
      <c r="CD21" s="107"/>
      <c r="CE21" s="107"/>
      <c r="CF21" s="107"/>
      <c r="CG21" s="108"/>
      <c r="CH21" s="108"/>
      <c r="CI21" s="108"/>
      <c r="CJ21" s="489">
        <f t="shared" si="39"/>
        <v>200</v>
      </c>
      <c r="CK21" s="489">
        <f t="shared" si="40"/>
        <v>0</v>
      </c>
      <c r="CL21" s="457">
        <f t="shared" si="41"/>
        <v>120000</v>
      </c>
      <c r="CM21" s="457">
        <f t="shared" si="42"/>
        <v>0</v>
      </c>
      <c r="CN21" s="459">
        <f t="shared" si="43"/>
        <v>0</v>
      </c>
      <c r="CO21" s="459">
        <f t="shared" si="44"/>
        <v>120000</v>
      </c>
      <c r="CP21" s="459">
        <f t="shared" si="45"/>
        <v>120000</v>
      </c>
      <c r="CQ21" s="459">
        <f t="shared" si="46"/>
        <v>0</v>
      </c>
      <c r="CR21" s="459">
        <f t="shared" si="47"/>
        <v>9120000</v>
      </c>
      <c r="CS21" s="459">
        <f t="shared" si="48"/>
        <v>9000000</v>
      </c>
      <c r="CT21" s="460">
        <f t="shared" si="49"/>
        <v>9000000</v>
      </c>
      <c r="CU21" s="459">
        <f t="shared" si="50"/>
        <v>0</v>
      </c>
      <c r="CV21" s="459"/>
      <c r="CW21" s="494">
        <f t="shared" si="51"/>
        <v>120000</v>
      </c>
      <c r="CX21" s="494">
        <f t="shared" si="52"/>
        <v>0</v>
      </c>
      <c r="CY21" s="494">
        <f t="shared" si="53"/>
        <v>0</v>
      </c>
      <c r="CZ21" s="494">
        <f t="shared" si="54"/>
        <v>0</v>
      </c>
      <c r="DA21" s="494">
        <f t="shared" si="55"/>
        <v>0</v>
      </c>
      <c r="DB21" s="494">
        <f t="shared" si="56"/>
        <v>0</v>
      </c>
      <c r="DC21" s="494">
        <f t="shared" si="57"/>
        <v>0</v>
      </c>
      <c r="DD21" s="494">
        <f t="shared" si="58"/>
        <v>0</v>
      </c>
      <c r="DE21" s="494" t="str">
        <f t="shared" si="59"/>
        <v/>
      </c>
      <c r="DF21" s="494" t="str">
        <f t="shared" si="60"/>
        <v/>
      </c>
      <c r="DG21" s="494">
        <f t="shared" si="61"/>
        <v>0</v>
      </c>
      <c r="DH21" s="499">
        <f t="shared" si="62"/>
        <v>120000</v>
      </c>
      <c r="DI21" s="499">
        <f t="shared" si="63"/>
        <v>0</v>
      </c>
      <c r="DJ21" s="499">
        <f t="shared" si="64"/>
        <v>8181818.1818181807</v>
      </c>
      <c r="DK21" s="499">
        <f t="shared" si="65"/>
        <v>818181.81818181812</v>
      </c>
      <c r="DL21" s="499">
        <f t="shared" si="66"/>
        <v>8999999.9999999981</v>
      </c>
      <c r="DM21" s="483">
        <v>9000000</v>
      </c>
      <c r="DN21" s="482">
        <f t="shared" si="35"/>
        <v>0</v>
      </c>
      <c r="DO21" s="484"/>
      <c r="DP21" s="459"/>
      <c r="DQ21" s="461"/>
      <c r="DR21" s="461"/>
      <c r="DS21" s="461"/>
      <c r="DT21" s="461"/>
      <c r="DU21" s="461"/>
      <c r="DV21" s="461"/>
      <c r="DW21" s="461"/>
      <c r="DX21" s="461"/>
      <c r="DY21" s="461"/>
      <c r="DZ21" s="461"/>
      <c r="EA21" s="461"/>
      <c r="EB21" s="461"/>
      <c r="EC21" s="461"/>
      <c r="ED21" s="461"/>
      <c r="EE21" s="461"/>
      <c r="EF21" s="461"/>
      <c r="EG21" s="461"/>
      <c r="EH21" s="461"/>
      <c r="EI21" s="461"/>
      <c r="EJ21" s="461"/>
      <c r="EK21" s="461"/>
      <c r="EL21" s="461"/>
      <c r="EM21" s="461"/>
      <c r="EN21" s="461"/>
      <c r="EO21" s="461"/>
      <c r="EP21" s="461"/>
      <c r="EQ21" s="461"/>
      <c r="ER21" s="461"/>
      <c r="ES21" s="461"/>
      <c r="ET21" s="461"/>
      <c r="EU21" s="461"/>
      <c r="EV21" s="461"/>
      <c r="EW21" s="461"/>
      <c r="EX21" s="461"/>
      <c r="EY21" s="461"/>
      <c r="EZ21" s="461"/>
      <c r="FA21" s="461"/>
      <c r="FB21" s="461"/>
      <c r="FC21" s="461"/>
      <c r="FD21" s="461"/>
      <c r="FE21" s="461"/>
      <c r="FF21" s="461"/>
      <c r="FG21" s="461"/>
      <c r="FH21" s="461"/>
      <c r="FI21" s="461"/>
      <c r="FJ21" s="461"/>
      <c r="FK21" s="461"/>
      <c r="FL21" s="461"/>
      <c r="FM21" s="461"/>
      <c r="FN21" s="461"/>
      <c r="FO21" s="461"/>
      <c r="FP21" s="461"/>
    </row>
    <row r="22" spans="1:172" s="104" customFormat="1" ht="16.5" thickBot="1">
      <c r="A22" s="81">
        <v>43290</v>
      </c>
      <c r="B22" s="82" t="s">
        <v>57</v>
      </c>
      <c r="C22" s="83" t="s">
        <v>132</v>
      </c>
      <c r="D22" s="83" t="s">
        <v>133</v>
      </c>
      <c r="E22" s="109" t="s">
        <v>134</v>
      </c>
      <c r="F22" s="109" t="s">
        <v>300</v>
      </c>
      <c r="G22" s="468" t="s">
        <v>135</v>
      </c>
      <c r="H22" s="110" t="s">
        <v>136</v>
      </c>
      <c r="I22" s="144" t="s">
        <v>137</v>
      </c>
      <c r="J22" s="87" t="s">
        <v>71</v>
      </c>
      <c r="K22" s="111">
        <v>31</v>
      </c>
      <c r="L22" s="89">
        <f t="shared" si="5"/>
        <v>43321</v>
      </c>
      <c r="M22" s="90">
        <v>100</v>
      </c>
      <c r="N22" s="90">
        <v>30</v>
      </c>
      <c r="O22" s="90">
        <v>40</v>
      </c>
      <c r="P22" s="90">
        <v>30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91">
        <f t="shared" si="36"/>
        <v>200</v>
      </c>
      <c r="Y22" s="92">
        <v>45600</v>
      </c>
      <c r="Z22" s="92">
        <v>46000</v>
      </c>
      <c r="AA22" s="92">
        <v>33000</v>
      </c>
      <c r="AB22" s="93">
        <f t="shared" si="6"/>
        <v>4560000</v>
      </c>
      <c r="AC22" s="93">
        <f t="shared" si="7"/>
        <v>1368000</v>
      </c>
      <c r="AD22" s="93">
        <f t="shared" si="8"/>
        <v>1824000</v>
      </c>
      <c r="AE22" s="93">
        <f t="shared" si="9"/>
        <v>1368000</v>
      </c>
      <c r="AF22" s="93">
        <f t="shared" si="10"/>
        <v>0</v>
      </c>
      <c r="AG22" s="179">
        <f t="shared" si="11"/>
        <v>0</v>
      </c>
      <c r="AH22" s="179">
        <f t="shared" si="12"/>
        <v>0</v>
      </c>
      <c r="AI22" s="179">
        <f t="shared" si="13"/>
        <v>0</v>
      </c>
      <c r="AJ22" s="93">
        <f t="shared" si="13"/>
        <v>0</v>
      </c>
      <c r="AK22" s="93">
        <f t="shared" si="14"/>
        <v>0</v>
      </c>
      <c r="AL22" s="93">
        <f t="shared" si="15"/>
        <v>0</v>
      </c>
      <c r="AM22" s="91">
        <f t="shared" si="37"/>
        <v>9120000</v>
      </c>
      <c r="AN22" s="91">
        <f t="shared" si="16"/>
        <v>200</v>
      </c>
      <c r="AO22" s="91">
        <f t="shared" si="17"/>
        <v>0</v>
      </c>
      <c r="AP22" s="91">
        <f t="shared" si="18"/>
        <v>120000</v>
      </c>
      <c r="AQ22" s="91">
        <f t="shared" si="19"/>
        <v>0</v>
      </c>
      <c r="AR22" s="91"/>
      <c r="AS22" s="91">
        <f>AN22*2000</f>
        <v>400000</v>
      </c>
      <c r="AT22" s="91"/>
      <c r="AU22" s="91">
        <f t="shared" si="38"/>
        <v>0</v>
      </c>
      <c r="AV22" s="91">
        <f t="shared" si="21"/>
        <v>520000</v>
      </c>
      <c r="AW22" s="91">
        <f t="shared" si="22"/>
        <v>8600000</v>
      </c>
      <c r="AX22" s="91">
        <v>180000</v>
      </c>
      <c r="AY22" s="93"/>
      <c r="AZ22" s="93"/>
      <c r="BA22" s="94">
        <f t="shared" si="23"/>
        <v>8420000</v>
      </c>
      <c r="BB22" s="95">
        <v>0</v>
      </c>
      <c r="BC22" s="96" t="s">
        <v>64</v>
      </c>
      <c r="BD22" s="96" t="s">
        <v>109</v>
      </c>
      <c r="BE22" s="97"/>
      <c r="BF22" s="98"/>
      <c r="BG22" s="99"/>
      <c r="BH22" s="98"/>
      <c r="BI22" s="99"/>
      <c r="BJ22" s="98"/>
      <c r="BK22" s="99"/>
      <c r="BL22" s="98"/>
      <c r="BM22" s="99"/>
      <c r="BN22" s="100">
        <v>8420000</v>
      </c>
      <c r="BO22" s="101">
        <f t="shared" si="24"/>
        <v>-43290</v>
      </c>
      <c r="BP22" s="102" t="str">
        <f t="shared" si="25"/>
        <v>-</v>
      </c>
      <c r="BQ22" s="103">
        <f t="shared" si="26"/>
        <v>9120000</v>
      </c>
      <c r="BS22" s="105">
        <f t="shared" si="27"/>
        <v>9120000</v>
      </c>
      <c r="BT22" s="105">
        <f t="shared" si="28"/>
        <v>0</v>
      </c>
      <c r="BU22" s="105">
        <f t="shared" si="29"/>
        <v>0</v>
      </c>
      <c r="BV22" s="105">
        <f t="shared" si="30"/>
        <v>0</v>
      </c>
      <c r="BX22" s="105">
        <f t="shared" si="31"/>
        <v>200</v>
      </c>
      <c r="BY22" s="105">
        <f t="shared" si="32"/>
        <v>0</v>
      </c>
      <c r="BZ22" s="105">
        <f t="shared" si="33"/>
        <v>0</v>
      </c>
      <c r="CA22" s="105">
        <f t="shared" si="34"/>
        <v>0</v>
      </c>
      <c r="CC22" s="106"/>
      <c r="CD22" s="107"/>
      <c r="CE22" s="107"/>
      <c r="CF22" s="107"/>
      <c r="CG22" s="108"/>
      <c r="CH22" s="108"/>
      <c r="CI22" s="108"/>
      <c r="CJ22" s="489">
        <f t="shared" si="39"/>
        <v>200</v>
      </c>
      <c r="CK22" s="489">
        <f t="shared" si="40"/>
        <v>0</v>
      </c>
      <c r="CL22" s="457">
        <f t="shared" si="41"/>
        <v>520000</v>
      </c>
      <c r="CM22" s="457">
        <f t="shared" si="42"/>
        <v>0</v>
      </c>
      <c r="CN22" s="459">
        <f t="shared" si="43"/>
        <v>180000</v>
      </c>
      <c r="CO22" s="459">
        <f t="shared" si="44"/>
        <v>700000</v>
      </c>
      <c r="CP22" s="459">
        <f t="shared" si="45"/>
        <v>700000</v>
      </c>
      <c r="CQ22" s="459">
        <f t="shared" si="46"/>
        <v>0</v>
      </c>
      <c r="CR22" s="459">
        <f t="shared" si="47"/>
        <v>9120000</v>
      </c>
      <c r="CS22" s="459">
        <f t="shared" si="48"/>
        <v>8420000</v>
      </c>
      <c r="CT22" s="460">
        <f t="shared" si="49"/>
        <v>8420000</v>
      </c>
      <c r="CU22" s="459">
        <f t="shared" si="50"/>
        <v>0</v>
      </c>
      <c r="CV22" s="459"/>
      <c r="CW22" s="494">
        <f t="shared" si="51"/>
        <v>350000</v>
      </c>
      <c r="CX22" s="494">
        <f t="shared" si="52"/>
        <v>105000</v>
      </c>
      <c r="CY22" s="494">
        <f t="shared" si="53"/>
        <v>140000</v>
      </c>
      <c r="CZ22" s="494">
        <f t="shared" si="54"/>
        <v>105000</v>
      </c>
      <c r="DA22" s="494">
        <f t="shared" si="55"/>
        <v>0</v>
      </c>
      <c r="DB22" s="494">
        <f t="shared" si="56"/>
        <v>0</v>
      </c>
      <c r="DC22" s="494">
        <f t="shared" si="57"/>
        <v>0</v>
      </c>
      <c r="DD22" s="494">
        <f t="shared" si="58"/>
        <v>0</v>
      </c>
      <c r="DE22" s="494" t="str">
        <f t="shared" si="59"/>
        <v/>
      </c>
      <c r="DF22" s="494" t="str">
        <f t="shared" si="60"/>
        <v/>
      </c>
      <c r="DG22" s="494">
        <f t="shared" si="61"/>
        <v>0</v>
      </c>
      <c r="DH22" s="499">
        <f t="shared" si="62"/>
        <v>700000</v>
      </c>
      <c r="DI22" s="499">
        <f t="shared" si="63"/>
        <v>0</v>
      </c>
      <c r="DJ22" s="499">
        <f t="shared" si="64"/>
        <v>7654545.4545454541</v>
      </c>
      <c r="DK22" s="499">
        <f t="shared" si="65"/>
        <v>765454.54545454541</v>
      </c>
      <c r="DL22" s="499">
        <f t="shared" si="66"/>
        <v>8420000</v>
      </c>
      <c r="DM22" s="483">
        <v>8420000</v>
      </c>
      <c r="DN22" s="482">
        <f t="shared" si="35"/>
        <v>0</v>
      </c>
      <c r="DO22" s="484"/>
      <c r="DP22" s="459"/>
      <c r="DQ22" s="461"/>
      <c r="DR22" s="461"/>
      <c r="DS22" s="461"/>
      <c r="DT22" s="461"/>
      <c r="DU22" s="461"/>
      <c r="DV22" s="461"/>
      <c r="DW22" s="461"/>
      <c r="DX22" s="461"/>
      <c r="DY22" s="461"/>
      <c r="DZ22" s="461"/>
      <c r="EA22" s="461"/>
      <c r="EB22" s="461"/>
      <c r="EC22" s="461"/>
      <c r="ED22" s="461"/>
      <c r="EE22" s="461"/>
      <c r="EF22" s="461"/>
      <c r="EG22" s="461"/>
      <c r="EH22" s="461"/>
      <c r="EI22" s="461"/>
      <c r="EJ22" s="461"/>
      <c r="EK22" s="461"/>
      <c r="EL22" s="461"/>
      <c r="EM22" s="461"/>
      <c r="EN22" s="461"/>
      <c r="EO22" s="461"/>
      <c r="EP22" s="461"/>
      <c r="EQ22" s="461"/>
      <c r="ER22" s="461"/>
      <c r="ES22" s="461"/>
      <c r="ET22" s="461"/>
      <c r="EU22" s="461"/>
      <c r="EV22" s="461"/>
      <c r="EW22" s="461"/>
      <c r="EX22" s="461"/>
      <c r="EY22" s="461"/>
      <c r="EZ22" s="461"/>
      <c r="FA22" s="461"/>
      <c r="FB22" s="461"/>
      <c r="FC22" s="461"/>
      <c r="FD22" s="461"/>
      <c r="FE22" s="461"/>
      <c r="FF22" s="461"/>
      <c r="FG22" s="461"/>
      <c r="FH22" s="461"/>
      <c r="FI22" s="461"/>
      <c r="FJ22" s="461"/>
      <c r="FK22" s="461"/>
      <c r="FL22" s="461"/>
      <c r="FM22" s="461"/>
      <c r="FN22" s="461"/>
      <c r="FO22" s="461"/>
      <c r="FP22" s="461"/>
    </row>
    <row r="23" spans="1:172" s="104" customFormat="1">
      <c r="A23" s="112">
        <v>43291</v>
      </c>
      <c r="B23" s="113" t="s">
        <v>57</v>
      </c>
      <c r="C23" s="114" t="s">
        <v>138</v>
      </c>
      <c r="D23" s="114" t="s">
        <v>111</v>
      </c>
      <c r="E23" s="143" t="s">
        <v>112</v>
      </c>
      <c r="F23" s="109" t="s">
        <v>301</v>
      </c>
      <c r="G23" s="469" t="s">
        <v>113</v>
      </c>
      <c r="H23" s="116" t="s">
        <v>114</v>
      </c>
      <c r="I23" s="117" t="s">
        <v>94</v>
      </c>
      <c r="J23" s="118" t="s">
        <v>71</v>
      </c>
      <c r="K23" s="119">
        <v>31</v>
      </c>
      <c r="L23" s="120">
        <f t="shared" si="5"/>
        <v>43322</v>
      </c>
      <c r="M23" s="121">
        <v>474</v>
      </c>
      <c r="N23" s="121">
        <v>30</v>
      </c>
      <c r="O23" s="121">
        <v>30</v>
      </c>
      <c r="P23" s="121">
        <v>30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2">
        <f t="shared" si="36"/>
        <v>564</v>
      </c>
      <c r="Y23" s="123">
        <v>45600</v>
      </c>
      <c r="Z23" s="123">
        <v>46000</v>
      </c>
      <c r="AA23" s="123">
        <v>33000</v>
      </c>
      <c r="AB23" s="124">
        <f t="shared" si="6"/>
        <v>21614400</v>
      </c>
      <c r="AC23" s="124">
        <f t="shared" si="7"/>
        <v>1368000</v>
      </c>
      <c r="AD23" s="124">
        <f t="shared" si="8"/>
        <v>1368000</v>
      </c>
      <c r="AE23" s="124">
        <f t="shared" si="9"/>
        <v>1368000</v>
      </c>
      <c r="AF23" s="124">
        <f t="shared" si="10"/>
        <v>0</v>
      </c>
      <c r="AG23" s="93">
        <f t="shared" si="11"/>
        <v>0</v>
      </c>
      <c r="AH23" s="93">
        <f t="shared" si="12"/>
        <v>0</v>
      </c>
      <c r="AI23" s="93">
        <f t="shared" si="13"/>
        <v>0</v>
      </c>
      <c r="AJ23" s="124">
        <f t="shared" si="13"/>
        <v>0</v>
      </c>
      <c r="AK23" s="124">
        <f t="shared" si="14"/>
        <v>0</v>
      </c>
      <c r="AL23" s="124">
        <f t="shared" si="15"/>
        <v>0</v>
      </c>
      <c r="AM23" s="122">
        <f t="shared" si="37"/>
        <v>25718400</v>
      </c>
      <c r="AN23" s="122">
        <f t="shared" si="16"/>
        <v>564</v>
      </c>
      <c r="AO23" s="122">
        <f t="shared" si="17"/>
        <v>0</v>
      </c>
      <c r="AP23" s="122">
        <f t="shared" si="18"/>
        <v>338400</v>
      </c>
      <c r="AQ23" s="122">
        <f t="shared" si="19"/>
        <v>0</v>
      </c>
      <c r="AR23" s="122"/>
      <c r="AS23" s="122">
        <f t="shared" si="20"/>
        <v>0</v>
      </c>
      <c r="AT23" s="122"/>
      <c r="AU23" s="122">
        <f t="shared" si="38"/>
        <v>0</v>
      </c>
      <c r="AV23" s="122">
        <f t="shared" si="21"/>
        <v>338400</v>
      </c>
      <c r="AW23" s="122">
        <f t="shared" si="22"/>
        <v>25380000</v>
      </c>
      <c r="AX23" s="122">
        <v>0</v>
      </c>
      <c r="AY23" s="124"/>
      <c r="AZ23" s="124"/>
      <c r="BA23" s="125">
        <f t="shared" si="23"/>
        <v>25380000</v>
      </c>
      <c r="BB23" s="126">
        <v>0</v>
      </c>
      <c r="BC23" s="127" t="s">
        <v>64</v>
      </c>
      <c r="BD23" s="127"/>
      <c r="BE23" s="128"/>
      <c r="BF23" s="129"/>
      <c r="BG23" s="130"/>
      <c r="BH23" s="129"/>
      <c r="BI23" s="130"/>
      <c r="BJ23" s="129"/>
      <c r="BK23" s="130"/>
      <c r="BL23" s="129">
        <v>3870000</v>
      </c>
      <c r="BM23" s="130"/>
      <c r="BN23" s="131"/>
      <c r="BO23" s="132">
        <f t="shared" si="24"/>
        <v>-43291</v>
      </c>
      <c r="BP23" s="133" t="str">
        <f t="shared" si="25"/>
        <v>-</v>
      </c>
      <c r="BQ23" s="134">
        <f t="shared" si="26"/>
        <v>25718400</v>
      </c>
      <c r="BS23" s="105">
        <f t="shared" si="27"/>
        <v>25718400</v>
      </c>
      <c r="BT23" s="105">
        <f t="shared" si="28"/>
        <v>0</v>
      </c>
      <c r="BU23" s="105">
        <f t="shared" si="29"/>
        <v>0</v>
      </c>
      <c r="BV23" s="105">
        <f t="shared" si="30"/>
        <v>0</v>
      </c>
      <c r="BX23" s="105">
        <f t="shared" si="31"/>
        <v>564</v>
      </c>
      <c r="BY23" s="105">
        <f t="shared" si="32"/>
        <v>0</v>
      </c>
      <c r="BZ23" s="105">
        <f t="shared" si="33"/>
        <v>0</v>
      </c>
      <c r="CA23" s="105">
        <f t="shared" si="34"/>
        <v>0</v>
      </c>
      <c r="CC23" s="106"/>
      <c r="CD23" s="107"/>
      <c r="CE23" s="107"/>
      <c r="CF23" s="107"/>
      <c r="CG23" s="108"/>
      <c r="CH23" s="108"/>
      <c r="CI23" s="108"/>
      <c r="CJ23" s="489">
        <f t="shared" si="39"/>
        <v>564</v>
      </c>
      <c r="CK23" s="489">
        <f t="shared" si="40"/>
        <v>0</v>
      </c>
      <c r="CL23" s="457">
        <f t="shared" si="41"/>
        <v>338400</v>
      </c>
      <c r="CM23" s="457">
        <f t="shared" si="42"/>
        <v>0</v>
      </c>
      <c r="CN23" s="459">
        <f t="shared" si="43"/>
        <v>0</v>
      </c>
      <c r="CO23" s="459">
        <f t="shared" si="44"/>
        <v>338400</v>
      </c>
      <c r="CP23" s="459">
        <f t="shared" si="45"/>
        <v>338400</v>
      </c>
      <c r="CQ23" s="459">
        <f t="shared" si="46"/>
        <v>0</v>
      </c>
      <c r="CR23" s="459">
        <f t="shared" si="47"/>
        <v>25718400</v>
      </c>
      <c r="CS23" s="459">
        <f t="shared" si="48"/>
        <v>25380000</v>
      </c>
      <c r="CT23" s="460">
        <f t="shared" si="49"/>
        <v>25380000</v>
      </c>
      <c r="CU23" s="459">
        <f t="shared" si="50"/>
        <v>0</v>
      </c>
      <c r="CV23" s="459"/>
      <c r="CW23" s="494">
        <f t="shared" si="51"/>
        <v>284400</v>
      </c>
      <c r="CX23" s="494">
        <f t="shared" si="52"/>
        <v>18000</v>
      </c>
      <c r="CY23" s="494">
        <f t="shared" si="53"/>
        <v>18000</v>
      </c>
      <c r="CZ23" s="494">
        <f t="shared" si="54"/>
        <v>18000</v>
      </c>
      <c r="DA23" s="494">
        <f t="shared" si="55"/>
        <v>0</v>
      </c>
      <c r="DB23" s="494">
        <f t="shared" si="56"/>
        <v>0</v>
      </c>
      <c r="DC23" s="494">
        <f t="shared" si="57"/>
        <v>0</v>
      </c>
      <c r="DD23" s="494">
        <f t="shared" si="58"/>
        <v>0</v>
      </c>
      <c r="DE23" s="494" t="str">
        <f t="shared" si="59"/>
        <v/>
      </c>
      <c r="DF23" s="494" t="str">
        <f t="shared" si="60"/>
        <v/>
      </c>
      <c r="DG23" s="494">
        <f t="shared" si="61"/>
        <v>0</v>
      </c>
      <c r="DH23" s="499">
        <f t="shared" si="62"/>
        <v>338400</v>
      </c>
      <c r="DI23" s="499">
        <f t="shared" si="63"/>
        <v>0</v>
      </c>
      <c r="DJ23" s="499">
        <f t="shared" si="64"/>
        <v>23072727.27272727</v>
      </c>
      <c r="DK23" s="499">
        <f t="shared" si="65"/>
        <v>2307272.7272727271</v>
      </c>
      <c r="DL23" s="499">
        <f t="shared" si="66"/>
        <v>25379999.999999996</v>
      </c>
      <c r="DM23" s="483">
        <v>25380000</v>
      </c>
      <c r="DN23" s="482">
        <f t="shared" si="35"/>
        <v>0</v>
      </c>
      <c r="DO23" s="484"/>
      <c r="DP23" s="459"/>
      <c r="DQ23" s="461"/>
      <c r="DR23" s="461"/>
      <c r="DS23" s="461"/>
      <c r="DT23" s="461"/>
      <c r="DU23" s="461"/>
      <c r="DV23" s="461"/>
      <c r="DW23" s="461"/>
      <c r="DX23" s="461"/>
      <c r="DY23" s="461"/>
      <c r="DZ23" s="461"/>
      <c r="EA23" s="461"/>
      <c r="EB23" s="461"/>
      <c r="EC23" s="461"/>
      <c r="ED23" s="461"/>
      <c r="EE23" s="461"/>
      <c r="EF23" s="461"/>
      <c r="EG23" s="461"/>
      <c r="EH23" s="461"/>
      <c r="EI23" s="461"/>
      <c r="EJ23" s="461"/>
      <c r="EK23" s="461"/>
      <c r="EL23" s="461"/>
      <c r="EM23" s="461"/>
      <c r="EN23" s="461"/>
      <c r="EO23" s="461"/>
      <c r="EP23" s="461"/>
      <c r="EQ23" s="461"/>
      <c r="ER23" s="461"/>
      <c r="ES23" s="461"/>
      <c r="ET23" s="461"/>
      <c r="EU23" s="461"/>
      <c r="EV23" s="461"/>
      <c r="EW23" s="461"/>
      <c r="EX23" s="461"/>
      <c r="EY23" s="461"/>
      <c r="EZ23" s="461"/>
      <c r="FA23" s="461"/>
      <c r="FB23" s="461"/>
      <c r="FC23" s="461"/>
      <c r="FD23" s="461"/>
      <c r="FE23" s="461"/>
      <c r="FF23" s="461"/>
      <c r="FG23" s="461"/>
      <c r="FH23" s="461"/>
      <c r="FI23" s="461"/>
      <c r="FJ23" s="461"/>
      <c r="FK23" s="461"/>
      <c r="FL23" s="461"/>
      <c r="FM23" s="461"/>
      <c r="FN23" s="461"/>
      <c r="FO23" s="461"/>
      <c r="FP23" s="461"/>
    </row>
    <row r="24" spans="1:172" s="104" customFormat="1">
      <c r="A24" s="81">
        <v>43291</v>
      </c>
      <c r="B24" s="82" t="s">
        <v>57</v>
      </c>
      <c r="C24" s="83" t="s">
        <v>139</v>
      </c>
      <c r="D24" s="83" t="s">
        <v>140</v>
      </c>
      <c r="E24" s="135" t="s">
        <v>141</v>
      </c>
      <c r="F24" s="109" t="s">
        <v>302</v>
      </c>
      <c r="G24" s="468" t="s">
        <v>142</v>
      </c>
      <c r="H24" s="85" t="s">
        <v>143</v>
      </c>
      <c r="I24" s="86" t="s">
        <v>70</v>
      </c>
      <c r="J24" s="87" t="s">
        <v>71</v>
      </c>
      <c r="K24" s="88">
        <v>31</v>
      </c>
      <c r="L24" s="89">
        <f t="shared" si="5"/>
        <v>43322</v>
      </c>
      <c r="M24" s="90">
        <v>300</v>
      </c>
      <c r="N24" s="90">
        <v>50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1">
        <f t="shared" si="36"/>
        <v>350</v>
      </c>
      <c r="Y24" s="92">
        <v>45600</v>
      </c>
      <c r="Z24" s="92">
        <v>46000</v>
      </c>
      <c r="AA24" s="92">
        <v>33000</v>
      </c>
      <c r="AB24" s="93">
        <f t="shared" si="6"/>
        <v>13680000</v>
      </c>
      <c r="AC24" s="93">
        <f t="shared" si="7"/>
        <v>2280000</v>
      </c>
      <c r="AD24" s="93">
        <f t="shared" si="8"/>
        <v>0</v>
      </c>
      <c r="AE24" s="93">
        <f t="shared" si="9"/>
        <v>0</v>
      </c>
      <c r="AF24" s="93">
        <f t="shared" si="10"/>
        <v>0</v>
      </c>
      <c r="AG24" s="93">
        <f t="shared" si="11"/>
        <v>0</v>
      </c>
      <c r="AH24" s="93">
        <f t="shared" si="12"/>
        <v>0</v>
      </c>
      <c r="AI24" s="93">
        <f t="shared" si="13"/>
        <v>0</v>
      </c>
      <c r="AJ24" s="93">
        <f t="shared" si="13"/>
        <v>0</v>
      </c>
      <c r="AK24" s="93">
        <f t="shared" si="14"/>
        <v>0</v>
      </c>
      <c r="AL24" s="93">
        <f t="shared" si="15"/>
        <v>0</v>
      </c>
      <c r="AM24" s="91">
        <f t="shared" si="37"/>
        <v>15960000</v>
      </c>
      <c r="AN24" s="91">
        <f t="shared" si="16"/>
        <v>350</v>
      </c>
      <c r="AO24" s="91">
        <f t="shared" si="17"/>
        <v>0</v>
      </c>
      <c r="AP24" s="91">
        <f>AN24*0</f>
        <v>0</v>
      </c>
      <c r="AQ24" s="91">
        <f t="shared" si="19"/>
        <v>0</v>
      </c>
      <c r="AR24" s="91"/>
      <c r="AS24" s="91">
        <f>AN24*2000</f>
        <v>700000</v>
      </c>
      <c r="AT24" s="91"/>
      <c r="AU24" s="91">
        <f t="shared" si="38"/>
        <v>0</v>
      </c>
      <c r="AV24" s="91">
        <f t="shared" si="21"/>
        <v>700000</v>
      </c>
      <c r="AW24" s="91">
        <f t="shared" si="22"/>
        <v>15260000</v>
      </c>
      <c r="AX24" s="91">
        <v>0</v>
      </c>
      <c r="AY24" s="93"/>
      <c r="AZ24" s="93"/>
      <c r="BA24" s="94">
        <f t="shared" si="23"/>
        <v>15260000</v>
      </c>
      <c r="BB24" s="95">
        <v>0</v>
      </c>
      <c r="BC24" s="96" t="s">
        <v>64</v>
      </c>
      <c r="BD24" s="96"/>
      <c r="BE24" s="97"/>
      <c r="BF24" s="98"/>
      <c r="BG24" s="99"/>
      <c r="BH24" s="98"/>
      <c r="BI24" s="99"/>
      <c r="BJ24" s="98"/>
      <c r="BK24" s="99"/>
      <c r="BL24" s="98"/>
      <c r="BM24" s="99"/>
      <c r="BN24" s="100"/>
      <c r="BO24" s="101">
        <f t="shared" si="24"/>
        <v>-43291</v>
      </c>
      <c r="BP24" s="102" t="str">
        <f t="shared" si="25"/>
        <v>-</v>
      </c>
      <c r="BQ24" s="103">
        <f t="shared" si="26"/>
        <v>15960000</v>
      </c>
      <c r="BS24" s="105">
        <f t="shared" si="27"/>
        <v>15960000</v>
      </c>
      <c r="BT24" s="105">
        <f t="shared" si="28"/>
        <v>0</v>
      </c>
      <c r="BU24" s="105">
        <f t="shared" si="29"/>
        <v>0</v>
      </c>
      <c r="BV24" s="105">
        <f t="shared" si="30"/>
        <v>0</v>
      </c>
      <c r="BX24" s="105">
        <f t="shared" si="31"/>
        <v>350</v>
      </c>
      <c r="BY24" s="105">
        <f t="shared" si="32"/>
        <v>0</v>
      </c>
      <c r="BZ24" s="105">
        <f t="shared" si="33"/>
        <v>0</v>
      </c>
      <c r="CA24" s="105">
        <f t="shared" si="34"/>
        <v>0</v>
      </c>
      <c r="CC24" s="106"/>
      <c r="CD24" s="107"/>
      <c r="CE24" s="107"/>
      <c r="CF24" s="107"/>
      <c r="CG24" s="108"/>
      <c r="CH24" s="108"/>
      <c r="CI24" s="108"/>
      <c r="CJ24" s="489">
        <f t="shared" si="39"/>
        <v>350</v>
      </c>
      <c r="CK24" s="489">
        <f t="shared" si="40"/>
        <v>0</v>
      </c>
      <c r="CL24" s="457">
        <f t="shared" si="41"/>
        <v>700000</v>
      </c>
      <c r="CM24" s="457">
        <f t="shared" si="42"/>
        <v>0</v>
      </c>
      <c r="CN24" s="459">
        <f t="shared" si="43"/>
        <v>0</v>
      </c>
      <c r="CO24" s="459">
        <f t="shared" si="44"/>
        <v>700000</v>
      </c>
      <c r="CP24" s="459">
        <f t="shared" si="45"/>
        <v>700000</v>
      </c>
      <c r="CQ24" s="459">
        <f t="shared" si="46"/>
        <v>0</v>
      </c>
      <c r="CR24" s="459">
        <f t="shared" si="47"/>
        <v>15960000</v>
      </c>
      <c r="CS24" s="459">
        <f t="shared" si="48"/>
        <v>15260000</v>
      </c>
      <c r="CT24" s="460">
        <f t="shared" si="49"/>
        <v>15260000</v>
      </c>
      <c r="CU24" s="459">
        <f t="shared" si="50"/>
        <v>0</v>
      </c>
      <c r="CV24" s="459"/>
      <c r="CW24" s="494">
        <f t="shared" si="51"/>
        <v>600000</v>
      </c>
      <c r="CX24" s="494">
        <f t="shared" si="52"/>
        <v>100000</v>
      </c>
      <c r="CY24" s="494">
        <f t="shared" si="53"/>
        <v>0</v>
      </c>
      <c r="CZ24" s="494">
        <f t="shared" si="54"/>
        <v>0</v>
      </c>
      <c r="DA24" s="494">
        <f t="shared" si="55"/>
        <v>0</v>
      </c>
      <c r="DB24" s="494">
        <f t="shared" si="56"/>
        <v>0</v>
      </c>
      <c r="DC24" s="494">
        <f t="shared" si="57"/>
        <v>0</v>
      </c>
      <c r="DD24" s="494">
        <f t="shared" si="58"/>
        <v>0</v>
      </c>
      <c r="DE24" s="494" t="str">
        <f t="shared" si="59"/>
        <v/>
      </c>
      <c r="DF24" s="494" t="str">
        <f t="shared" si="60"/>
        <v/>
      </c>
      <c r="DG24" s="494">
        <f t="shared" si="61"/>
        <v>0</v>
      </c>
      <c r="DH24" s="499">
        <f t="shared" si="62"/>
        <v>700000</v>
      </c>
      <c r="DI24" s="499">
        <f t="shared" si="63"/>
        <v>0</v>
      </c>
      <c r="DJ24" s="499">
        <f t="shared" si="64"/>
        <v>13872727.272727272</v>
      </c>
      <c r="DK24" s="499">
        <f t="shared" si="65"/>
        <v>1387272.7272727273</v>
      </c>
      <c r="DL24" s="499">
        <f t="shared" si="66"/>
        <v>15259999.999999998</v>
      </c>
      <c r="DM24" s="483">
        <v>15260000</v>
      </c>
      <c r="DN24" s="482">
        <f t="shared" si="35"/>
        <v>0</v>
      </c>
      <c r="DO24" s="484"/>
      <c r="DP24" s="459"/>
      <c r="DQ24" s="461"/>
      <c r="DR24" s="461"/>
      <c r="DS24" s="461"/>
      <c r="DT24" s="461"/>
      <c r="DU24" s="461"/>
      <c r="DV24" s="461"/>
      <c r="DW24" s="461"/>
      <c r="DX24" s="461"/>
      <c r="DY24" s="461"/>
      <c r="DZ24" s="461"/>
      <c r="EA24" s="461"/>
      <c r="EB24" s="461"/>
      <c r="EC24" s="461"/>
      <c r="ED24" s="461"/>
      <c r="EE24" s="461"/>
      <c r="EF24" s="461"/>
      <c r="EG24" s="461"/>
      <c r="EH24" s="461"/>
      <c r="EI24" s="461"/>
      <c r="EJ24" s="461"/>
      <c r="EK24" s="461"/>
      <c r="EL24" s="461"/>
      <c r="EM24" s="461"/>
      <c r="EN24" s="461"/>
      <c r="EO24" s="461"/>
      <c r="EP24" s="461"/>
      <c r="EQ24" s="461"/>
      <c r="ER24" s="461"/>
      <c r="ES24" s="461"/>
      <c r="ET24" s="461"/>
      <c r="EU24" s="461"/>
      <c r="EV24" s="461"/>
      <c r="EW24" s="461"/>
      <c r="EX24" s="461"/>
      <c r="EY24" s="461"/>
      <c r="EZ24" s="461"/>
      <c r="FA24" s="461"/>
      <c r="FB24" s="461"/>
      <c r="FC24" s="461"/>
      <c r="FD24" s="461"/>
      <c r="FE24" s="461"/>
      <c r="FF24" s="461"/>
      <c r="FG24" s="461"/>
      <c r="FH24" s="461"/>
      <c r="FI24" s="461"/>
      <c r="FJ24" s="461"/>
      <c r="FK24" s="461"/>
      <c r="FL24" s="461"/>
      <c r="FM24" s="461"/>
      <c r="FN24" s="461"/>
      <c r="FO24" s="461"/>
      <c r="FP24" s="461"/>
    </row>
    <row r="25" spans="1:172" s="104" customFormat="1" ht="16.5" thickBot="1">
      <c r="A25" s="145">
        <v>43291</v>
      </c>
      <c r="B25" s="146" t="s">
        <v>57</v>
      </c>
      <c r="C25" s="147" t="s">
        <v>144</v>
      </c>
      <c r="D25" s="147" t="s">
        <v>104</v>
      </c>
      <c r="E25" s="191" t="s">
        <v>105</v>
      </c>
      <c r="F25" s="109" t="s">
        <v>303</v>
      </c>
      <c r="G25" s="471" t="s">
        <v>106</v>
      </c>
      <c r="H25" s="192" t="s">
        <v>107</v>
      </c>
      <c r="I25" s="151" t="s">
        <v>108</v>
      </c>
      <c r="J25" s="152" t="s">
        <v>71</v>
      </c>
      <c r="K25" s="153">
        <v>31</v>
      </c>
      <c r="L25" s="154">
        <f t="shared" si="5"/>
        <v>43322</v>
      </c>
      <c r="M25" s="155">
        <v>215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55">
        <v>0</v>
      </c>
      <c r="V25" s="155">
        <v>0</v>
      </c>
      <c r="W25" s="155">
        <v>0</v>
      </c>
      <c r="X25" s="136">
        <f t="shared" si="36"/>
        <v>215</v>
      </c>
      <c r="Y25" s="156">
        <v>45600</v>
      </c>
      <c r="Z25" s="156">
        <v>46000</v>
      </c>
      <c r="AA25" s="156">
        <v>33000</v>
      </c>
      <c r="AB25" s="142">
        <f t="shared" si="6"/>
        <v>9804000</v>
      </c>
      <c r="AC25" s="142">
        <f t="shared" si="7"/>
        <v>0</v>
      </c>
      <c r="AD25" s="142">
        <f t="shared" si="8"/>
        <v>0</v>
      </c>
      <c r="AE25" s="142">
        <f t="shared" si="9"/>
        <v>0</v>
      </c>
      <c r="AF25" s="142">
        <f t="shared" si="10"/>
        <v>0</v>
      </c>
      <c r="AG25" s="93">
        <f t="shared" si="11"/>
        <v>0</v>
      </c>
      <c r="AH25" s="93">
        <f t="shared" si="12"/>
        <v>0</v>
      </c>
      <c r="AI25" s="93">
        <f t="shared" si="13"/>
        <v>0</v>
      </c>
      <c r="AJ25" s="142">
        <f t="shared" si="13"/>
        <v>0</v>
      </c>
      <c r="AK25" s="142">
        <f t="shared" si="14"/>
        <v>0</v>
      </c>
      <c r="AL25" s="142">
        <f t="shared" si="15"/>
        <v>0</v>
      </c>
      <c r="AM25" s="136">
        <f t="shared" si="37"/>
        <v>9804000</v>
      </c>
      <c r="AN25" s="136">
        <f t="shared" si="16"/>
        <v>215</v>
      </c>
      <c r="AO25" s="136">
        <f t="shared" si="17"/>
        <v>0</v>
      </c>
      <c r="AP25" s="136">
        <f>AN25*0</f>
        <v>0</v>
      </c>
      <c r="AQ25" s="136">
        <f t="shared" si="19"/>
        <v>0</v>
      </c>
      <c r="AR25" s="136"/>
      <c r="AS25" s="136">
        <f>AN25*2000</f>
        <v>430000</v>
      </c>
      <c r="AT25" s="136"/>
      <c r="AU25" s="136">
        <f t="shared" si="38"/>
        <v>0</v>
      </c>
      <c r="AV25" s="136">
        <f t="shared" si="21"/>
        <v>430000</v>
      </c>
      <c r="AW25" s="136">
        <f t="shared" si="22"/>
        <v>9374000</v>
      </c>
      <c r="AX25" s="136">
        <v>0</v>
      </c>
      <c r="AY25" s="142"/>
      <c r="AZ25" s="142"/>
      <c r="BA25" s="157">
        <f t="shared" si="23"/>
        <v>9374000</v>
      </c>
      <c r="BB25" s="158">
        <v>0</v>
      </c>
      <c r="BC25" s="159" t="s">
        <v>64</v>
      </c>
      <c r="BD25" s="159"/>
      <c r="BE25" s="160"/>
      <c r="BF25" s="161"/>
      <c r="BG25" s="162"/>
      <c r="BH25" s="161"/>
      <c r="BI25" s="162"/>
      <c r="BJ25" s="161"/>
      <c r="BK25" s="162"/>
      <c r="BL25" s="161"/>
      <c r="BM25" s="162"/>
      <c r="BN25" s="163"/>
      <c r="BO25" s="164">
        <f t="shared" si="24"/>
        <v>-43291</v>
      </c>
      <c r="BP25" s="165" t="str">
        <f t="shared" si="25"/>
        <v>-</v>
      </c>
      <c r="BQ25" s="166">
        <f t="shared" si="26"/>
        <v>9804000</v>
      </c>
      <c r="BS25" s="105">
        <f t="shared" si="27"/>
        <v>9804000</v>
      </c>
      <c r="BT25" s="105">
        <f t="shared" si="28"/>
        <v>0</v>
      </c>
      <c r="BU25" s="105">
        <f t="shared" si="29"/>
        <v>0</v>
      </c>
      <c r="BV25" s="105">
        <f t="shared" si="30"/>
        <v>0</v>
      </c>
      <c r="BX25" s="105">
        <f t="shared" si="31"/>
        <v>215</v>
      </c>
      <c r="BY25" s="105">
        <f t="shared" si="32"/>
        <v>0</v>
      </c>
      <c r="BZ25" s="105">
        <f t="shared" si="33"/>
        <v>0</v>
      </c>
      <c r="CA25" s="105">
        <f t="shared" si="34"/>
        <v>0</v>
      </c>
      <c r="CC25" s="106"/>
      <c r="CD25" s="107"/>
      <c r="CE25" s="107"/>
      <c r="CF25" s="107"/>
      <c r="CG25" s="108"/>
      <c r="CH25" s="108"/>
      <c r="CI25" s="108"/>
      <c r="CJ25" s="489">
        <f t="shared" si="39"/>
        <v>215</v>
      </c>
      <c r="CK25" s="489">
        <f t="shared" si="40"/>
        <v>0</v>
      </c>
      <c r="CL25" s="457">
        <f t="shared" si="41"/>
        <v>430000</v>
      </c>
      <c r="CM25" s="457">
        <f t="shared" si="42"/>
        <v>0</v>
      </c>
      <c r="CN25" s="459">
        <f t="shared" si="43"/>
        <v>0</v>
      </c>
      <c r="CO25" s="459">
        <f t="shared" si="44"/>
        <v>430000</v>
      </c>
      <c r="CP25" s="459">
        <f t="shared" si="45"/>
        <v>430000</v>
      </c>
      <c r="CQ25" s="459">
        <f t="shared" si="46"/>
        <v>0</v>
      </c>
      <c r="CR25" s="459">
        <f t="shared" si="47"/>
        <v>9804000</v>
      </c>
      <c r="CS25" s="459">
        <f t="shared" si="48"/>
        <v>9374000</v>
      </c>
      <c r="CT25" s="460">
        <f t="shared" si="49"/>
        <v>9374000</v>
      </c>
      <c r="CU25" s="459">
        <f t="shared" si="50"/>
        <v>0</v>
      </c>
      <c r="CV25" s="459"/>
      <c r="CW25" s="494">
        <f t="shared" si="51"/>
        <v>430000</v>
      </c>
      <c r="CX25" s="494">
        <f t="shared" si="52"/>
        <v>0</v>
      </c>
      <c r="CY25" s="494">
        <f t="shared" si="53"/>
        <v>0</v>
      </c>
      <c r="CZ25" s="494">
        <f t="shared" si="54"/>
        <v>0</v>
      </c>
      <c r="DA25" s="494">
        <f t="shared" si="55"/>
        <v>0</v>
      </c>
      <c r="DB25" s="494">
        <f t="shared" si="56"/>
        <v>0</v>
      </c>
      <c r="DC25" s="494">
        <f t="shared" si="57"/>
        <v>0</v>
      </c>
      <c r="DD25" s="494">
        <f t="shared" si="58"/>
        <v>0</v>
      </c>
      <c r="DE25" s="494" t="str">
        <f t="shared" si="59"/>
        <v/>
      </c>
      <c r="DF25" s="494" t="str">
        <f t="shared" si="60"/>
        <v/>
      </c>
      <c r="DG25" s="494">
        <f t="shared" si="61"/>
        <v>0</v>
      </c>
      <c r="DH25" s="499">
        <f t="shared" si="62"/>
        <v>430000</v>
      </c>
      <c r="DI25" s="499">
        <f t="shared" si="63"/>
        <v>0</v>
      </c>
      <c r="DJ25" s="499">
        <f t="shared" si="64"/>
        <v>8521818.1818181816</v>
      </c>
      <c r="DK25" s="499">
        <f t="shared" si="65"/>
        <v>852181.81818181823</v>
      </c>
      <c r="DL25" s="499">
        <f t="shared" si="66"/>
        <v>9374000</v>
      </c>
      <c r="DM25" s="483">
        <v>9374000</v>
      </c>
      <c r="DN25" s="482">
        <f t="shared" si="35"/>
        <v>0</v>
      </c>
      <c r="DO25" s="484"/>
      <c r="DP25" s="459"/>
      <c r="DQ25" s="461"/>
      <c r="DR25" s="461"/>
      <c r="DS25" s="461"/>
      <c r="DT25" s="461"/>
      <c r="DU25" s="461"/>
      <c r="DV25" s="461"/>
      <c r="DW25" s="461"/>
      <c r="DX25" s="461"/>
      <c r="DY25" s="461"/>
      <c r="DZ25" s="461"/>
      <c r="EA25" s="461"/>
      <c r="EB25" s="461"/>
      <c r="EC25" s="461"/>
      <c r="ED25" s="461"/>
      <c r="EE25" s="461"/>
      <c r="EF25" s="461"/>
      <c r="EG25" s="461"/>
      <c r="EH25" s="461"/>
      <c r="EI25" s="461"/>
      <c r="EJ25" s="461"/>
      <c r="EK25" s="461"/>
      <c r="EL25" s="461"/>
      <c r="EM25" s="461"/>
      <c r="EN25" s="461"/>
      <c r="EO25" s="461"/>
      <c r="EP25" s="461"/>
      <c r="EQ25" s="461"/>
      <c r="ER25" s="461"/>
      <c r="ES25" s="461"/>
      <c r="ET25" s="461"/>
      <c r="EU25" s="461"/>
      <c r="EV25" s="461"/>
      <c r="EW25" s="461"/>
      <c r="EX25" s="461"/>
      <c r="EY25" s="461"/>
      <c r="EZ25" s="461"/>
      <c r="FA25" s="461"/>
      <c r="FB25" s="461"/>
      <c r="FC25" s="461"/>
      <c r="FD25" s="461"/>
      <c r="FE25" s="461"/>
      <c r="FF25" s="461"/>
      <c r="FG25" s="461"/>
      <c r="FH25" s="461"/>
      <c r="FI25" s="461"/>
      <c r="FJ25" s="461"/>
      <c r="FK25" s="461"/>
      <c r="FL25" s="461"/>
      <c r="FM25" s="461"/>
      <c r="FN25" s="461"/>
      <c r="FO25" s="461"/>
      <c r="FP25" s="461"/>
    </row>
    <row r="26" spans="1:172" s="104" customFormat="1">
      <c r="A26" s="81">
        <v>43292</v>
      </c>
      <c r="B26" s="82" t="s">
        <v>57</v>
      </c>
      <c r="C26" s="83" t="s">
        <v>145</v>
      </c>
      <c r="D26" s="83" t="s">
        <v>146</v>
      </c>
      <c r="E26" s="135" t="s">
        <v>147</v>
      </c>
      <c r="F26" s="109" t="s">
        <v>304</v>
      </c>
      <c r="G26" s="468" t="s">
        <v>148</v>
      </c>
      <c r="H26" s="85" t="s">
        <v>149</v>
      </c>
      <c r="I26" s="86" t="s">
        <v>150</v>
      </c>
      <c r="J26" s="87" t="s">
        <v>71</v>
      </c>
      <c r="K26" s="111">
        <v>31</v>
      </c>
      <c r="L26" s="89">
        <f t="shared" si="5"/>
        <v>43323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635</v>
      </c>
      <c r="V26" s="90">
        <v>0</v>
      </c>
      <c r="W26" s="90">
        <v>0</v>
      </c>
      <c r="X26" s="91">
        <f t="shared" si="36"/>
        <v>635</v>
      </c>
      <c r="Y26" s="92">
        <v>45600</v>
      </c>
      <c r="Z26" s="92">
        <v>46000</v>
      </c>
      <c r="AA26" s="92">
        <v>33000</v>
      </c>
      <c r="AB26" s="93">
        <f t="shared" si="6"/>
        <v>0</v>
      </c>
      <c r="AC26" s="93">
        <f t="shared" si="7"/>
        <v>0</v>
      </c>
      <c r="AD26" s="93">
        <f t="shared" si="8"/>
        <v>0</v>
      </c>
      <c r="AE26" s="93">
        <f t="shared" si="9"/>
        <v>0</v>
      </c>
      <c r="AF26" s="93">
        <f t="shared" si="10"/>
        <v>0</v>
      </c>
      <c r="AG26" s="124">
        <f t="shared" si="11"/>
        <v>0</v>
      </c>
      <c r="AH26" s="124">
        <f t="shared" si="12"/>
        <v>0</v>
      </c>
      <c r="AI26" s="124">
        <f t="shared" si="13"/>
        <v>0</v>
      </c>
      <c r="AJ26" s="93">
        <f t="shared" si="13"/>
        <v>29210000</v>
      </c>
      <c r="AK26" s="93">
        <f t="shared" si="14"/>
        <v>0</v>
      </c>
      <c r="AL26" s="93">
        <f t="shared" si="15"/>
        <v>0</v>
      </c>
      <c r="AM26" s="91">
        <f t="shared" si="37"/>
        <v>29210000</v>
      </c>
      <c r="AN26" s="91">
        <f t="shared" si="16"/>
        <v>0</v>
      </c>
      <c r="AO26" s="91">
        <f t="shared" si="17"/>
        <v>635</v>
      </c>
      <c r="AP26" s="91">
        <f t="shared" si="18"/>
        <v>0</v>
      </c>
      <c r="AQ26" s="91">
        <f t="shared" si="19"/>
        <v>635000</v>
      </c>
      <c r="AR26" s="91"/>
      <c r="AS26" s="91">
        <f t="shared" si="20"/>
        <v>0</v>
      </c>
      <c r="AT26" s="91"/>
      <c r="AU26" s="91">
        <f t="shared" si="38"/>
        <v>0</v>
      </c>
      <c r="AV26" s="91">
        <f t="shared" si="21"/>
        <v>635000</v>
      </c>
      <c r="AW26" s="91">
        <f t="shared" si="22"/>
        <v>28575000</v>
      </c>
      <c r="AX26" s="91">
        <v>0</v>
      </c>
      <c r="AY26" s="93"/>
      <c r="AZ26" s="93"/>
      <c r="BA26" s="94">
        <f t="shared" si="23"/>
        <v>28575000</v>
      </c>
      <c r="BB26" s="95">
        <v>0</v>
      </c>
      <c r="BC26" s="96" t="s">
        <v>64</v>
      </c>
      <c r="BD26" s="96"/>
      <c r="BE26" s="97"/>
      <c r="BF26" s="98"/>
      <c r="BG26" s="99"/>
      <c r="BH26" s="98"/>
      <c r="BI26" s="99"/>
      <c r="BJ26" s="98"/>
      <c r="BK26" s="99"/>
      <c r="BL26" s="98"/>
      <c r="BM26" s="99"/>
      <c r="BN26" s="100"/>
      <c r="BO26" s="101">
        <f t="shared" si="24"/>
        <v>-43292</v>
      </c>
      <c r="BP26" s="102" t="str">
        <f t="shared" si="25"/>
        <v>-</v>
      </c>
      <c r="BQ26" s="103">
        <f t="shared" si="26"/>
        <v>29210000</v>
      </c>
      <c r="BS26" s="105">
        <f t="shared" si="27"/>
        <v>29210000</v>
      </c>
      <c r="BT26" s="105">
        <f t="shared" si="28"/>
        <v>0</v>
      </c>
      <c r="BU26" s="105">
        <f t="shared" si="29"/>
        <v>0</v>
      </c>
      <c r="BV26" s="105">
        <f t="shared" si="30"/>
        <v>0</v>
      </c>
      <c r="BX26" s="105">
        <f t="shared" si="31"/>
        <v>635</v>
      </c>
      <c r="BY26" s="105">
        <f t="shared" si="32"/>
        <v>0</v>
      </c>
      <c r="BZ26" s="105">
        <f t="shared" si="33"/>
        <v>0</v>
      </c>
      <c r="CA26" s="105">
        <f t="shared" si="34"/>
        <v>0</v>
      </c>
      <c r="CC26" s="106"/>
      <c r="CD26" s="107"/>
      <c r="CE26" s="107"/>
      <c r="CF26" s="107"/>
      <c r="CG26" s="108"/>
      <c r="CH26" s="108"/>
      <c r="CI26" s="108"/>
      <c r="CJ26" s="489">
        <f t="shared" si="39"/>
        <v>0</v>
      </c>
      <c r="CK26" s="489">
        <f t="shared" si="40"/>
        <v>635</v>
      </c>
      <c r="CL26" s="457">
        <f t="shared" si="41"/>
        <v>0</v>
      </c>
      <c r="CM26" s="457">
        <f t="shared" si="42"/>
        <v>635000</v>
      </c>
      <c r="CN26" s="459">
        <f t="shared" si="43"/>
        <v>0</v>
      </c>
      <c r="CO26" s="459">
        <f t="shared" si="44"/>
        <v>635000</v>
      </c>
      <c r="CP26" s="459">
        <f t="shared" si="45"/>
        <v>635000</v>
      </c>
      <c r="CQ26" s="459">
        <f t="shared" si="46"/>
        <v>0</v>
      </c>
      <c r="CR26" s="459">
        <f t="shared" si="47"/>
        <v>29210000</v>
      </c>
      <c r="CS26" s="459">
        <f t="shared" si="48"/>
        <v>28575000</v>
      </c>
      <c r="CT26" s="460">
        <f t="shared" si="49"/>
        <v>28575000</v>
      </c>
      <c r="CU26" s="459">
        <f t="shared" si="50"/>
        <v>0</v>
      </c>
      <c r="CV26" s="459"/>
      <c r="CW26" s="494" t="str">
        <f t="shared" si="51"/>
        <v/>
      </c>
      <c r="CX26" s="494" t="str">
        <f t="shared" si="52"/>
        <v/>
      </c>
      <c r="CY26" s="494" t="str">
        <f t="shared" si="53"/>
        <v/>
      </c>
      <c r="CZ26" s="494" t="str">
        <f t="shared" si="54"/>
        <v/>
      </c>
      <c r="DA26" s="494" t="str">
        <f t="shared" si="55"/>
        <v/>
      </c>
      <c r="DB26" s="494" t="str">
        <f t="shared" si="56"/>
        <v/>
      </c>
      <c r="DC26" s="494" t="str">
        <f t="shared" si="57"/>
        <v/>
      </c>
      <c r="DD26" s="494" t="str">
        <f t="shared" si="58"/>
        <v/>
      </c>
      <c r="DE26" s="494">
        <f t="shared" si="59"/>
        <v>635000</v>
      </c>
      <c r="DF26" s="494">
        <f t="shared" si="60"/>
        <v>0</v>
      </c>
      <c r="DG26" s="494" t="str">
        <f t="shared" si="61"/>
        <v/>
      </c>
      <c r="DH26" s="499">
        <f t="shared" si="62"/>
        <v>635000</v>
      </c>
      <c r="DI26" s="499">
        <f t="shared" si="63"/>
        <v>0</v>
      </c>
      <c r="DJ26" s="499">
        <f t="shared" si="64"/>
        <v>25977272.727272727</v>
      </c>
      <c r="DK26" s="499">
        <f t="shared" si="65"/>
        <v>2597727.2727272729</v>
      </c>
      <c r="DL26" s="499">
        <f t="shared" si="66"/>
        <v>28575000</v>
      </c>
      <c r="DM26" s="483">
        <v>28575000</v>
      </c>
      <c r="DN26" s="482">
        <f t="shared" si="35"/>
        <v>0</v>
      </c>
      <c r="DO26" s="484"/>
      <c r="DP26" s="459"/>
      <c r="DQ26" s="461"/>
      <c r="DR26" s="461"/>
      <c r="DS26" s="461"/>
      <c r="DT26" s="461"/>
      <c r="DU26" s="461"/>
      <c r="DV26" s="461"/>
      <c r="DW26" s="461"/>
      <c r="DX26" s="461"/>
      <c r="DY26" s="461"/>
      <c r="DZ26" s="461"/>
      <c r="EA26" s="461"/>
      <c r="EB26" s="461"/>
      <c r="EC26" s="461"/>
      <c r="ED26" s="461"/>
      <c r="EE26" s="461"/>
      <c r="EF26" s="461"/>
      <c r="EG26" s="461"/>
      <c r="EH26" s="461"/>
      <c r="EI26" s="461"/>
      <c r="EJ26" s="461"/>
      <c r="EK26" s="461"/>
      <c r="EL26" s="461"/>
      <c r="EM26" s="461"/>
      <c r="EN26" s="461"/>
      <c r="EO26" s="461"/>
      <c r="EP26" s="461"/>
      <c r="EQ26" s="461"/>
      <c r="ER26" s="461"/>
      <c r="ES26" s="461"/>
      <c r="ET26" s="461"/>
      <c r="EU26" s="461"/>
      <c r="EV26" s="461"/>
      <c r="EW26" s="461"/>
      <c r="EX26" s="461"/>
      <c r="EY26" s="461"/>
      <c r="EZ26" s="461"/>
      <c r="FA26" s="461"/>
      <c r="FB26" s="461"/>
      <c r="FC26" s="461"/>
      <c r="FD26" s="461"/>
      <c r="FE26" s="461"/>
      <c r="FF26" s="461"/>
      <c r="FG26" s="461"/>
      <c r="FH26" s="461"/>
      <c r="FI26" s="461"/>
      <c r="FJ26" s="461"/>
      <c r="FK26" s="461"/>
      <c r="FL26" s="461"/>
      <c r="FM26" s="461"/>
      <c r="FN26" s="461"/>
      <c r="FO26" s="461"/>
      <c r="FP26" s="461"/>
    </row>
    <row r="27" spans="1:172" s="104" customFormat="1">
      <c r="A27" s="81">
        <v>43292</v>
      </c>
      <c r="B27" s="82" t="s">
        <v>57</v>
      </c>
      <c r="C27" s="83" t="s">
        <v>151</v>
      </c>
      <c r="D27" s="83" t="s">
        <v>152</v>
      </c>
      <c r="E27" s="84" t="s">
        <v>153</v>
      </c>
      <c r="F27" s="109" t="s">
        <v>305</v>
      </c>
      <c r="G27" s="468" t="s">
        <v>154</v>
      </c>
      <c r="H27" s="85" t="s">
        <v>155</v>
      </c>
      <c r="I27" s="86" t="s">
        <v>70</v>
      </c>
      <c r="J27" s="87" t="s">
        <v>71</v>
      </c>
      <c r="K27" s="88">
        <v>31</v>
      </c>
      <c r="L27" s="89">
        <f t="shared" si="5"/>
        <v>43323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240</v>
      </c>
      <c r="V27" s="90">
        <v>0</v>
      </c>
      <c r="W27" s="90">
        <v>0</v>
      </c>
      <c r="X27" s="91">
        <f t="shared" si="36"/>
        <v>240</v>
      </c>
      <c r="Y27" s="92">
        <v>45600</v>
      </c>
      <c r="Z27" s="92">
        <v>46000</v>
      </c>
      <c r="AA27" s="92">
        <v>33000</v>
      </c>
      <c r="AB27" s="93">
        <f t="shared" si="6"/>
        <v>0</v>
      </c>
      <c r="AC27" s="93">
        <f t="shared" si="7"/>
        <v>0</v>
      </c>
      <c r="AD27" s="93">
        <f t="shared" si="8"/>
        <v>0</v>
      </c>
      <c r="AE27" s="93">
        <f t="shared" si="9"/>
        <v>0</v>
      </c>
      <c r="AF27" s="93">
        <f t="shared" si="10"/>
        <v>0</v>
      </c>
      <c r="AG27" s="93">
        <f t="shared" si="11"/>
        <v>0</v>
      </c>
      <c r="AH27" s="93">
        <f t="shared" si="12"/>
        <v>0</v>
      </c>
      <c r="AI27" s="93">
        <f t="shared" si="13"/>
        <v>0</v>
      </c>
      <c r="AJ27" s="93">
        <f t="shared" si="13"/>
        <v>11040000</v>
      </c>
      <c r="AK27" s="93">
        <f t="shared" si="14"/>
        <v>0</v>
      </c>
      <c r="AL27" s="93">
        <f t="shared" si="15"/>
        <v>0</v>
      </c>
      <c r="AM27" s="91">
        <f t="shared" si="37"/>
        <v>11040000</v>
      </c>
      <c r="AN27" s="91">
        <f t="shared" si="16"/>
        <v>0</v>
      </c>
      <c r="AO27" s="91">
        <f t="shared" si="17"/>
        <v>240</v>
      </c>
      <c r="AP27" s="91">
        <f t="shared" si="18"/>
        <v>0</v>
      </c>
      <c r="AQ27" s="91">
        <f t="shared" si="19"/>
        <v>240000</v>
      </c>
      <c r="AR27" s="91"/>
      <c r="AS27" s="91">
        <f t="shared" si="20"/>
        <v>0</v>
      </c>
      <c r="AT27" s="91"/>
      <c r="AU27" s="91">
        <f t="shared" si="38"/>
        <v>0</v>
      </c>
      <c r="AV27" s="91">
        <f t="shared" si="21"/>
        <v>240000</v>
      </c>
      <c r="AW27" s="91">
        <f t="shared" si="22"/>
        <v>10800000</v>
      </c>
      <c r="AX27" s="91">
        <v>0</v>
      </c>
      <c r="AY27" s="93"/>
      <c r="AZ27" s="93"/>
      <c r="BA27" s="94">
        <f t="shared" si="23"/>
        <v>10800000</v>
      </c>
      <c r="BB27" s="95">
        <v>0</v>
      </c>
      <c r="BC27" s="96" t="s">
        <v>64</v>
      </c>
      <c r="BD27" s="96"/>
      <c r="BE27" s="97"/>
      <c r="BF27" s="98"/>
      <c r="BG27" s="99"/>
      <c r="BH27" s="98"/>
      <c r="BI27" s="99"/>
      <c r="BJ27" s="98"/>
      <c r="BK27" s="99"/>
      <c r="BL27" s="98"/>
      <c r="BM27" s="99"/>
      <c r="BN27" s="100"/>
      <c r="BO27" s="101">
        <f t="shared" si="24"/>
        <v>-43292</v>
      </c>
      <c r="BP27" s="102" t="str">
        <f t="shared" si="25"/>
        <v>-</v>
      </c>
      <c r="BQ27" s="103">
        <f t="shared" si="26"/>
        <v>11040000</v>
      </c>
      <c r="BS27" s="105">
        <f t="shared" si="27"/>
        <v>11040000</v>
      </c>
      <c r="BT27" s="105">
        <f t="shared" si="28"/>
        <v>0</v>
      </c>
      <c r="BU27" s="105">
        <f t="shared" si="29"/>
        <v>0</v>
      </c>
      <c r="BV27" s="105">
        <f t="shared" si="30"/>
        <v>0</v>
      </c>
      <c r="BX27" s="105">
        <f t="shared" si="31"/>
        <v>240</v>
      </c>
      <c r="BY27" s="105">
        <f t="shared" si="32"/>
        <v>0</v>
      </c>
      <c r="BZ27" s="105">
        <f t="shared" si="33"/>
        <v>0</v>
      </c>
      <c r="CA27" s="105">
        <f t="shared" si="34"/>
        <v>0</v>
      </c>
      <c r="CC27" s="106"/>
      <c r="CD27" s="107"/>
      <c r="CE27" s="107"/>
      <c r="CF27" s="107"/>
      <c r="CG27" s="108"/>
      <c r="CH27" s="108"/>
      <c r="CI27" s="108"/>
      <c r="CJ27" s="489">
        <f t="shared" si="39"/>
        <v>0</v>
      </c>
      <c r="CK27" s="489">
        <f t="shared" si="40"/>
        <v>240</v>
      </c>
      <c r="CL27" s="457">
        <f t="shared" si="41"/>
        <v>0</v>
      </c>
      <c r="CM27" s="457">
        <f t="shared" si="42"/>
        <v>240000</v>
      </c>
      <c r="CN27" s="459">
        <f t="shared" si="43"/>
        <v>0</v>
      </c>
      <c r="CO27" s="459">
        <f t="shared" si="44"/>
        <v>240000</v>
      </c>
      <c r="CP27" s="459">
        <f t="shared" si="45"/>
        <v>240000</v>
      </c>
      <c r="CQ27" s="459">
        <f t="shared" si="46"/>
        <v>0</v>
      </c>
      <c r="CR27" s="459">
        <f t="shared" si="47"/>
        <v>11040000</v>
      </c>
      <c r="CS27" s="459">
        <f t="shared" si="48"/>
        <v>10800000</v>
      </c>
      <c r="CT27" s="460">
        <f t="shared" si="49"/>
        <v>10800000</v>
      </c>
      <c r="CU27" s="459">
        <f t="shared" si="50"/>
        <v>0</v>
      </c>
      <c r="CV27" s="459"/>
      <c r="CW27" s="494" t="str">
        <f t="shared" si="51"/>
        <v/>
      </c>
      <c r="CX27" s="494" t="str">
        <f t="shared" si="52"/>
        <v/>
      </c>
      <c r="CY27" s="494" t="str">
        <f t="shared" si="53"/>
        <v/>
      </c>
      <c r="CZ27" s="494" t="str">
        <f t="shared" si="54"/>
        <v/>
      </c>
      <c r="DA27" s="494" t="str">
        <f t="shared" si="55"/>
        <v/>
      </c>
      <c r="DB27" s="494" t="str">
        <f t="shared" si="56"/>
        <v/>
      </c>
      <c r="DC27" s="494" t="str">
        <f t="shared" si="57"/>
        <v/>
      </c>
      <c r="DD27" s="494" t="str">
        <f t="shared" si="58"/>
        <v/>
      </c>
      <c r="DE27" s="494">
        <f t="shared" si="59"/>
        <v>240000</v>
      </c>
      <c r="DF27" s="494">
        <f t="shared" si="60"/>
        <v>0</v>
      </c>
      <c r="DG27" s="494" t="str">
        <f t="shared" si="61"/>
        <v/>
      </c>
      <c r="DH27" s="499">
        <f t="shared" si="62"/>
        <v>240000</v>
      </c>
      <c r="DI27" s="499">
        <f t="shared" si="63"/>
        <v>0</v>
      </c>
      <c r="DJ27" s="499">
        <f t="shared" si="64"/>
        <v>9818181.8181818165</v>
      </c>
      <c r="DK27" s="499">
        <f t="shared" si="65"/>
        <v>981818.18181818165</v>
      </c>
      <c r="DL27" s="499">
        <f t="shared" si="66"/>
        <v>10799999.999999998</v>
      </c>
      <c r="DM27" s="483">
        <v>10800000</v>
      </c>
      <c r="DN27" s="482">
        <f t="shared" si="35"/>
        <v>0</v>
      </c>
      <c r="DO27" s="484"/>
      <c r="DP27" s="459"/>
      <c r="DQ27" s="461"/>
      <c r="DR27" s="461"/>
      <c r="DS27" s="461"/>
      <c r="DT27" s="461"/>
      <c r="DU27" s="461"/>
      <c r="DV27" s="461"/>
      <c r="DW27" s="461"/>
      <c r="DX27" s="461"/>
      <c r="DY27" s="461"/>
      <c r="DZ27" s="461"/>
      <c r="EA27" s="461"/>
      <c r="EB27" s="461"/>
      <c r="EC27" s="461"/>
      <c r="ED27" s="461"/>
      <c r="EE27" s="461"/>
      <c r="EF27" s="461"/>
      <c r="EG27" s="461"/>
      <c r="EH27" s="461"/>
      <c r="EI27" s="461"/>
      <c r="EJ27" s="461"/>
      <c r="EK27" s="461"/>
      <c r="EL27" s="461"/>
      <c r="EM27" s="461"/>
      <c r="EN27" s="461"/>
      <c r="EO27" s="461"/>
      <c r="EP27" s="461"/>
      <c r="EQ27" s="461"/>
      <c r="ER27" s="461"/>
      <c r="ES27" s="461"/>
      <c r="ET27" s="461"/>
      <c r="EU27" s="461"/>
      <c r="EV27" s="461"/>
      <c r="EW27" s="461"/>
      <c r="EX27" s="461"/>
      <c r="EY27" s="461"/>
      <c r="EZ27" s="461"/>
      <c r="FA27" s="461"/>
      <c r="FB27" s="461"/>
      <c r="FC27" s="461"/>
      <c r="FD27" s="461"/>
      <c r="FE27" s="461"/>
      <c r="FF27" s="461"/>
      <c r="FG27" s="461"/>
      <c r="FH27" s="461"/>
      <c r="FI27" s="461"/>
      <c r="FJ27" s="461"/>
      <c r="FK27" s="461"/>
      <c r="FL27" s="461"/>
      <c r="FM27" s="461"/>
      <c r="FN27" s="461"/>
      <c r="FO27" s="461"/>
      <c r="FP27" s="461"/>
    </row>
    <row r="28" spans="1:172" s="104" customFormat="1">
      <c r="A28" s="81">
        <v>43292</v>
      </c>
      <c r="B28" s="82" t="s">
        <v>57</v>
      </c>
      <c r="C28" s="83" t="s">
        <v>156</v>
      </c>
      <c r="D28" s="83" t="s">
        <v>78</v>
      </c>
      <c r="E28" s="84" t="s">
        <v>79</v>
      </c>
      <c r="F28" s="109" t="s">
        <v>306</v>
      </c>
      <c r="G28" s="468" t="s">
        <v>80</v>
      </c>
      <c r="H28" s="85" t="s">
        <v>81</v>
      </c>
      <c r="I28" s="86" t="s">
        <v>70</v>
      </c>
      <c r="J28" s="87" t="s">
        <v>71</v>
      </c>
      <c r="K28" s="88">
        <v>31</v>
      </c>
      <c r="L28" s="89">
        <f t="shared" si="5"/>
        <v>43323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240</v>
      </c>
      <c r="V28" s="90">
        <v>0</v>
      </c>
      <c r="W28" s="90">
        <v>0</v>
      </c>
      <c r="X28" s="91">
        <f t="shared" si="36"/>
        <v>240</v>
      </c>
      <c r="Y28" s="92">
        <v>45600</v>
      </c>
      <c r="Z28" s="92">
        <v>46000</v>
      </c>
      <c r="AA28" s="92">
        <v>33000</v>
      </c>
      <c r="AB28" s="93">
        <f t="shared" si="6"/>
        <v>0</v>
      </c>
      <c r="AC28" s="93">
        <f t="shared" si="7"/>
        <v>0</v>
      </c>
      <c r="AD28" s="93">
        <f t="shared" si="8"/>
        <v>0</v>
      </c>
      <c r="AE28" s="93">
        <f t="shared" si="9"/>
        <v>0</v>
      </c>
      <c r="AF28" s="93">
        <f t="shared" si="10"/>
        <v>0</v>
      </c>
      <c r="AG28" s="93">
        <f t="shared" si="11"/>
        <v>0</v>
      </c>
      <c r="AH28" s="93">
        <f t="shared" si="12"/>
        <v>0</v>
      </c>
      <c r="AI28" s="93">
        <f t="shared" si="13"/>
        <v>0</v>
      </c>
      <c r="AJ28" s="93">
        <f t="shared" si="13"/>
        <v>11040000</v>
      </c>
      <c r="AK28" s="93">
        <f t="shared" si="14"/>
        <v>0</v>
      </c>
      <c r="AL28" s="93">
        <f t="shared" si="15"/>
        <v>0</v>
      </c>
      <c r="AM28" s="91">
        <f t="shared" si="37"/>
        <v>11040000</v>
      </c>
      <c r="AN28" s="91">
        <f t="shared" si="16"/>
        <v>0</v>
      </c>
      <c r="AO28" s="91">
        <f t="shared" si="17"/>
        <v>240</v>
      </c>
      <c r="AP28" s="91">
        <f t="shared" si="18"/>
        <v>0</v>
      </c>
      <c r="AQ28" s="91">
        <f t="shared" si="19"/>
        <v>240000</v>
      </c>
      <c r="AR28" s="91"/>
      <c r="AS28" s="91">
        <f t="shared" si="20"/>
        <v>0</v>
      </c>
      <c r="AT28" s="91"/>
      <c r="AU28" s="91">
        <f>AO28*500</f>
        <v>120000</v>
      </c>
      <c r="AV28" s="91">
        <f t="shared" si="21"/>
        <v>360000</v>
      </c>
      <c r="AW28" s="91">
        <f t="shared" si="22"/>
        <v>10680000</v>
      </c>
      <c r="AX28" s="91">
        <v>0</v>
      </c>
      <c r="AY28" s="93"/>
      <c r="AZ28" s="93"/>
      <c r="BA28" s="94">
        <f t="shared" si="23"/>
        <v>10680000</v>
      </c>
      <c r="BB28" s="95">
        <v>0</v>
      </c>
      <c r="BC28" s="96" t="s">
        <v>64</v>
      </c>
      <c r="BD28" s="96"/>
      <c r="BE28" s="97"/>
      <c r="BF28" s="98"/>
      <c r="BG28" s="99"/>
      <c r="BH28" s="98"/>
      <c r="BI28" s="99"/>
      <c r="BJ28" s="98"/>
      <c r="BK28" s="99"/>
      <c r="BL28" s="98"/>
      <c r="BM28" s="99"/>
      <c r="BN28" s="100"/>
      <c r="BO28" s="101">
        <f t="shared" si="24"/>
        <v>-43292</v>
      </c>
      <c r="BP28" s="102" t="str">
        <f t="shared" si="25"/>
        <v>-</v>
      </c>
      <c r="BQ28" s="103">
        <f t="shared" si="26"/>
        <v>11040000</v>
      </c>
      <c r="BS28" s="105">
        <f t="shared" si="27"/>
        <v>11040000</v>
      </c>
      <c r="BT28" s="105">
        <f t="shared" si="28"/>
        <v>0</v>
      </c>
      <c r="BU28" s="105">
        <f t="shared" si="29"/>
        <v>0</v>
      </c>
      <c r="BV28" s="105">
        <f t="shared" si="30"/>
        <v>0</v>
      </c>
      <c r="BX28" s="105">
        <f t="shared" si="31"/>
        <v>240</v>
      </c>
      <c r="BY28" s="105">
        <f t="shared" si="32"/>
        <v>0</v>
      </c>
      <c r="BZ28" s="105">
        <f t="shared" si="33"/>
        <v>0</v>
      </c>
      <c r="CA28" s="105">
        <f t="shared" si="34"/>
        <v>0</v>
      </c>
      <c r="CC28" s="106"/>
      <c r="CD28" s="107"/>
      <c r="CE28" s="107"/>
      <c r="CF28" s="107"/>
      <c r="CG28" s="108"/>
      <c r="CH28" s="108"/>
      <c r="CI28" s="108"/>
      <c r="CJ28" s="489">
        <f t="shared" si="39"/>
        <v>0</v>
      </c>
      <c r="CK28" s="489">
        <f t="shared" si="40"/>
        <v>240</v>
      </c>
      <c r="CL28" s="457">
        <f t="shared" si="41"/>
        <v>0</v>
      </c>
      <c r="CM28" s="457">
        <f t="shared" si="42"/>
        <v>360000</v>
      </c>
      <c r="CN28" s="459">
        <f t="shared" si="43"/>
        <v>0</v>
      </c>
      <c r="CO28" s="459">
        <f t="shared" si="44"/>
        <v>360000</v>
      </c>
      <c r="CP28" s="459">
        <f t="shared" si="45"/>
        <v>360000</v>
      </c>
      <c r="CQ28" s="459">
        <f t="shared" si="46"/>
        <v>0</v>
      </c>
      <c r="CR28" s="459">
        <f t="shared" si="47"/>
        <v>11040000</v>
      </c>
      <c r="CS28" s="459">
        <f t="shared" si="48"/>
        <v>10680000</v>
      </c>
      <c r="CT28" s="460">
        <f t="shared" si="49"/>
        <v>10680000</v>
      </c>
      <c r="CU28" s="459">
        <f t="shared" si="50"/>
        <v>0</v>
      </c>
      <c r="CV28" s="459"/>
      <c r="CW28" s="494" t="str">
        <f t="shared" si="51"/>
        <v/>
      </c>
      <c r="CX28" s="494" t="str">
        <f t="shared" si="52"/>
        <v/>
      </c>
      <c r="CY28" s="494" t="str">
        <f t="shared" si="53"/>
        <v/>
      </c>
      <c r="CZ28" s="494" t="str">
        <f t="shared" si="54"/>
        <v/>
      </c>
      <c r="DA28" s="494" t="str">
        <f t="shared" si="55"/>
        <v/>
      </c>
      <c r="DB28" s="494" t="str">
        <f t="shared" si="56"/>
        <v/>
      </c>
      <c r="DC28" s="494" t="str">
        <f t="shared" si="57"/>
        <v/>
      </c>
      <c r="DD28" s="494" t="str">
        <f t="shared" si="58"/>
        <v/>
      </c>
      <c r="DE28" s="494">
        <f t="shared" si="59"/>
        <v>360000</v>
      </c>
      <c r="DF28" s="494">
        <f t="shared" si="60"/>
        <v>0</v>
      </c>
      <c r="DG28" s="494" t="str">
        <f t="shared" si="61"/>
        <v/>
      </c>
      <c r="DH28" s="499">
        <f t="shared" si="62"/>
        <v>360000</v>
      </c>
      <c r="DI28" s="499">
        <f t="shared" si="63"/>
        <v>0</v>
      </c>
      <c r="DJ28" s="499">
        <f t="shared" si="64"/>
        <v>9709090.9090909082</v>
      </c>
      <c r="DK28" s="499">
        <f t="shared" si="65"/>
        <v>970909.09090909082</v>
      </c>
      <c r="DL28" s="499">
        <f t="shared" si="66"/>
        <v>10680000</v>
      </c>
      <c r="DM28" s="483">
        <v>10680000</v>
      </c>
      <c r="DN28" s="482">
        <f t="shared" si="35"/>
        <v>0</v>
      </c>
      <c r="DO28" s="484"/>
      <c r="DP28" s="459"/>
      <c r="DQ28" s="461"/>
      <c r="DR28" s="461"/>
      <c r="DS28" s="461"/>
      <c r="DT28" s="461"/>
      <c r="DU28" s="461"/>
      <c r="DV28" s="461"/>
      <c r="DW28" s="461"/>
      <c r="DX28" s="461"/>
      <c r="DY28" s="461"/>
      <c r="DZ28" s="461"/>
      <c r="EA28" s="461"/>
      <c r="EB28" s="461"/>
      <c r="EC28" s="461"/>
      <c r="ED28" s="461"/>
      <c r="EE28" s="461"/>
      <c r="EF28" s="461"/>
      <c r="EG28" s="461"/>
      <c r="EH28" s="461"/>
      <c r="EI28" s="461"/>
      <c r="EJ28" s="461"/>
      <c r="EK28" s="461"/>
      <c r="EL28" s="461"/>
      <c r="EM28" s="461"/>
      <c r="EN28" s="461"/>
      <c r="EO28" s="461"/>
      <c r="EP28" s="461"/>
      <c r="EQ28" s="461"/>
      <c r="ER28" s="461"/>
      <c r="ES28" s="461"/>
      <c r="ET28" s="461"/>
      <c r="EU28" s="461"/>
      <c r="EV28" s="461"/>
      <c r="EW28" s="461"/>
      <c r="EX28" s="461"/>
      <c r="EY28" s="461"/>
      <c r="EZ28" s="461"/>
      <c r="FA28" s="461"/>
      <c r="FB28" s="461"/>
      <c r="FC28" s="461"/>
      <c r="FD28" s="461"/>
      <c r="FE28" s="461"/>
      <c r="FF28" s="461"/>
      <c r="FG28" s="461"/>
      <c r="FH28" s="461"/>
      <c r="FI28" s="461"/>
      <c r="FJ28" s="461"/>
      <c r="FK28" s="461"/>
      <c r="FL28" s="461"/>
      <c r="FM28" s="461"/>
      <c r="FN28" s="461"/>
      <c r="FO28" s="461"/>
      <c r="FP28" s="461"/>
    </row>
    <row r="29" spans="1:172" s="104" customFormat="1">
      <c r="A29" s="81">
        <v>43292</v>
      </c>
      <c r="B29" s="82" t="s">
        <v>57</v>
      </c>
      <c r="C29" s="83" t="s">
        <v>157</v>
      </c>
      <c r="D29" s="83" t="s">
        <v>158</v>
      </c>
      <c r="E29" s="109" t="s">
        <v>159</v>
      </c>
      <c r="F29" s="109" t="s">
        <v>307</v>
      </c>
      <c r="G29" s="468" t="s">
        <v>160</v>
      </c>
      <c r="H29" s="85" t="s">
        <v>161</v>
      </c>
      <c r="I29" s="86" t="s">
        <v>70</v>
      </c>
      <c r="J29" s="87" t="s">
        <v>71</v>
      </c>
      <c r="K29" s="111">
        <v>31</v>
      </c>
      <c r="L29" s="89">
        <f t="shared" si="5"/>
        <v>43323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0">
        <v>250</v>
      </c>
      <c r="W29" s="90">
        <v>0</v>
      </c>
      <c r="X29" s="91">
        <f t="shared" si="36"/>
        <v>250</v>
      </c>
      <c r="Y29" s="92">
        <v>45600</v>
      </c>
      <c r="Z29" s="92">
        <v>46000</v>
      </c>
      <c r="AA29" s="92">
        <v>33000</v>
      </c>
      <c r="AB29" s="93">
        <f t="shared" si="6"/>
        <v>0</v>
      </c>
      <c r="AC29" s="93">
        <f t="shared" si="7"/>
        <v>0</v>
      </c>
      <c r="AD29" s="93">
        <f t="shared" si="8"/>
        <v>0</v>
      </c>
      <c r="AE29" s="93">
        <f t="shared" si="9"/>
        <v>0</v>
      </c>
      <c r="AF29" s="93">
        <f t="shared" si="10"/>
        <v>0</v>
      </c>
      <c r="AG29" s="93">
        <f t="shared" si="11"/>
        <v>0</v>
      </c>
      <c r="AH29" s="93">
        <f t="shared" si="12"/>
        <v>0</v>
      </c>
      <c r="AI29" s="93">
        <f t="shared" si="13"/>
        <v>0</v>
      </c>
      <c r="AJ29" s="93">
        <f t="shared" si="13"/>
        <v>0</v>
      </c>
      <c r="AK29" s="93">
        <f t="shared" si="14"/>
        <v>11500000</v>
      </c>
      <c r="AL29" s="93">
        <f t="shared" si="15"/>
        <v>0</v>
      </c>
      <c r="AM29" s="91">
        <f t="shared" si="37"/>
        <v>11500000</v>
      </c>
      <c r="AN29" s="91">
        <f t="shared" si="16"/>
        <v>0</v>
      </c>
      <c r="AO29" s="91">
        <f t="shared" si="17"/>
        <v>250</v>
      </c>
      <c r="AP29" s="91">
        <f t="shared" si="18"/>
        <v>0</v>
      </c>
      <c r="AQ29" s="91">
        <f t="shared" si="19"/>
        <v>250000</v>
      </c>
      <c r="AR29" s="91"/>
      <c r="AS29" s="91">
        <f t="shared" si="20"/>
        <v>0</v>
      </c>
      <c r="AT29" s="91"/>
      <c r="AU29" s="91">
        <f>U29*500</f>
        <v>0</v>
      </c>
      <c r="AV29" s="91">
        <f t="shared" si="21"/>
        <v>250000</v>
      </c>
      <c r="AW29" s="91">
        <f t="shared" si="22"/>
        <v>11250000</v>
      </c>
      <c r="AX29" s="91">
        <v>0</v>
      </c>
      <c r="AY29" s="93"/>
      <c r="AZ29" s="93"/>
      <c r="BA29" s="94">
        <f t="shared" si="23"/>
        <v>11250000</v>
      </c>
      <c r="BB29" s="95">
        <v>0</v>
      </c>
      <c r="BC29" s="96" t="s">
        <v>64</v>
      </c>
      <c r="BD29" s="96"/>
      <c r="BE29" s="97"/>
      <c r="BF29" s="98"/>
      <c r="BG29" s="99"/>
      <c r="BH29" s="98"/>
      <c r="BI29" s="99"/>
      <c r="BJ29" s="98"/>
      <c r="BK29" s="99"/>
      <c r="BL29" s="98"/>
      <c r="BM29" s="99"/>
      <c r="BN29" s="100"/>
      <c r="BO29" s="101">
        <f t="shared" si="24"/>
        <v>-43292</v>
      </c>
      <c r="BP29" s="102" t="str">
        <f t="shared" si="25"/>
        <v>-</v>
      </c>
      <c r="BQ29" s="103">
        <f t="shared" si="26"/>
        <v>11500000</v>
      </c>
      <c r="BS29" s="105">
        <f t="shared" si="27"/>
        <v>11500000</v>
      </c>
      <c r="BT29" s="105">
        <f t="shared" si="28"/>
        <v>0</v>
      </c>
      <c r="BU29" s="105">
        <f t="shared" si="29"/>
        <v>0</v>
      </c>
      <c r="BV29" s="105">
        <f t="shared" si="30"/>
        <v>0</v>
      </c>
      <c r="BX29" s="105">
        <f t="shared" si="31"/>
        <v>250</v>
      </c>
      <c r="BY29" s="105">
        <f t="shared" si="32"/>
        <v>0</v>
      </c>
      <c r="BZ29" s="105">
        <f t="shared" si="33"/>
        <v>0</v>
      </c>
      <c r="CA29" s="105">
        <f t="shared" si="34"/>
        <v>0</v>
      </c>
      <c r="CC29" s="106"/>
      <c r="CD29" s="107"/>
      <c r="CE29" s="107"/>
      <c r="CF29" s="107"/>
      <c r="CG29" s="108"/>
      <c r="CH29" s="108"/>
      <c r="CI29" s="108"/>
      <c r="CJ29" s="489">
        <f t="shared" si="39"/>
        <v>0</v>
      </c>
      <c r="CK29" s="489">
        <f t="shared" si="40"/>
        <v>250</v>
      </c>
      <c r="CL29" s="457">
        <f t="shared" si="41"/>
        <v>0</v>
      </c>
      <c r="CM29" s="457">
        <f t="shared" si="42"/>
        <v>250000</v>
      </c>
      <c r="CN29" s="459">
        <f t="shared" si="43"/>
        <v>0</v>
      </c>
      <c r="CO29" s="459">
        <f t="shared" si="44"/>
        <v>250000</v>
      </c>
      <c r="CP29" s="459">
        <f t="shared" si="45"/>
        <v>250000</v>
      </c>
      <c r="CQ29" s="459">
        <f t="shared" si="46"/>
        <v>0</v>
      </c>
      <c r="CR29" s="459">
        <f t="shared" si="47"/>
        <v>11500000</v>
      </c>
      <c r="CS29" s="459">
        <f t="shared" si="48"/>
        <v>11250000</v>
      </c>
      <c r="CT29" s="460">
        <f t="shared" si="49"/>
        <v>11250000</v>
      </c>
      <c r="CU29" s="459">
        <f t="shared" si="50"/>
        <v>0</v>
      </c>
      <c r="CV29" s="459"/>
      <c r="CW29" s="494" t="str">
        <f t="shared" si="51"/>
        <v/>
      </c>
      <c r="CX29" s="494" t="str">
        <f t="shared" si="52"/>
        <v/>
      </c>
      <c r="CY29" s="494" t="str">
        <f t="shared" si="53"/>
        <v/>
      </c>
      <c r="CZ29" s="494" t="str">
        <f t="shared" si="54"/>
        <v/>
      </c>
      <c r="DA29" s="494" t="str">
        <f t="shared" si="55"/>
        <v/>
      </c>
      <c r="DB29" s="494" t="str">
        <f t="shared" si="56"/>
        <v/>
      </c>
      <c r="DC29" s="494" t="str">
        <f t="shared" si="57"/>
        <v/>
      </c>
      <c r="DD29" s="494" t="str">
        <f t="shared" si="58"/>
        <v/>
      </c>
      <c r="DE29" s="494">
        <f t="shared" si="59"/>
        <v>0</v>
      </c>
      <c r="DF29" s="494">
        <f t="shared" si="60"/>
        <v>250000</v>
      </c>
      <c r="DG29" s="494" t="str">
        <f t="shared" si="61"/>
        <v/>
      </c>
      <c r="DH29" s="499">
        <f t="shared" si="62"/>
        <v>250000</v>
      </c>
      <c r="DI29" s="499">
        <f t="shared" si="63"/>
        <v>0</v>
      </c>
      <c r="DJ29" s="499">
        <f t="shared" si="64"/>
        <v>10227272.727272727</v>
      </c>
      <c r="DK29" s="499">
        <f t="shared" si="65"/>
        <v>1022727.2727272727</v>
      </c>
      <c r="DL29" s="499">
        <f t="shared" si="66"/>
        <v>11250000</v>
      </c>
      <c r="DM29" s="483">
        <v>11250000</v>
      </c>
      <c r="DN29" s="482">
        <f t="shared" si="35"/>
        <v>0</v>
      </c>
      <c r="DO29" s="484"/>
      <c r="DP29" s="459"/>
      <c r="DQ29" s="461"/>
      <c r="DR29" s="461"/>
      <c r="DS29" s="461"/>
      <c r="DT29" s="461"/>
      <c r="DU29" s="461"/>
      <c r="DV29" s="461"/>
      <c r="DW29" s="461"/>
      <c r="DX29" s="461"/>
      <c r="DY29" s="461"/>
      <c r="DZ29" s="461"/>
      <c r="EA29" s="461"/>
      <c r="EB29" s="461"/>
      <c r="EC29" s="461"/>
      <c r="ED29" s="461"/>
      <c r="EE29" s="461"/>
      <c r="EF29" s="461"/>
      <c r="EG29" s="461"/>
      <c r="EH29" s="461"/>
      <c r="EI29" s="461"/>
      <c r="EJ29" s="461"/>
      <c r="EK29" s="461"/>
      <c r="EL29" s="461"/>
      <c r="EM29" s="461"/>
      <c r="EN29" s="461"/>
      <c r="EO29" s="461"/>
      <c r="EP29" s="461"/>
      <c r="EQ29" s="461"/>
      <c r="ER29" s="461"/>
      <c r="ES29" s="461"/>
      <c r="ET29" s="461"/>
      <c r="EU29" s="461"/>
      <c r="EV29" s="461"/>
      <c r="EW29" s="461"/>
      <c r="EX29" s="461"/>
      <c r="EY29" s="461"/>
      <c r="EZ29" s="461"/>
      <c r="FA29" s="461"/>
      <c r="FB29" s="461"/>
      <c r="FC29" s="461"/>
      <c r="FD29" s="461"/>
      <c r="FE29" s="461"/>
      <c r="FF29" s="461"/>
      <c r="FG29" s="461"/>
      <c r="FH29" s="461"/>
      <c r="FI29" s="461"/>
      <c r="FJ29" s="461"/>
      <c r="FK29" s="461"/>
      <c r="FL29" s="461"/>
      <c r="FM29" s="461"/>
      <c r="FN29" s="461"/>
      <c r="FO29" s="461"/>
      <c r="FP29" s="461"/>
    </row>
    <row r="30" spans="1:172" s="461" customFormat="1" ht="16.5" thickBot="1">
      <c r="A30" s="145">
        <v>43292</v>
      </c>
      <c r="B30" s="634" t="s">
        <v>57</v>
      </c>
      <c r="C30" s="635" t="s">
        <v>162</v>
      </c>
      <c r="D30" s="635" t="s">
        <v>117</v>
      </c>
      <c r="E30" s="636" t="s">
        <v>118</v>
      </c>
      <c r="F30" s="617" t="s">
        <v>308</v>
      </c>
      <c r="G30" s="637" t="s">
        <v>119</v>
      </c>
      <c r="H30" s="638" t="s">
        <v>120</v>
      </c>
      <c r="I30" s="639" t="s">
        <v>70</v>
      </c>
      <c r="J30" s="640" t="s">
        <v>71</v>
      </c>
      <c r="K30" s="153">
        <v>31</v>
      </c>
      <c r="L30" s="154">
        <f t="shared" si="5"/>
        <v>43323</v>
      </c>
      <c r="M30" s="155">
        <v>0</v>
      </c>
      <c r="N30" s="155">
        <v>0</v>
      </c>
      <c r="O30" s="155">
        <v>0</v>
      </c>
      <c r="P30" s="155">
        <v>0</v>
      </c>
      <c r="Q30" s="155">
        <v>0</v>
      </c>
      <c r="R30" s="155">
        <v>0</v>
      </c>
      <c r="S30" s="155">
        <v>0</v>
      </c>
      <c r="T30" s="155">
        <v>0</v>
      </c>
      <c r="U30" s="155">
        <v>240</v>
      </c>
      <c r="V30" s="155">
        <v>0</v>
      </c>
      <c r="W30" s="155">
        <v>0</v>
      </c>
      <c r="X30" s="91">
        <f t="shared" si="36"/>
        <v>240</v>
      </c>
      <c r="Y30" s="156">
        <v>45600</v>
      </c>
      <c r="Z30" s="156">
        <v>46000</v>
      </c>
      <c r="AA30" s="156">
        <v>33000</v>
      </c>
      <c r="AB30" s="142">
        <f t="shared" si="6"/>
        <v>0</v>
      </c>
      <c r="AC30" s="142">
        <f t="shared" si="7"/>
        <v>0</v>
      </c>
      <c r="AD30" s="142">
        <f t="shared" si="8"/>
        <v>0</v>
      </c>
      <c r="AE30" s="142">
        <f t="shared" si="9"/>
        <v>0</v>
      </c>
      <c r="AF30" s="142">
        <f t="shared" si="10"/>
        <v>0</v>
      </c>
      <c r="AG30" s="142">
        <f t="shared" si="11"/>
        <v>0</v>
      </c>
      <c r="AH30" s="142">
        <f t="shared" si="12"/>
        <v>0</v>
      </c>
      <c r="AI30" s="142">
        <f t="shared" si="13"/>
        <v>0</v>
      </c>
      <c r="AJ30" s="142">
        <f t="shared" si="13"/>
        <v>11040000</v>
      </c>
      <c r="AK30" s="142">
        <f t="shared" si="14"/>
        <v>0</v>
      </c>
      <c r="AL30" s="142">
        <f t="shared" si="15"/>
        <v>0</v>
      </c>
      <c r="AM30" s="91">
        <f t="shared" si="37"/>
        <v>11040000</v>
      </c>
      <c r="AN30" s="136">
        <f t="shared" si="16"/>
        <v>0</v>
      </c>
      <c r="AO30" s="136">
        <f t="shared" si="17"/>
        <v>240</v>
      </c>
      <c r="AP30" s="136">
        <f t="shared" si="18"/>
        <v>0</v>
      </c>
      <c r="AQ30" s="136">
        <f t="shared" si="19"/>
        <v>240000</v>
      </c>
      <c r="AR30" s="136"/>
      <c r="AS30" s="136">
        <f t="shared" si="20"/>
        <v>0</v>
      </c>
      <c r="AT30" s="136"/>
      <c r="AU30" s="136">
        <f>U30*500</f>
        <v>120000</v>
      </c>
      <c r="AV30" s="136">
        <f t="shared" si="21"/>
        <v>360000</v>
      </c>
      <c r="AW30" s="136">
        <f t="shared" si="22"/>
        <v>10680000</v>
      </c>
      <c r="AX30" s="136">
        <v>0</v>
      </c>
      <c r="AY30" s="142"/>
      <c r="AZ30" s="142"/>
      <c r="BA30" s="157">
        <f t="shared" si="23"/>
        <v>10680000</v>
      </c>
      <c r="BB30" s="641">
        <v>0</v>
      </c>
      <c r="BC30" s="642" t="s">
        <v>64</v>
      </c>
      <c r="BD30" s="642"/>
      <c r="BE30" s="643"/>
      <c r="BF30" s="644"/>
      <c r="BG30" s="645"/>
      <c r="BH30" s="644"/>
      <c r="BI30" s="645"/>
      <c r="BJ30" s="644"/>
      <c r="BK30" s="645"/>
      <c r="BL30" s="644">
        <v>10680000</v>
      </c>
      <c r="BM30" s="645"/>
      <c r="BN30" s="646"/>
      <c r="BO30" s="164">
        <f t="shared" si="24"/>
        <v>-43292</v>
      </c>
      <c r="BP30" s="647" t="str">
        <f t="shared" si="25"/>
        <v>-</v>
      </c>
      <c r="BQ30" s="648">
        <f t="shared" si="26"/>
        <v>11040000</v>
      </c>
      <c r="BS30" s="630">
        <f t="shared" si="27"/>
        <v>11040000</v>
      </c>
      <c r="BT30" s="630">
        <f t="shared" si="28"/>
        <v>0</v>
      </c>
      <c r="BU30" s="630">
        <f t="shared" si="29"/>
        <v>0</v>
      </c>
      <c r="BV30" s="630">
        <f t="shared" si="30"/>
        <v>0</v>
      </c>
      <c r="BX30" s="630">
        <f t="shared" si="31"/>
        <v>240</v>
      </c>
      <c r="BY30" s="630">
        <f t="shared" si="32"/>
        <v>0</v>
      </c>
      <c r="BZ30" s="630">
        <f t="shared" si="33"/>
        <v>0</v>
      </c>
      <c r="CA30" s="630">
        <f t="shared" si="34"/>
        <v>0</v>
      </c>
      <c r="CC30" s="631"/>
      <c r="CD30" s="632"/>
      <c r="CE30" s="632"/>
      <c r="CF30" s="632"/>
      <c r="CG30" s="633"/>
      <c r="CH30" s="633"/>
      <c r="CI30" s="633"/>
      <c r="CJ30" s="489">
        <f t="shared" si="39"/>
        <v>0</v>
      </c>
      <c r="CK30" s="489">
        <f t="shared" si="40"/>
        <v>240</v>
      </c>
      <c r="CL30" s="459">
        <f t="shared" si="41"/>
        <v>0</v>
      </c>
      <c r="CM30" s="459">
        <f t="shared" si="42"/>
        <v>360000</v>
      </c>
      <c r="CN30" s="459">
        <f t="shared" si="43"/>
        <v>0</v>
      </c>
      <c r="CO30" s="459">
        <f t="shared" si="44"/>
        <v>360000</v>
      </c>
      <c r="CP30" s="459">
        <f t="shared" si="45"/>
        <v>360000</v>
      </c>
      <c r="CQ30" s="459">
        <f t="shared" si="46"/>
        <v>0</v>
      </c>
      <c r="CR30" s="459">
        <f t="shared" si="47"/>
        <v>11040000</v>
      </c>
      <c r="CS30" s="459">
        <f t="shared" si="48"/>
        <v>10680000</v>
      </c>
      <c r="CT30" s="460">
        <f t="shared" si="49"/>
        <v>10680000</v>
      </c>
      <c r="CU30" s="459">
        <f t="shared" si="50"/>
        <v>0</v>
      </c>
      <c r="CV30" s="459"/>
      <c r="CW30" s="494" t="str">
        <f t="shared" si="51"/>
        <v/>
      </c>
      <c r="CX30" s="494" t="str">
        <f t="shared" si="52"/>
        <v/>
      </c>
      <c r="CY30" s="494" t="str">
        <f t="shared" si="53"/>
        <v/>
      </c>
      <c r="CZ30" s="494" t="str">
        <f t="shared" si="54"/>
        <v/>
      </c>
      <c r="DA30" s="494" t="str">
        <f t="shared" si="55"/>
        <v/>
      </c>
      <c r="DB30" s="494" t="str">
        <f t="shared" si="56"/>
        <v/>
      </c>
      <c r="DC30" s="494" t="str">
        <f t="shared" si="57"/>
        <v/>
      </c>
      <c r="DD30" s="494" t="str">
        <f t="shared" si="58"/>
        <v/>
      </c>
      <c r="DE30" s="494">
        <f t="shared" si="59"/>
        <v>360000</v>
      </c>
      <c r="DF30" s="494">
        <f t="shared" si="60"/>
        <v>0</v>
      </c>
      <c r="DG30" s="494" t="str">
        <f t="shared" si="61"/>
        <v/>
      </c>
      <c r="DH30" s="499">
        <f t="shared" si="62"/>
        <v>360000</v>
      </c>
      <c r="DI30" s="499">
        <f t="shared" si="63"/>
        <v>0</v>
      </c>
      <c r="DJ30" s="499">
        <f t="shared" si="64"/>
        <v>9709090.9090909082</v>
      </c>
      <c r="DK30" s="499">
        <f t="shared" si="65"/>
        <v>970909.09090909082</v>
      </c>
      <c r="DL30" s="499">
        <f t="shared" si="66"/>
        <v>10680000</v>
      </c>
      <c r="DM30" s="483">
        <v>10680000</v>
      </c>
      <c r="DN30" s="482">
        <f t="shared" si="35"/>
        <v>0</v>
      </c>
      <c r="DO30" s="484"/>
      <c r="DP30" s="459"/>
    </row>
    <row r="31" spans="1:172" s="104" customFormat="1">
      <c r="A31" s="81">
        <v>43293</v>
      </c>
      <c r="B31" s="82" t="s">
        <v>57</v>
      </c>
      <c r="C31" s="83" t="s">
        <v>163</v>
      </c>
      <c r="D31" s="83" t="s">
        <v>164</v>
      </c>
      <c r="E31" s="109" t="s">
        <v>165</v>
      </c>
      <c r="F31" s="109" t="s">
        <v>309</v>
      </c>
      <c r="G31" s="468" t="s">
        <v>166</v>
      </c>
      <c r="H31" s="110" t="s">
        <v>167</v>
      </c>
      <c r="I31" s="86" t="s">
        <v>168</v>
      </c>
      <c r="J31" s="87" t="s">
        <v>71</v>
      </c>
      <c r="K31" s="111">
        <v>31</v>
      </c>
      <c r="L31" s="89">
        <f t="shared" si="5"/>
        <v>43324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615</v>
      </c>
      <c r="V31" s="90">
        <v>0</v>
      </c>
      <c r="W31" s="90">
        <v>0</v>
      </c>
      <c r="X31" s="122">
        <f t="shared" si="36"/>
        <v>615</v>
      </c>
      <c r="Y31" s="92">
        <v>45600</v>
      </c>
      <c r="Z31" s="92">
        <v>46000</v>
      </c>
      <c r="AA31" s="92">
        <v>33000</v>
      </c>
      <c r="AB31" s="93">
        <f t="shared" si="6"/>
        <v>0</v>
      </c>
      <c r="AC31" s="93">
        <f t="shared" si="7"/>
        <v>0</v>
      </c>
      <c r="AD31" s="93">
        <f t="shared" si="8"/>
        <v>0</v>
      </c>
      <c r="AE31" s="93">
        <f t="shared" si="9"/>
        <v>0</v>
      </c>
      <c r="AF31" s="93">
        <f t="shared" si="10"/>
        <v>0</v>
      </c>
      <c r="AG31" s="93">
        <f t="shared" si="11"/>
        <v>0</v>
      </c>
      <c r="AH31" s="93">
        <f t="shared" si="12"/>
        <v>0</v>
      </c>
      <c r="AI31" s="93">
        <f t="shared" si="13"/>
        <v>0</v>
      </c>
      <c r="AJ31" s="93">
        <f t="shared" si="13"/>
        <v>28290000</v>
      </c>
      <c r="AK31" s="93">
        <f t="shared" si="14"/>
        <v>0</v>
      </c>
      <c r="AL31" s="93">
        <f t="shared" si="15"/>
        <v>0</v>
      </c>
      <c r="AM31" s="122">
        <f t="shared" si="37"/>
        <v>28290000</v>
      </c>
      <c r="AN31" s="91">
        <f t="shared" si="16"/>
        <v>0</v>
      </c>
      <c r="AO31" s="91">
        <f t="shared" si="17"/>
        <v>615</v>
      </c>
      <c r="AP31" s="91">
        <f t="shared" si="18"/>
        <v>0</v>
      </c>
      <c r="AQ31" s="91">
        <f t="shared" si="19"/>
        <v>615000</v>
      </c>
      <c r="AR31" s="91"/>
      <c r="AS31" s="91">
        <f t="shared" si="20"/>
        <v>0</v>
      </c>
      <c r="AT31" s="91"/>
      <c r="AU31" s="91">
        <f t="shared" si="38"/>
        <v>0</v>
      </c>
      <c r="AV31" s="91">
        <f t="shared" si="21"/>
        <v>615000</v>
      </c>
      <c r="AW31" s="91">
        <f t="shared" si="22"/>
        <v>27675000</v>
      </c>
      <c r="AX31" s="91">
        <v>0</v>
      </c>
      <c r="AY31" s="93"/>
      <c r="AZ31" s="93"/>
      <c r="BA31" s="94">
        <f t="shared" si="23"/>
        <v>27675000</v>
      </c>
      <c r="BB31" s="95">
        <v>0</v>
      </c>
      <c r="BC31" s="96" t="s">
        <v>64</v>
      </c>
      <c r="BD31" s="96"/>
      <c r="BE31" s="97"/>
      <c r="BF31" s="98"/>
      <c r="BG31" s="99"/>
      <c r="BH31" s="98"/>
      <c r="BI31" s="99"/>
      <c r="BJ31" s="98"/>
      <c r="BK31" s="99"/>
      <c r="BL31" s="98"/>
      <c r="BM31" s="99"/>
      <c r="BN31" s="100"/>
      <c r="BO31" s="101">
        <f t="shared" si="24"/>
        <v>-43293</v>
      </c>
      <c r="BP31" s="102" t="str">
        <f t="shared" si="25"/>
        <v>-</v>
      </c>
      <c r="BQ31" s="103">
        <f t="shared" si="26"/>
        <v>28290000</v>
      </c>
      <c r="BS31" s="105">
        <f t="shared" si="27"/>
        <v>28290000</v>
      </c>
      <c r="BT31" s="105">
        <f t="shared" si="28"/>
        <v>0</v>
      </c>
      <c r="BU31" s="105">
        <f t="shared" si="29"/>
        <v>0</v>
      </c>
      <c r="BV31" s="105">
        <f t="shared" si="30"/>
        <v>0</v>
      </c>
      <c r="BX31" s="105">
        <f t="shared" si="31"/>
        <v>615</v>
      </c>
      <c r="BY31" s="105">
        <f t="shared" si="32"/>
        <v>0</v>
      </c>
      <c r="BZ31" s="105">
        <f t="shared" si="33"/>
        <v>0</v>
      </c>
      <c r="CA31" s="105">
        <f t="shared" si="34"/>
        <v>0</v>
      </c>
      <c r="CC31" s="106"/>
      <c r="CD31" s="107"/>
      <c r="CE31" s="107"/>
      <c r="CF31" s="107"/>
      <c r="CG31" s="108"/>
      <c r="CH31" s="108"/>
      <c r="CI31" s="108"/>
      <c r="CJ31" s="489">
        <f t="shared" si="39"/>
        <v>0</v>
      </c>
      <c r="CK31" s="489">
        <f t="shared" si="40"/>
        <v>615</v>
      </c>
      <c r="CL31" s="457">
        <f t="shared" si="41"/>
        <v>0</v>
      </c>
      <c r="CM31" s="457">
        <f t="shared" si="42"/>
        <v>615000</v>
      </c>
      <c r="CN31" s="459">
        <f t="shared" si="43"/>
        <v>0</v>
      </c>
      <c r="CO31" s="459">
        <f t="shared" si="44"/>
        <v>615000</v>
      </c>
      <c r="CP31" s="459">
        <f t="shared" si="45"/>
        <v>615000</v>
      </c>
      <c r="CQ31" s="459">
        <f t="shared" si="46"/>
        <v>0</v>
      </c>
      <c r="CR31" s="459">
        <f t="shared" si="47"/>
        <v>28290000</v>
      </c>
      <c r="CS31" s="459">
        <f t="shared" si="48"/>
        <v>27675000</v>
      </c>
      <c r="CT31" s="460">
        <f t="shared" si="49"/>
        <v>27675000</v>
      </c>
      <c r="CU31" s="459">
        <f t="shared" si="50"/>
        <v>0</v>
      </c>
      <c r="CV31" s="459"/>
      <c r="CW31" s="494" t="str">
        <f t="shared" si="51"/>
        <v/>
      </c>
      <c r="CX31" s="494" t="str">
        <f t="shared" si="52"/>
        <v/>
      </c>
      <c r="CY31" s="494" t="str">
        <f t="shared" si="53"/>
        <v/>
      </c>
      <c r="CZ31" s="494" t="str">
        <f t="shared" si="54"/>
        <v/>
      </c>
      <c r="DA31" s="494" t="str">
        <f t="shared" si="55"/>
        <v/>
      </c>
      <c r="DB31" s="494" t="str">
        <f t="shared" si="56"/>
        <v/>
      </c>
      <c r="DC31" s="494" t="str">
        <f t="shared" si="57"/>
        <v/>
      </c>
      <c r="DD31" s="494" t="str">
        <f t="shared" si="58"/>
        <v/>
      </c>
      <c r="DE31" s="494">
        <f t="shared" si="59"/>
        <v>615000</v>
      </c>
      <c r="DF31" s="494">
        <f t="shared" si="60"/>
        <v>0</v>
      </c>
      <c r="DG31" s="494" t="str">
        <f t="shared" si="61"/>
        <v/>
      </c>
      <c r="DH31" s="499">
        <f t="shared" si="62"/>
        <v>615000</v>
      </c>
      <c r="DI31" s="499">
        <f t="shared" si="63"/>
        <v>0</v>
      </c>
      <c r="DJ31" s="499">
        <f t="shared" si="64"/>
        <v>25159090.909090906</v>
      </c>
      <c r="DK31" s="499">
        <f t="shared" si="65"/>
        <v>2515909.0909090908</v>
      </c>
      <c r="DL31" s="499">
        <f t="shared" si="66"/>
        <v>27674999.999999996</v>
      </c>
      <c r="DM31" s="483">
        <v>27675000</v>
      </c>
      <c r="DN31" s="482">
        <f t="shared" si="35"/>
        <v>0</v>
      </c>
      <c r="DO31" s="484"/>
      <c r="DP31" s="459"/>
      <c r="DQ31" s="461"/>
      <c r="DR31" s="461"/>
      <c r="DS31" s="461"/>
      <c r="DT31" s="461"/>
      <c r="DU31" s="461"/>
      <c r="DV31" s="461"/>
      <c r="DW31" s="461"/>
      <c r="DX31" s="461"/>
      <c r="DY31" s="461"/>
      <c r="DZ31" s="461"/>
      <c r="EA31" s="461"/>
      <c r="EB31" s="461"/>
      <c r="EC31" s="461"/>
      <c r="ED31" s="461"/>
      <c r="EE31" s="461"/>
      <c r="EF31" s="461"/>
      <c r="EG31" s="461"/>
      <c r="EH31" s="461"/>
      <c r="EI31" s="461"/>
      <c r="EJ31" s="461"/>
      <c r="EK31" s="461"/>
      <c r="EL31" s="461"/>
      <c r="EM31" s="461"/>
      <c r="EN31" s="461"/>
      <c r="EO31" s="461"/>
      <c r="EP31" s="461"/>
      <c r="EQ31" s="461"/>
      <c r="ER31" s="461"/>
      <c r="ES31" s="461"/>
      <c r="ET31" s="461"/>
      <c r="EU31" s="461"/>
      <c r="EV31" s="461"/>
      <c r="EW31" s="461"/>
      <c r="EX31" s="461"/>
      <c r="EY31" s="461"/>
      <c r="EZ31" s="461"/>
      <c r="FA31" s="461"/>
      <c r="FB31" s="461"/>
      <c r="FC31" s="461"/>
      <c r="FD31" s="461"/>
      <c r="FE31" s="461"/>
      <c r="FF31" s="461"/>
      <c r="FG31" s="461"/>
      <c r="FH31" s="461"/>
      <c r="FI31" s="461"/>
      <c r="FJ31" s="461"/>
      <c r="FK31" s="461"/>
      <c r="FL31" s="461"/>
      <c r="FM31" s="461"/>
      <c r="FN31" s="461"/>
      <c r="FO31" s="461"/>
      <c r="FP31" s="461"/>
    </row>
    <row r="32" spans="1:172" s="104" customFormat="1">
      <c r="A32" s="81">
        <v>43293</v>
      </c>
      <c r="B32" s="82" t="s">
        <v>57</v>
      </c>
      <c r="C32" s="83" t="s">
        <v>169</v>
      </c>
      <c r="D32" s="194" t="s">
        <v>170</v>
      </c>
      <c r="E32" s="84" t="s">
        <v>171</v>
      </c>
      <c r="F32" s="109" t="s">
        <v>310</v>
      </c>
      <c r="G32" s="468" t="s">
        <v>172</v>
      </c>
      <c r="H32" s="85" t="s">
        <v>173</v>
      </c>
      <c r="I32" s="86" t="s">
        <v>70</v>
      </c>
      <c r="J32" s="87" t="s">
        <v>71</v>
      </c>
      <c r="K32" s="88">
        <v>31</v>
      </c>
      <c r="L32" s="89">
        <f t="shared" si="5"/>
        <v>43324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240</v>
      </c>
      <c r="V32" s="90">
        <v>0</v>
      </c>
      <c r="W32" s="90">
        <v>0</v>
      </c>
      <c r="X32" s="91">
        <f t="shared" si="36"/>
        <v>240</v>
      </c>
      <c r="Y32" s="92">
        <v>45600</v>
      </c>
      <c r="Z32" s="92">
        <v>46000</v>
      </c>
      <c r="AA32" s="92">
        <v>33000</v>
      </c>
      <c r="AB32" s="93">
        <f t="shared" si="6"/>
        <v>0</v>
      </c>
      <c r="AC32" s="93">
        <f t="shared" si="7"/>
        <v>0</v>
      </c>
      <c r="AD32" s="93">
        <f t="shared" si="8"/>
        <v>0</v>
      </c>
      <c r="AE32" s="93">
        <f t="shared" si="9"/>
        <v>0</v>
      </c>
      <c r="AF32" s="93">
        <f t="shared" si="10"/>
        <v>0</v>
      </c>
      <c r="AG32" s="93">
        <f t="shared" si="11"/>
        <v>0</v>
      </c>
      <c r="AH32" s="93">
        <f t="shared" si="12"/>
        <v>0</v>
      </c>
      <c r="AI32" s="93">
        <f t="shared" si="13"/>
        <v>0</v>
      </c>
      <c r="AJ32" s="93">
        <f t="shared" si="13"/>
        <v>11040000</v>
      </c>
      <c r="AK32" s="93">
        <f t="shared" si="14"/>
        <v>0</v>
      </c>
      <c r="AL32" s="93">
        <f t="shared" si="15"/>
        <v>0</v>
      </c>
      <c r="AM32" s="91">
        <f t="shared" si="37"/>
        <v>11040000</v>
      </c>
      <c r="AN32" s="91">
        <f t="shared" si="16"/>
        <v>0</v>
      </c>
      <c r="AO32" s="91">
        <f t="shared" si="17"/>
        <v>240</v>
      </c>
      <c r="AP32" s="91">
        <f t="shared" si="18"/>
        <v>0</v>
      </c>
      <c r="AQ32" s="91">
        <f t="shared" si="19"/>
        <v>240000</v>
      </c>
      <c r="AR32" s="91"/>
      <c r="AS32" s="91">
        <f t="shared" si="20"/>
        <v>0</v>
      </c>
      <c r="AT32" s="91"/>
      <c r="AU32" s="91">
        <f t="shared" si="38"/>
        <v>0</v>
      </c>
      <c r="AV32" s="91">
        <f t="shared" si="21"/>
        <v>240000</v>
      </c>
      <c r="AW32" s="91">
        <f t="shared" si="22"/>
        <v>10800000</v>
      </c>
      <c r="AX32" s="91">
        <v>0</v>
      </c>
      <c r="AY32" s="93"/>
      <c r="AZ32" s="93"/>
      <c r="BA32" s="94">
        <f t="shared" si="23"/>
        <v>10800000</v>
      </c>
      <c r="BB32" s="95">
        <v>0</v>
      </c>
      <c r="BC32" s="96" t="s">
        <v>64</v>
      </c>
      <c r="BD32" s="96"/>
      <c r="BE32" s="97"/>
      <c r="BF32" s="98"/>
      <c r="BG32" s="99"/>
      <c r="BH32" s="98"/>
      <c r="BI32" s="99"/>
      <c r="BJ32" s="98"/>
      <c r="BK32" s="99"/>
      <c r="BL32" s="98"/>
      <c r="BM32" s="99"/>
      <c r="BN32" s="100"/>
      <c r="BO32" s="101">
        <f t="shared" si="24"/>
        <v>-43293</v>
      </c>
      <c r="BP32" s="102" t="str">
        <f t="shared" si="25"/>
        <v>-</v>
      </c>
      <c r="BQ32" s="103">
        <f t="shared" si="26"/>
        <v>11040000</v>
      </c>
      <c r="BS32" s="105">
        <f t="shared" si="27"/>
        <v>11040000</v>
      </c>
      <c r="BT32" s="105">
        <f t="shared" si="28"/>
        <v>0</v>
      </c>
      <c r="BU32" s="105">
        <f t="shared" si="29"/>
        <v>0</v>
      </c>
      <c r="BV32" s="105">
        <f t="shared" si="30"/>
        <v>0</v>
      </c>
      <c r="BX32" s="105">
        <f t="shared" si="31"/>
        <v>240</v>
      </c>
      <c r="BY32" s="105">
        <f t="shared" si="32"/>
        <v>0</v>
      </c>
      <c r="BZ32" s="105">
        <f t="shared" si="33"/>
        <v>0</v>
      </c>
      <c r="CA32" s="105">
        <f t="shared" si="34"/>
        <v>0</v>
      </c>
      <c r="CC32" s="106"/>
      <c r="CD32" s="107"/>
      <c r="CE32" s="107"/>
      <c r="CF32" s="107"/>
      <c r="CG32" s="108"/>
      <c r="CH32" s="108"/>
      <c r="CI32" s="108"/>
      <c r="CJ32" s="489">
        <f t="shared" si="39"/>
        <v>0</v>
      </c>
      <c r="CK32" s="489">
        <f t="shared" si="40"/>
        <v>240</v>
      </c>
      <c r="CL32" s="457">
        <f t="shared" si="41"/>
        <v>0</v>
      </c>
      <c r="CM32" s="457">
        <f t="shared" si="42"/>
        <v>240000</v>
      </c>
      <c r="CN32" s="459">
        <f t="shared" si="43"/>
        <v>0</v>
      </c>
      <c r="CO32" s="459">
        <f t="shared" si="44"/>
        <v>240000</v>
      </c>
      <c r="CP32" s="459">
        <f t="shared" si="45"/>
        <v>240000</v>
      </c>
      <c r="CQ32" s="459">
        <f t="shared" si="46"/>
        <v>0</v>
      </c>
      <c r="CR32" s="459">
        <f t="shared" si="47"/>
        <v>11040000</v>
      </c>
      <c r="CS32" s="459">
        <f t="shared" si="48"/>
        <v>10800000</v>
      </c>
      <c r="CT32" s="460">
        <f t="shared" si="49"/>
        <v>10800000</v>
      </c>
      <c r="CU32" s="459">
        <f t="shared" si="50"/>
        <v>0</v>
      </c>
      <c r="CV32" s="459"/>
      <c r="CW32" s="494" t="str">
        <f t="shared" si="51"/>
        <v/>
      </c>
      <c r="CX32" s="494" t="str">
        <f t="shared" si="52"/>
        <v/>
      </c>
      <c r="CY32" s="494" t="str">
        <f t="shared" si="53"/>
        <v/>
      </c>
      <c r="CZ32" s="494" t="str">
        <f t="shared" si="54"/>
        <v/>
      </c>
      <c r="DA32" s="494" t="str">
        <f t="shared" si="55"/>
        <v/>
      </c>
      <c r="DB32" s="494" t="str">
        <f t="shared" si="56"/>
        <v/>
      </c>
      <c r="DC32" s="494" t="str">
        <f t="shared" si="57"/>
        <v/>
      </c>
      <c r="DD32" s="494" t="str">
        <f t="shared" si="58"/>
        <v/>
      </c>
      <c r="DE32" s="494">
        <f t="shared" si="59"/>
        <v>240000</v>
      </c>
      <c r="DF32" s="494">
        <f t="shared" si="60"/>
        <v>0</v>
      </c>
      <c r="DG32" s="494" t="str">
        <f t="shared" si="61"/>
        <v/>
      </c>
      <c r="DH32" s="499">
        <f t="shared" si="62"/>
        <v>240000</v>
      </c>
      <c r="DI32" s="499">
        <f t="shared" si="63"/>
        <v>0</v>
      </c>
      <c r="DJ32" s="499">
        <f t="shared" si="64"/>
        <v>9818181.8181818165</v>
      </c>
      <c r="DK32" s="499">
        <f t="shared" si="65"/>
        <v>981818.18181818165</v>
      </c>
      <c r="DL32" s="499">
        <f t="shared" si="66"/>
        <v>10799999.999999998</v>
      </c>
      <c r="DM32" s="483">
        <v>10800000</v>
      </c>
      <c r="DN32" s="482">
        <f t="shared" si="35"/>
        <v>0</v>
      </c>
      <c r="DO32" s="484"/>
      <c r="DP32" s="459"/>
      <c r="DQ32" s="461"/>
      <c r="DR32" s="461"/>
      <c r="DS32" s="461"/>
      <c r="DT32" s="461"/>
      <c r="DU32" s="461"/>
      <c r="DV32" s="461"/>
      <c r="DW32" s="461"/>
      <c r="DX32" s="461"/>
      <c r="DY32" s="461"/>
      <c r="DZ32" s="461"/>
      <c r="EA32" s="461"/>
      <c r="EB32" s="461"/>
      <c r="EC32" s="461"/>
      <c r="ED32" s="461"/>
      <c r="EE32" s="461"/>
      <c r="EF32" s="461"/>
      <c r="EG32" s="461"/>
      <c r="EH32" s="461"/>
      <c r="EI32" s="461"/>
      <c r="EJ32" s="461"/>
      <c r="EK32" s="461"/>
      <c r="EL32" s="461"/>
      <c r="EM32" s="461"/>
      <c r="EN32" s="461"/>
      <c r="EO32" s="461"/>
      <c r="EP32" s="461"/>
      <c r="EQ32" s="461"/>
      <c r="ER32" s="461"/>
      <c r="ES32" s="461"/>
      <c r="ET32" s="461"/>
      <c r="EU32" s="461"/>
      <c r="EV32" s="461"/>
      <c r="EW32" s="461"/>
      <c r="EX32" s="461"/>
      <c r="EY32" s="461"/>
      <c r="EZ32" s="461"/>
      <c r="FA32" s="461"/>
      <c r="FB32" s="461"/>
      <c r="FC32" s="461"/>
      <c r="FD32" s="461"/>
      <c r="FE32" s="461"/>
      <c r="FF32" s="461"/>
      <c r="FG32" s="461"/>
      <c r="FH32" s="461"/>
      <c r="FI32" s="461"/>
      <c r="FJ32" s="461"/>
      <c r="FK32" s="461"/>
      <c r="FL32" s="461"/>
      <c r="FM32" s="461"/>
      <c r="FN32" s="461"/>
      <c r="FO32" s="461"/>
      <c r="FP32" s="461"/>
    </row>
    <row r="33" spans="1:172" s="104" customFormat="1">
      <c r="A33" s="81">
        <v>43293</v>
      </c>
      <c r="B33" s="82" t="s">
        <v>57</v>
      </c>
      <c r="C33" s="83" t="s">
        <v>174</v>
      </c>
      <c r="D33" s="83" t="s">
        <v>117</v>
      </c>
      <c r="E33" s="109" t="s">
        <v>118</v>
      </c>
      <c r="F33" s="109" t="s">
        <v>311</v>
      </c>
      <c r="G33" s="468" t="s">
        <v>119</v>
      </c>
      <c r="H33" s="110" t="s">
        <v>120</v>
      </c>
      <c r="I33" s="144" t="s">
        <v>70</v>
      </c>
      <c r="J33" s="87" t="s">
        <v>71</v>
      </c>
      <c r="K33" s="111">
        <v>31</v>
      </c>
      <c r="L33" s="89">
        <f t="shared" si="5"/>
        <v>43324</v>
      </c>
      <c r="M33" s="90">
        <v>215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1">
        <f t="shared" si="36"/>
        <v>215</v>
      </c>
      <c r="Y33" s="92">
        <v>45600</v>
      </c>
      <c r="Z33" s="92">
        <v>46000</v>
      </c>
      <c r="AA33" s="92">
        <v>33000</v>
      </c>
      <c r="AB33" s="93">
        <f t="shared" si="6"/>
        <v>9804000</v>
      </c>
      <c r="AC33" s="93">
        <f t="shared" si="7"/>
        <v>0</v>
      </c>
      <c r="AD33" s="93">
        <f t="shared" si="8"/>
        <v>0</v>
      </c>
      <c r="AE33" s="93">
        <f t="shared" si="9"/>
        <v>0</v>
      </c>
      <c r="AF33" s="93">
        <f t="shared" si="10"/>
        <v>0</v>
      </c>
      <c r="AG33" s="93">
        <f t="shared" si="11"/>
        <v>0</v>
      </c>
      <c r="AH33" s="93">
        <f t="shared" si="12"/>
        <v>0</v>
      </c>
      <c r="AI33" s="93">
        <f t="shared" si="13"/>
        <v>0</v>
      </c>
      <c r="AJ33" s="93">
        <f t="shared" si="13"/>
        <v>0</v>
      </c>
      <c r="AK33" s="93">
        <f t="shared" si="14"/>
        <v>0</v>
      </c>
      <c r="AL33" s="93">
        <f t="shared" si="15"/>
        <v>0</v>
      </c>
      <c r="AM33" s="91">
        <f t="shared" si="37"/>
        <v>9804000</v>
      </c>
      <c r="AN33" s="91">
        <f t="shared" si="16"/>
        <v>215</v>
      </c>
      <c r="AO33" s="91">
        <f t="shared" si="17"/>
        <v>0</v>
      </c>
      <c r="AP33" s="91">
        <f t="shared" si="18"/>
        <v>129000</v>
      </c>
      <c r="AQ33" s="91">
        <f t="shared" si="19"/>
        <v>0</v>
      </c>
      <c r="AR33" s="91"/>
      <c r="AS33" s="91">
        <f t="shared" si="20"/>
        <v>0</v>
      </c>
      <c r="AT33" s="91"/>
      <c r="AU33" s="91">
        <f>U33*500</f>
        <v>0</v>
      </c>
      <c r="AV33" s="91">
        <f t="shared" si="21"/>
        <v>129000</v>
      </c>
      <c r="AW33" s="91">
        <f t="shared" si="22"/>
        <v>9675000</v>
      </c>
      <c r="AX33" s="91">
        <v>0</v>
      </c>
      <c r="AY33" s="93"/>
      <c r="AZ33" s="93"/>
      <c r="BA33" s="94">
        <f t="shared" si="23"/>
        <v>9675000</v>
      </c>
      <c r="BB33" s="95">
        <v>0</v>
      </c>
      <c r="BC33" s="96" t="s">
        <v>64</v>
      </c>
      <c r="BD33" s="96"/>
      <c r="BE33" s="97"/>
      <c r="BF33" s="98"/>
      <c r="BG33" s="99"/>
      <c r="BH33" s="98"/>
      <c r="BI33" s="99"/>
      <c r="BJ33" s="98"/>
      <c r="BK33" s="99"/>
      <c r="BL33" s="98">
        <v>120000</v>
      </c>
      <c r="BM33" s="99"/>
      <c r="BN33" s="100"/>
      <c r="BO33" s="101">
        <f t="shared" si="24"/>
        <v>-43293</v>
      </c>
      <c r="BP33" s="102" t="str">
        <f t="shared" si="25"/>
        <v>-</v>
      </c>
      <c r="BQ33" s="103">
        <f t="shared" si="26"/>
        <v>9804000</v>
      </c>
      <c r="BS33" s="105">
        <f t="shared" si="27"/>
        <v>9804000</v>
      </c>
      <c r="BT33" s="105">
        <f t="shared" si="28"/>
        <v>0</v>
      </c>
      <c r="BU33" s="105">
        <f t="shared" si="29"/>
        <v>0</v>
      </c>
      <c r="BV33" s="105">
        <f t="shared" si="30"/>
        <v>0</v>
      </c>
      <c r="BX33" s="105">
        <f t="shared" si="31"/>
        <v>215</v>
      </c>
      <c r="BY33" s="105">
        <f t="shared" si="32"/>
        <v>0</v>
      </c>
      <c r="BZ33" s="105">
        <f t="shared" si="33"/>
        <v>0</v>
      </c>
      <c r="CA33" s="105">
        <f t="shared" si="34"/>
        <v>0</v>
      </c>
      <c r="CC33" s="106"/>
      <c r="CD33" s="107"/>
      <c r="CE33" s="107"/>
      <c r="CF33" s="107"/>
      <c r="CG33" s="108"/>
      <c r="CH33" s="108"/>
      <c r="CI33" s="108"/>
      <c r="CJ33" s="489">
        <f t="shared" si="39"/>
        <v>215</v>
      </c>
      <c r="CK33" s="489">
        <f t="shared" si="40"/>
        <v>0</v>
      </c>
      <c r="CL33" s="457">
        <f t="shared" si="41"/>
        <v>129000</v>
      </c>
      <c r="CM33" s="457">
        <f t="shared" si="42"/>
        <v>0</v>
      </c>
      <c r="CN33" s="459">
        <f t="shared" si="43"/>
        <v>0</v>
      </c>
      <c r="CO33" s="459">
        <f t="shared" si="44"/>
        <v>129000</v>
      </c>
      <c r="CP33" s="459">
        <f t="shared" si="45"/>
        <v>129000</v>
      </c>
      <c r="CQ33" s="459">
        <f t="shared" si="46"/>
        <v>0</v>
      </c>
      <c r="CR33" s="459">
        <f t="shared" si="47"/>
        <v>9804000</v>
      </c>
      <c r="CS33" s="459">
        <f t="shared" si="48"/>
        <v>9675000</v>
      </c>
      <c r="CT33" s="460">
        <f t="shared" si="49"/>
        <v>9675000</v>
      </c>
      <c r="CU33" s="459">
        <f t="shared" si="50"/>
        <v>0</v>
      </c>
      <c r="CV33" s="459"/>
      <c r="CW33" s="494">
        <f t="shared" si="51"/>
        <v>129000</v>
      </c>
      <c r="CX33" s="494">
        <f t="shared" si="52"/>
        <v>0</v>
      </c>
      <c r="CY33" s="494">
        <f t="shared" si="53"/>
        <v>0</v>
      </c>
      <c r="CZ33" s="494">
        <f t="shared" si="54"/>
        <v>0</v>
      </c>
      <c r="DA33" s="494">
        <f t="shared" si="55"/>
        <v>0</v>
      </c>
      <c r="DB33" s="494">
        <f t="shared" si="56"/>
        <v>0</v>
      </c>
      <c r="DC33" s="494">
        <f t="shared" si="57"/>
        <v>0</v>
      </c>
      <c r="DD33" s="494">
        <f t="shared" si="58"/>
        <v>0</v>
      </c>
      <c r="DE33" s="494" t="str">
        <f t="shared" si="59"/>
        <v/>
      </c>
      <c r="DF33" s="494" t="str">
        <f t="shared" si="60"/>
        <v/>
      </c>
      <c r="DG33" s="494">
        <f t="shared" si="61"/>
        <v>0</v>
      </c>
      <c r="DH33" s="499">
        <f t="shared" si="62"/>
        <v>129000</v>
      </c>
      <c r="DI33" s="499">
        <f t="shared" si="63"/>
        <v>0</v>
      </c>
      <c r="DJ33" s="499">
        <f t="shared" si="64"/>
        <v>8795454.5454545449</v>
      </c>
      <c r="DK33" s="499">
        <f t="shared" si="65"/>
        <v>879545.45454545459</v>
      </c>
      <c r="DL33" s="499">
        <f t="shared" si="66"/>
        <v>9675000</v>
      </c>
      <c r="DM33" s="483">
        <v>9675000</v>
      </c>
      <c r="DN33" s="482">
        <f t="shared" si="35"/>
        <v>0</v>
      </c>
      <c r="DO33" s="484"/>
      <c r="DP33" s="459"/>
      <c r="DQ33" s="461"/>
      <c r="DR33" s="461"/>
      <c r="DS33" s="461"/>
      <c r="DT33" s="461"/>
      <c r="DU33" s="461"/>
      <c r="DV33" s="461"/>
      <c r="DW33" s="461"/>
      <c r="DX33" s="461"/>
      <c r="DY33" s="461"/>
      <c r="DZ33" s="461"/>
      <c r="EA33" s="461"/>
      <c r="EB33" s="461"/>
      <c r="EC33" s="461"/>
      <c r="ED33" s="461"/>
      <c r="EE33" s="461"/>
      <c r="EF33" s="461"/>
      <c r="EG33" s="461"/>
      <c r="EH33" s="461"/>
      <c r="EI33" s="461"/>
      <c r="EJ33" s="461"/>
      <c r="EK33" s="461"/>
      <c r="EL33" s="461"/>
      <c r="EM33" s="461"/>
      <c r="EN33" s="461"/>
      <c r="EO33" s="461"/>
      <c r="EP33" s="461"/>
      <c r="EQ33" s="461"/>
      <c r="ER33" s="461"/>
      <c r="ES33" s="461"/>
      <c r="ET33" s="461"/>
      <c r="EU33" s="461"/>
      <c r="EV33" s="461"/>
      <c r="EW33" s="461"/>
      <c r="EX33" s="461"/>
      <c r="EY33" s="461"/>
      <c r="EZ33" s="461"/>
      <c r="FA33" s="461"/>
      <c r="FB33" s="461"/>
      <c r="FC33" s="461"/>
      <c r="FD33" s="461"/>
      <c r="FE33" s="461"/>
      <c r="FF33" s="461"/>
      <c r="FG33" s="461"/>
      <c r="FH33" s="461"/>
      <c r="FI33" s="461"/>
      <c r="FJ33" s="461"/>
      <c r="FK33" s="461"/>
      <c r="FL33" s="461"/>
      <c r="FM33" s="461"/>
      <c r="FN33" s="461"/>
      <c r="FO33" s="461"/>
      <c r="FP33" s="461"/>
    </row>
    <row r="34" spans="1:172" s="104" customFormat="1" ht="16.5" thickBot="1">
      <c r="A34" s="81">
        <v>43293</v>
      </c>
      <c r="B34" s="82" t="s">
        <v>57</v>
      </c>
      <c r="C34" s="83" t="s">
        <v>175</v>
      </c>
      <c r="D34" s="83" t="s">
        <v>78</v>
      </c>
      <c r="E34" s="84" t="s">
        <v>79</v>
      </c>
      <c r="F34" s="109" t="s">
        <v>312</v>
      </c>
      <c r="G34" s="468" t="s">
        <v>80</v>
      </c>
      <c r="H34" s="85" t="s">
        <v>81</v>
      </c>
      <c r="I34" s="86" t="s">
        <v>70</v>
      </c>
      <c r="J34" s="87" t="s">
        <v>71</v>
      </c>
      <c r="K34" s="88">
        <v>31</v>
      </c>
      <c r="L34" s="89">
        <f t="shared" si="5"/>
        <v>43324</v>
      </c>
      <c r="M34" s="90">
        <v>185</v>
      </c>
      <c r="N34" s="90">
        <v>10</v>
      </c>
      <c r="O34" s="90">
        <v>10</v>
      </c>
      <c r="P34" s="90">
        <v>10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136">
        <f t="shared" si="36"/>
        <v>215</v>
      </c>
      <c r="Y34" s="92">
        <v>45600</v>
      </c>
      <c r="Z34" s="92">
        <v>46000</v>
      </c>
      <c r="AA34" s="92">
        <v>33000</v>
      </c>
      <c r="AB34" s="93">
        <f t="shared" si="6"/>
        <v>8436000</v>
      </c>
      <c r="AC34" s="93">
        <f t="shared" si="7"/>
        <v>456000</v>
      </c>
      <c r="AD34" s="93">
        <f t="shared" si="8"/>
        <v>456000</v>
      </c>
      <c r="AE34" s="93">
        <f t="shared" si="9"/>
        <v>456000</v>
      </c>
      <c r="AF34" s="93">
        <f t="shared" si="10"/>
        <v>0</v>
      </c>
      <c r="AG34" s="93">
        <f t="shared" si="11"/>
        <v>0</v>
      </c>
      <c r="AH34" s="93">
        <f t="shared" si="12"/>
        <v>0</v>
      </c>
      <c r="AI34" s="93">
        <f t="shared" si="13"/>
        <v>0</v>
      </c>
      <c r="AJ34" s="93">
        <f t="shared" si="13"/>
        <v>0</v>
      </c>
      <c r="AK34" s="93">
        <f t="shared" si="14"/>
        <v>0</v>
      </c>
      <c r="AL34" s="93">
        <f t="shared" si="15"/>
        <v>0</v>
      </c>
      <c r="AM34" s="136">
        <f t="shared" si="37"/>
        <v>9804000</v>
      </c>
      <c r="AN34" s="91">
        <f t="shared" si="16"/>
        <v>215</v>
      </c>
      <c r="AO34" s="91">
        <f t="shared" si="17"/>
        <v>0</v>
      </c>
      <c r="AP34" s="91">
        <f t="shared" si="18"/>
        <v>129000</v>
      </c>
      <c r="AQ34" s="91">
        <f t="shared" si="19"/>
        <v>0</v>
      </c>
      <c r="AR34" s="91"/>
      <c r="AS34" s="91">
        <f t="shared" si="20"/>
        <v>0</v>
      </c>
      <c r="AT34" s="91"/>
      <c r="AU34" s="91">
        <f>AO34*500</f>
        <v>0</v>
      </c>
      <c r="AV34" s="91">
        <f t="shared" si="21"/>
        <v>129000</v>
      </c>
      <c r="AW34" s="91">
        <f t="shared" si="22"/>
        <v>9675000</v>
      </c>
      <c r="AX34" s="91">
        <v>0</v>
      </c>
      <c r="AY34" s="93"/>
      <c r="AZ34" s="93"/>
      <c r="BA34" s="94">
        <f t="shared" si="23"/>
        <v>9675000</v>
      </c>
      <c r="BB34" s="95">
        <v>0</v>
      </c>
      <c r="BC34" s="96" t="s">
        <v>64</v>
      </c>
      <c r="BD34" s="96"/>
      <c r="BE34" s="97"/>
      <c r="BF34" s="98"/>
      <c r="BG34" s="99"/>
      <c r="BH34" s="98"/>
      <c r="BI34" s="99"/>
      <c r="BJ34" s="98"/>
      <c r="BK34" s="99"/>
      <c r="BL34" s="98"/>
      <c r="BM34" s="99"/>
      <c r="BN34" s="100"/>
      <c r="BO34" s="101">
        <f t="shared" si="24"/>
        <v>-43293</v>
      </c>
      <c r="BP34" s="102" t="str">
        <f t="shared" si="25"/>
        <v>-</v>
      </c>
      <c r="BQ34" s="103">
        <f t="shared" si="26"/>
        <v>9804000</v>
      </c>
      <c r="BS34" s="105">
        <f t="shared" si="27"/>
        <v>9804000</v>
      </c>
      <c r="BT34" s="105">
        <f t="shared" si="28"/>
        <v>0</v>
      </c>
      <c r="BU34" s="105">
        <f t="shared" si="29"/>
        <v>0</v>
      </c>
      <c r="BV34" s="105">
        <f t="shared" si="30"/>
        <v>0</v>
      </c>
      <c r="BX34" s="105">
        <f t="shared" si="31"/>
        <v>215</v>
      </c>
      <c r="BY34" s="105">
        <f t="shared" si="32"/>
        <v>0</v>
      </c>
      <c r="BZ34" s="105">
        <f t="shared" si="33"/>
        <v>0</v>
      </c>
      <c r="CA34" s="105">
        <f t="shared" si="34"/>
        <v>0</v>
      </c>
      <c r="CC34" s="106"/>
      <c r="CD34" s="107"/>
      <c r="CE34" s="107"/>
      <c r="CF34" s="107"/>
      <c r="CG34" s="108"/>
      <c r="CH34" s="108"/>
      <c r="CI34" s="108"/>
      <c r="CJ34" s="489">
        <f t="shared" si="39"/>
        <v>215</v>
      </c>
      <c r="CK34" s="489">
        <f t="shared" si="40"/>
        <v>0</v>
      </c>
      <c r="CL34" s="457">
        <f t="shared" si="41"/>
        <v>129000</v>
      </c>
      <c r="CM34" s="457">
        <f t="shared" si="42"/>
        <v>0</v>
      </c>
      <c r="CN34" s="459">
        <f t="shared" si="43"/>
        <v>0</v>
      </c>
      <c r="CO34" s="459">
        <f t="shared" si="44"/>
        <v>129000</v>
      </c>
      <c r="CP34" s="459">
        <f t="shared" si="45"/>
        <v>129000</v>
      </c>
      <c r="CQ34" s="459">
        <f t="shared" si="46"/>
        <v>0</v>
      </c>
      <c r="CR34" s="459">
        <f t="shared" si="47"/>
        <v>9804000</v>
      </c>
      <c r="CS34" s="459">
        <f t="shared" si="48"/>
        <v>9675000</v>
      </c>
      <c r="CT34" s="460">
        <f t="shared" si="49"/>
        <v>9675000</v>
      </c>
      <c r="CU34" s="459">
        <f t="shared" si="50"/>
        <v>0</v>
      </c>
      <c r="CV34" s="459"/>
      <c r="CW34" s="494">
        <f t="shared" si="51"/>
        <v>111000</v>
      </c>
      <c r="CX34" s="494">
        <f t="shared" si="52"/>
        <v>6000</v>
      </c>
      <c r="CY34" s="494">
        <f t="shared" si="53"/>
        <v>6000</v>
      </c>
      <c r="CZ34" s="494">
        <f t="shared" si="54"/>
        <v>6000</v>
      </c>
      <c r="DA34" s="494">
        <f t="shared" si="55"/>
        <v>0</v>
      </c>
      <c r="DB34" s="494">
        <f t="shared" si="56"/>
        <v>0</v>
      </c>
      <c r="DC34" s="494">
        <f t="shared" si="57"/>
        <v>0</v>
      </c>
      <c r="DD34" s="494">
        <f t="shared" si="58"/>
        <v>0</v>
      </c>
      <c r="DE34" s="494" t="str">
        <f t="shared" si="59"/>
        <v/>
      </c>
      <c r="DF34" s="494" t="str">
        <f t="shared" si="60"/>
        <v/>
      </c>
      <c r="DG34" s="494">
        <f t="shared" si="61"/>
        <v>0</v>
      </c>
      <c r="DH34" s="499">
        <f t="shared" si="62"/>
        <v>129000</v>
      </c>
      <c r="DI34" s="499">
        <f t="shared" si="63"/>
        <v>0</v>
      </c>
      <c r="DJ34" s="499">
        <f t="shared" si="64"/>
        <v>8795454.5454545449</v>
      </c>
      <c r="DK34" s="499">
        <f t="shared" si="65"/>
        <v>879545.45454545459</v>
      </c>
      <c r="DL34" s="499">
        <f t="shared" si="66"/>
        <v>9675000</v>
      </c>
      <c r="DM34" s="483">
        <v>9675000</v>
      </c>
      <c r="DN34" s="482">
        <f t="shared" si="35"/>
        <v>0</v>
      </c>
      <c r="DO34" s="484"/>
      <c r="DP34" s="459"/>
      <c r="DQ34" s="461"/>
      <c r="DR34" s="461"/>
      <c r="DS34" s="461"/>
      <c r="DT34" s="461"/>
      <c r="DU34" s="461"/>
      <c r="DV34" s="461"/>
      <c r="DW34" s="461"/>
      <c r="DX34" s="461"/>
      <c r="DY34" s="461"/>
      <c r="DZ34" s="461"/>
      <c r="EA34" s="461"/>
      <c r="EB34" s="461"/>
      <c r="EC34" s="461"/>
      <c r="ED34" s="461"/>
      <c r="EE34" s="461"/>
      <c r="EF34" s="461"/>
      <c r="EG34" s="461"/>
      <c r="EH34" s="461"/>
      <c r="EI34" s="461"/>
      <c r="EJ34" s="461"/>
      <c r="EK34" s="461"/>
      <c r="EL34" s="461"/>
      <c r="EM34" s="461"/>
      <c r="EN34" s="461"/>
      <c r="EO34" s="461"/>
      <c r="EP34" s="461"/>
      <c r="EQ34" s="461"/>
      <c r="ER34" s="461"/>
      <c r="ES34" s="461"/>
      <c r="ET34" s="461"/>
      <c r="EU34" s="461"/>
      <c r="EV34" s="461"/>
      <c r="EW34" s="461"/>
      <c r="EX34" s="461"/>
      <c r="EY34" s="461"/>
      <c r="EZ34" s="461"/>
      <c r="FA34" s="461"/>
      <c r="FB34" s="461"/>
      <c r="FC34" s="461"/>
      <c r="FD34" s="461"/>
      <c r="FE34" s="461"/>
      <c r="FF34" s="461"/>
      <c r="FG34" s="461"/>
      <c r="FH34" s="461"/>
      <c r="FI34" s="461"/>
      <c r="FJ34" s="461"/>
      <c r="FK34" s="461"/>
      <c r="FL34" s="461"/>
      <c r="FM34" s="461"/>
      <c r="FN34" s="461"/>
      <c r="FO34" s="461"/>
      <c r="FP34" s="461"/>
    </row>
    <row r="35" spans="1:172" s="104" customFormat="1">
      <c r="A35" s="112">
        <v>43294</v>
      </c>
      <c r="B35" s="113" t="s">
        <v>57</v>
      </c>
      <c r="C35" s="114" t="s">
        <v>176</v>
      </c>
      <c r="D35" s="114" t="s">
        <v>177</v>
      </c>
      <c r="E35" s="143" t="s">
        <v>178</v>
      </c>
      <c r="F35" s="109" t="s">
        <v>313</v>
      </c>
      <c r="G35" s="469" t="s">
        <v>179</v>
      </c>
      <c r="H35" s="116" t="s">
        <v>180</v>
      </c>
      <c r="I35" s="117" t="s">
        <v>181</v>
      </c>
      <c r="J35" s="118" t="s">
        <v>71</v>
      </c>
      <c r="K35" s="140">
        <v>31</v>
      </c>
      <c r="L35" s="120">
        <f t="shared" si="5"/>
        <v>43325</v>
      </c>
      <c r="M35" s="121">
        <v>230</v>
      </c>
      <c r="N35" s="121">
        <v>30</v>
      </c>
      <c r="O35" s="121">
        <v>20</v>
      </c>
      <c r="P35" s="121">
        <v>15</v>
      </c>
      <c r="Q35" s="121">
        <v>0</v>
      </c>
      <c r="R35" s="121">
        <v>0</v>
      </c>
      <c r="S35" s="121">
        <v>0</v>
      </c>
      <c r="T35" s="121">
        <v>0</v>
      </c>
      <c r="U35" s="121">
        <v>200</v>
      </c>
      <c r="V35" s="121">
        <v>100</v>
      </c>
      <c r="W35" s="121">
        <v>0</v>
      </c>
      <c r="X35" s="91">
        <f t="shared" si="36"/>
        <v>595</v>
      </c>
      <c r="Y35" s="123">
        <v>45600</v>
      </c>
      <c r="Z35" s="123">
        <v>46000</v>
      </c>
      <c r="AA35" s="123">
        <v>33000</v>
      </c>
      <c r="AB35" s="124">
        <f t="shared" si="6"/>
        <v>10488000</v>
      </c>
      <c r="AC35" s="124">
        <f t="shared" si="7"/>
        <v>1368000</v>
      </c>
      <c r="AD35" s="124">
        <f t="shared" si="8"/>
        <v>912000</v>
      </c>
      <c r="AE35" s="124">
        <f t="shared" si="9"/>
        <v>684000</v>
      </c>
      <c r="AF35" s="124">
        <f t="shared" si="10"/>
        <v>0</v>
      </c>
      <c r="AG35" s="124">
        <f t="shared" si="11"/>
        <v>0</v>
      </c>
      <c r="AH35" s="124">
        <f t="shared" si="12"/>
        <v>0</v>
      </c>
      <c r="AI35" s="124">
        <f t="shared" si="13"/>
        <v>0</v>
      </c>
      <c r="AJ35" s="124">
        <f t="shared" si="13"/>
        <v>9200000</v>
      </c>
      <c r="AK35" s="124">
        <f t="shared" si="14"/>
        <v>4600000</v>
      </c>
      <c r="AL35" s="124">
        <f t="shared" si="15"/>
        <v>0</v>
      </c>
      <c r="AM35" s="91">
        <f t="shared" si="37"/>
        <v>27252000</v>
      </c>
      <c r="AN35" s="122">
        <f t="shared" si="16"/>
        <v>295</v>
      </c>
      <c r="AO35" s="122">
        <f t="shared" si="17"/>
        <v>300</v>
      </c>
      <c r="AP35" s="122">
        <f t="shared" si="18"/>
        <v>177000</v>
      </c>
      <c r="AQ35" s="122">
        <f t="shared" si="19"/>
        <v>300000</v>
      </c>
      <c r="AR35" s="122"/>
      <c r="AS35" s="122">
        <f t="shared" si="20"/>
        <v>0</v>
      </c>
      <c r="AT35" s="122"/>
      <c r="AU35" s="122">
        <f t="shared" si="38"/>
        <v>0</v>
      </c>
      <c r="AV35" s="122">
        <f t="shared" si="21"/>
        <v>477000</v>
      </c>
      <c r="AW35" s="122">
        <f t="shared" si="22"/>
        <v>26775000</v>
      </c>
      <c r="AX35" s="122">
        <v>0</v>
      </c>
      <c r="AY35" s="124"/>
      <c r="AZ35" s="124"/>
      <c r="BA35" s="125">
        <f t="shared" si="23"/>
        <v>26775000</v>
      </c>
      <c r="BB35" s="126">
        <v>0</v>
      </c>
      <c r="BC35" s="127" t="s">
        <v>64</v>
      </c>
      <c r="BD35" s="127"/>
      <c r="BE35" s="128"/>
      <c r="BF35" s="129"/>
      <c r="BG35" s="130"/>
      <c r="BH35" s="129"/>
      <c r="BI35" s="130"/>
      <c r="BJ35" s="129"/>
      <c r="BK35" s="130"/>
      <c r="BL35" s="129"/>
      <c r="BM35" s="130"/>
      <c r="BN35" s="131"/>
      <c r="BO35" s="132">
        <f t="shared" si="24"/>
        <v>-43294</v>
      </c>
      <c r="BP35" s="133" t="str">
        <f t="shared" si="25"/>
        <v>-</v>
      </c>
      <c r="BQ35" s="134">
        <f t="shared" si="26"/>
        <v>27252000</v>
      </c>
      <c r="BS35" s="105">
        <f t="shared" si="27"/>
        <v>27252000</v>
      </c>
      <c r="BT35" s="105">
        <f t="shared" si="28"/>
        <v>0</v>
      </c>
      <c r="BU35" s="105">
        <f t="shared" si="29"/>
        <v>0</v>
      </c>
      <c r="BV35" s="105">
        <f t="shared" si="30"/>
        <v>0</v>
      </c>
      <c r="BX35" s="105">
        <f t="shared" si="31"/>
        <v>595</v>
      </c>
      <c r="BY35" s="105">
        <f t="shared" si="32"/>
        <v>0</v>
      </c>
      <c r="BZ35" s="105">
        <f t="shared" si="33"/>
        <v>0</v>
      </c>
      <c r="CA35" s="105">
        <f t="shared" si="34"/>
        <v>0</v>
      </c>
      <c r="CC35" s="106"/>
      <c r="CD35" s="107"/>
      <c r="CE35" s="107"/>
      <c r="CF35" s="107"/>
      <c r="CG35" s="108"/>
      <c r="CH35" s="108"/>
      <c r="CI35" s="108"/>
      <c r="CJ35" s="489">
        <f t="shared" si="39"/>
        <v>295</v>
      </c>
      <c r="CK35" s="489">
        <f t="shared" si="40"/>
        <v>300</v>
      </c>
      <c r="CL35" s="457">
        <f t="shared" si="41"/>
        <v>177000</v>
      </c>
      <c r="CM35" s="457">
        <f t="shared" si="42"/>
        <v>300000</v>
      </c>
      <c r="CN35" s="459">
        <f t="shared" si="43"/>
        <v>0</v>
      </c>
      <c r="CO35" s="459">
        <f t="shared" si="44"/>
        <v>477000</v>
      </c>
      <c r="CP35" s="459">
        <f t="shared" si="45"/>
        <v>477000</v>
      </c>
      <c r="CQ35" s="459">
        <f t="shared" si="46"/>
        <v>0</v>
      </c>
      <c r="CR35" s="459">
        <f t="shared" si="47"/>
        <v>27252000</v>
      </c>
      <c r="CS35" s="459">
        <f t="shared" si="48"/>
        <v>26775000</v>
      </c>
      <c r="CT35" s="460">
        <f t="shared" si="49"/>
        <v>26775000</v>
      </c>
      <c r="CU35" s="459">
        <f t="shared" si="50"/>
        <v>0</v>
      </c>
      <c r="CV35" s="459"/>
      <c r="CW35" s="494">
        <f t="shared" si="51"/>
        <v>138000</v>
      </c>
      <c r="CX35" s="494">
        <f t="shared" si="52"/>
        <v>18000</v>
      </c>
      <c r="CY35" s="494">
        <f t="shared" si="53"/>
        <v>12000</v>
      </c>
      <c r="CZ35" s="494">
        <f t="shared" si="54"/>
        <v>9000</v>
      </c>
      <c r="DA35" s="494">
        <f t="shared" si="55"/>
        <v>0</v>
      </c>
      <c r="DB35" s="494">
        <f t="shared" si="56"/>
        <v>0</v>
      </c>
      <c r="DC35" s="494">
        <f t="shared" si="57"/>
        <v>0</v>
      </c>
      <c r="DD35" s="494">
        <f t="shared" si="58"/>
        <v>0</v>
      </c>
      <c r="DE35" s="494">
        <f t="shared" si="59"/>
        <v>200000</v>
      </c>
      <c r="DF35" s="494">
        <f t="shared" si="60"/>
        <v>100000</v>
      </c>
      <c r="DG35" s="494">
        <f t="shared" si="61"/>
        <v>0</v>
      </c>
      <c r="DH35" s="499">
        <f t="shared" si="62"/>
        <v>477000</v>
      </c>
      <c r="DI35" s="499">
        <f t="shared" si="63"/>
        <v>0</v>
      </c>
      <c r="DJ35" s="499">
        <f t="shared" si="64"/>
        <v>24340909.09090909</v>
      </c>
      <c r="DK35" s="499">
        <f t="shared" si="65"/>
        <v>2434090.9090909092</v>
      </c>
      <c r="DL35" s="499">
        <f t="shared" si="66"/>
        <v>26775000</v>
      </c>
      <c r="DM35" s="483">
        <v>26775000</v>
      </c>
      <c r="DN35" s="482">
        <f t="shared" si="35"/>
        <v>0</v>
      </c>
      <c r="DO35" s="484"/>
      <c r="DP35" s="459"/>
      <c r="DQ35" s="461"/>
      <c r="DR35" s="461"/>
      <c r="DS35" s="461"/>
      <c r="DT35" s="461"/>
      <c r="DU35" s="461"/>
      <c r="DV35" s="461"/>
      <c r="DW35" s="461"/>
      <c r="DX35" s="461"/>
      <c r="DY35" s="461"/>
      <c r="DZ35" s="461"/>
      <c r="EA35" s="461"/>
      <c r="EB35" s="461"/>
      <c r="EC35" s="461"/>
      <c r="ED35" s="461"/>
      <c r="EE35" s="461"/>
      <c r="EF35" s="461"/>
      <c r="EG35" s="461"/>
      <c r="EH35" s="461"/>
      <c r="EI35" s="461"/>
      <c r="EJ35" s="461"/>
      <c r="EK35" s="461"/>
      <c r="EL35" s="461"/>
      <c r="EM35" s="461"/>
      <c r="EN35" s="461"/>
      <c r="EO35" s="461"/>
      <c r="EP35" s="461"/>
      <c r="EQ35" s="461"/>
      <c r="ER35" s="461"/>
      <c r="ES35" s="461"/>
      <c r="ET35" s="461"/>
      <c r="EU35" s="461"/>
      <c r="EV35" s="461"/>
      <c r="EW35" s="461"/>
      <c r="EX35" s="461"/>
      <c r="EY35" s="461"/>
      <c r="EZ35" s="461"/>
      <c r="FA35" s="461"/>
      <c r="FB35" s="461"/>
      <c r="FC35" s="461"/>
      <c r="FD35" s="461"/>
      <c r="FE35" s="461"/>
      <c r="FF35" s="461"/>
      <c r="FG35" s="461"/>
      <c r="FH35" s="461"/>
      <c r="FI35" s="461"/>
      <c r="FJ35" s="461"/>
      <c r="FK35" s="461"/>
      <c r="FL35" s="461"/>
      <c r="FM35" s="461"/>
      <c r="FN35" s="461"/>
      <c r="FO35" s="461"/>
      <c r="FP35" s="461"/>
    </row>
    <row r="36" spans="1:172" s="104" customFormat="1">
      <c r="A36" s="81">
        <v>43294</v>
      </c>
      <c r="B36" s="82" t="s">
        <v>57</v>
      </c>
      <c r="C36" s="83" t="s">
        <v>182</v>
      </c>
      <c r="D36" s="83" t="s">
        <v>183</v>
      </c>
      <c r="E36" s="109" t="s">
        <v>184</v>
      </c>
      <c r="F36" s="109" t="s">
        <v>314</v>
      </c>
      <c r="G36" s="468" t="s">
        <v>185</v>
      </c>
      <c r="H36" s="85" t="s">
        <v>186</v>
      </c>
      <c r="I36" s="86" t="s">
        <v>187</v>
      </c>
      <c r="J36" s="87" t="s">
        <v>71</v>
      </c>
      <c r="K36" s="111">
        <v>31</v>
      </c>
      <c r="L36" s="89">
        <f t="shared" si="5"/>
        <v>43325</v>
      </c>
      <c r="M36" s="90">
        <v>0</v>
      </c>
      <c r="N36" s="90">
        <v>80</v>
      </c>
      <c r="O36" s="90">
        <v>80</v>
      </c>
      <c r="P36" s="90">
        <v>40</v>
      </c>
      <c r="Q36" s="90">
        <v>0</v>
      </c>
      <c r="R36" s="90">
        <v>0</v>
      </c>
      <c r="S36" s="90">
        <v>0</v>
      </c>
      <c r="T36" s="90">
        <v>0</v>
      </c>
      <c r="U36" s="90">
        <v>200</v>
      </c>
      <c r="V36" s="90">
        <v>200</v>
      </c>
      <c r="W36" s="90">
        <v>0</v>
      </c>
      <c r="X36" s="91">
        <f t="shared" si="36"/>
        <v>600</v>
      </c>
      <c r="Y36" s="92">
        <v>45600</v>
      </c>
      <c r="Z36" s="92">
        <v>46000</v>
      </c>
      <c r="AA36" s="92">
        <v>33000</v>
      </c>
      <c r="AB36" s="93">
        <f t="shared" si="6"/>
        <v>0</v>
      </c>
      <c r="AC36" s="93">
        <f t="shared" si="7"/>
        <v>3648000</v>
      </c>
      <c r="AD36" s="93">
        <f t="shared" si="8"/>
        <v>3648000</v>
      </c>
      <c r="AE36" s="93">
        <f t="shared" si="9"/>
        <v>1824000</v>
      </c>
      <c r="AF36" s="93">
        <f t="shared" si="10"/>
        <v>0</v>
      </c>
      <c r="AG36" s="93">
        <f t="shared" si="11"/>
        <v>0</v>
      </c>
      <c r="AH36" s="93">
        <f t="shared" si="12"/>
        <v>0</v>
      </c>
      <c r="AI36" s="93">
        <f t="shared" si="13"/>
        <v>0</v>
      </c>
      <c r="AJ36" s="93">
        <f t="shared" si="13"/>
        <v>9200000</v>
      </c>
      <c r="AK36" s="93">
        <f t="shared" si="14"/>
        <v>9200000</v>
      </c>
      <c r="AL36" s="93">
        <f t="shared" si="15"/>
        <v>0</v>
      </c>
      <c r="AM36" s="91">
        <f t="shared" si="37"/>
        <v>27520000</v>
      </c>
      <c r="AN36" s="91">
        <f t="shared" si="16"/>
        <v>200</v>
      </c>
      <c r="AO36" s="91">
        <f t="shared" si="17"/>
        <v>400</v>
      </c>
      <c r="AP36" s="91">
        <f>AN36*0</f>
        <v>0</v>
      </c>
      <c r="AQ36" s="91">
        <f t="shared" si="19"/>
        <v>400000</v>
      </c>
      <c r="AR36" s="91"/>
      <c r="AS36" s="91">
        <f t="shared" si="20"/>
        <v>0</v>
      </c>
      <c r="AT36" s="91"/>
      <c r="AU36" s="91">
        <f t="shared" si="38"/>
        <v>0</v>
      </c>
      <c r="AV36" s="91">
        <f t="shared" si="21"/>
        <v>400000</v>
      </c>
      <c r="AW36" s="91">
        <f t="shared" si="22"/>
        <v>27120000</v>
      </c>
      <c r="AX36" s="91">
        <v>0</v>
      </c>
      <c r="AY36" s="93"/>
      <c r="AZ36" s="93"/>
      <c r="BA36" s="94">
        <f t="shared" si="23"/>
        <v>27120000</v>
      </c>
      <c r="BB36" s="95">
        <v>0</v>
      </c>
      <c r="BC36" s="96" t="s">
        <v>64</v>
      </c>
      <c r="BD36" s="96"/>
      <c r="BE36" s="97"/>
      <c r="BF36" s="98"/>
      <c r="BG36" s="99"/>
      <c r="BH36" s="98"/>
      <c r="BI36" s="99"/>
      <c r="BJ36" s="98"/>
      <c r="BK36" s="99"/>
      <c r="BL36" s="98"/>
      <c r="BM36" s="99"/>
      <c r="BN36" s="100"/>
      <c r="BO36" s="101">
        <f t="shared" si="24"/>
        <v>-43294</v>
      </c>
      <c r="BP36" s="102" t="str">
        <f t="shared" si="25"/>
        <v>-</v>
      </c>
      <c r="BQ36" s="103">
        <f t="shared" si="26"/>
        <v>27520000</v>
      </c>
      <c r="BS36" s="105">
        <f t="shared" si="27"/>
        <v>27520000</v>
      </c>
      <c r="BT36" s="105">
        <f t="shared" si="28"/>
        <v>0</v>
      </c>
      <c r="BU36" s="105">
        <f t="shared" si="29"/>
        <v>0</v>
      </c>
      <c r="BV36" s="105">
        <f t="shared" si="30"/>
        <v>0</v>
      </c>
      <c r="BX36" s="105">
        <f t="shared" si="31"/>
        <v>600</v>
      </c>
      <c r="BY36" s="105">
        <f t="shared" si="32"/>
        <v>0</v>
      </c>
      <c r="BZ36" s="105">
        <f t="shared" si="33"/>
        <v>0</v>
      </c>
      <c r="CA36" s="105">
        <f t="shared" si="34"/>
        <v>0</v>
      </c>
      <c r="CC36" s="106"/>
      <c r="CD36" s="107"/>
      <c r="CE36" s="107"/>
      <c r="CF36" s="107"/>
      <c r="CG36" s="108"/>
      <c r="CH36" s="108"/>
      <c r="CI36" s="108"/>
      <c r="CJ36" s="489">
        <f t="shared" si="39"/>
        <v>200</v>
      </c>
      <c r="CK36" s="489">
        <f t="shared" si="40"/>
        <v>400</v>
      </c>
      <c r="CL36" s="457">
        <f t="shared" si="41"/>
        <v>0</v>
      </c>
      <c r="CM36" s="457">
        <f t="shared" si="42"/>
        <v>400000</v>
      </c>
      <c r="CN36" s="459">
        <f t="shared" si="43"/>
        <v>0</v>
      </c>
      <c r="CO36" s="459">
        <f t="shared" si="44"/>
        <v>400000</v>
      </c>
      <c r="CP36" s="459">
        <f t="shared" si="45"/>
        <v>400000</v>
      </c>
      <c r="CQ36" s="459">
        <f t="shared" si="46"/>
        <v>0</v>
      </c>
      <c r="CR36" s="459">
        <f t="shared" si="47"/>
        <v>27520000</v>
      </c>
      <c r="CS36" s="459">
        <f t="shared" si="48"/>
        <v>27120000</v>
      </c>
      <c r="CT36" s="460">
        <f t="shared" si="49"/>
        <v>27120000</v>
      </c>
      <c r="CU36" s="459">
        <f t="shared" si="50"/>
        <v>0</v>
      </c>
      <c r="CV36" s="459"/>
      <c r="CW36" s="494">
        <f t="shared" si="51"/>
        <v>0</v>
      </c>
      <c r="CX36" s="494">
        <f t="shared" si="52"/>
        <v>0</v>
      </c>
      <c r="CY36" s="494">
        <f t="shared" si="53"/>
        <v>0</v>
      </c>
      <c r="CZ36" s="494">
        <f t="shared" si="54"/>
        <v>0</v>
      </c>
      <c r="DA36" s="494">
        <f t="shared" si="55"/>
        <v>0</v>
      </c>
      <c r="DB36" s="494">
        <f t="shared" si="56"/>
        <v>0</v>
      </c>
      <c r="DC36" s="494">
        <f t="shared" si="57"/>
        <v>0</v>
      </c>
      <c r="DD36" s="494">
        <f t="shared" si="58"/>
        <v>0</v>
      </c>
      <c r="DE36" s="494">
        <f t="shared" si="59"/>
        <v>200000</v>
      </c>
      <c r="DF36" s="494">
        <f t="shared" si="60"/>
        <v>200000</v>
      </c>
      <c r="DG36" s="494">
        <f t="shared" si="61"/>
        <v>0</v>
      </c>
      <c r="DH36" s="499">
        <f t="shared" si="62"/>
        <v>400000</v>
      </c>
      <c r="DI36" s="499">
        <f t="shared" si="63"/>
        <v>0</v>
      </c>
      <c r="DJ36" s="499">
        <f t="shared" si="64"/>
        <v>24654545.454545453</v>
      </c>
      <c r="DK36" s="499">
        <f t="shared" si="65"/>
        <v>2465454.5454545454</v>
      </c>
      <c r="DL36" s="499">
        <f t="shared" si="66"/>
        <v>27120000</v>
      </c>
      <c r="DM36" s="483">
        <v>27120000</v>
      </c>
      <c r="DN36" s="482">
        <f t="shared" si="35"/>
        <v>0</v>
      </c>
      <c r="DO36" s="484"/>
      <c r="DP36" s="459"/>
      <c r="DQ36" s="461"/>
      <c r="DR36" s="461"/>
      <c r="DS36" s="461"/>
      <c r="DT36" s="461"/>
      <c r="DU36" s="461"/>
      <c r="DV36" s="461"/>
      <c r="DW36" s="461"/>
      <c r="DX36" s="461"/>
      <c r="DY36" s="461"/>
      <c r="DZ36" s="461"/>
      <c r="EA36" s="461"/>
      <c r="EB36" s="461"/>
      <c r="EC36" s="461"/>
      <c r="ED36" s="461"/>
      <c r="EE36" s="461"/>
      <c r="EF36" s="461"/>
      <c r="EG36" s="461"/>
      <c r="EH36" s="461"/>
      <c r="EI36" s="461"/>
      <c r="EJ36" s="461"/>
      <c r="EK36" s="461"/>
      <c r="EL36" s="461"/>
      <c r="EM36" s="461"/>
      <c r="EN36" s="461"/>
      <c r="EO36" s="461"/>
      <c r="EP36" s="461"/>
      <c r="EQ36" s="461"/>
      <c r="ER36" s="461"/>
      <c r="ES36" s="461"/>
      <c r="ET36" s="461"/>
      <c r="EU36" s="461"/>
      <c r="EV36" s="461"/>
      <c r="EW36" s="461"/>
      <c r="EX36" s="461"/>
      <c r="EY36" s="461"/>
      <c r="EZ36" s="461"/>
      <c r="FA36" s="461"/>
      <c r="FB36" s="461"/>
      <c r="FC36" s="461"/>
      <c r="FD36" s="461"/>
      <c r="FE36" s="461"/>
      <c r="FF36" s="461"/>
      <c r="FG36" s="461"/>
      <c r="FH36" s="461"/>
      <c r="FI36" s="461"/>
      <c r="FJ36" s="461"/>
      <c r="FK36" s="461"/>
      <c r="FL36" s="461"/>
      <c r="FM36" s="461"/>
      <c r="FN36" s="461"/>
      <c r="FO36" s="461"/>
      <c r="FP36" s="461"/>
    </row>
    <row r="37" spans="1:172" s="104" customFormat="1">
      <c r="A37" s="81">
        <v>43294</v>
      </c>
      <c r="B37" s="82" t="s">
        <v>57</v>
      </c>
      <c r="C37" s="83" t="s">
        <v>188</v>
      </c>
      <c r="D37" s="194" t="s">
        <v>170</v>
      </c>
      <c r="E37" s="84" t="s">
        <v>171</v>
      </c>
      <c r="F37" s="109" t="s">
        <v>315</v>
      </c>
      <c r="G37" s="468" t="s">
        <v>172</v>
      </c>
      <c r="H37" s="85" t="s">
        <v>173</v>
      </c>
      <c r="I37" s="86" t="s">
        <v>70</v>
      </c>
      <c r="J37" s="87" t="s">
        <v>71</v>
      </c>
      <c r="K37" s="88">
        <v>31</v>
      </c>
      <c r="L37" s="89">
        <f t="shared" si="5"/>
        <v>43325</v>
      </c>
      <c r="M37" s="90">
        <v>215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1">
        <f t="shared" si="36"/>
        <v>215</v>
      </c>
      <c r="Y37" s="92">
        <v>45600</v>
      </c>
      <c r="Z37" s="92">
        <v>46000</v>
      </c>
      <c r="AA37" s="92">
        <v>33000</v>
      </c>
      <c r="AB37" s="93">
        <f t="shared" si="6"/>
        <v>9804000</v>
      </c>
      <c r="AC37" s="93">
        <f t="shared" si="7"/>
        <v>0</v>
      </c>
      <c r="AD37" s="93">
        <f t="shared" si="8"/>
        <v>0</v>
      </c>
      <c r="AE37" s="93">
        <f t="shared" si="9"/>
        <v>0</v>
      </c>
      <c r="AF37" s="93">
        <f t="shared" si="10"/>
        <v>0</v>
      </c>
      <c r="AG37" s="93">
        <f t="shared" si="11"/>
        <v>0</v>
      </c>
      <c r="AH37" s="93">
        <f t="shared" si="12"/>
        <v>0</v>
      </c>
      <c r="AI37" s="93">
        <f t="shared" si="13"/>
        <v>0</v>
      </c>
      <c r="AJ37" s="93">
        <f t="shared" si="13"/>
        <v>0</v>
      </c>
      <c r="AK37" s="93">
        <f t="shared" si="14"/>
        <v>0</v>
      </c>
      <c r="AL37" s="93">
        <f t="shared" si="15"/>
        <v>0</v>
      </c>
      <c r="AM37" s="91">
        <f t="shared" si="37"/>
        <v>9804000</v>
      </c>
      <c r="AN37" s="91">
        <f t="shared" si="16"/>
        <v>215</v>
      </c>
      <c r="AO37" s="91">
        <f t="shared" si="17"/>
        <v>0</v>
      </c>
      <c r="AP37" s="91">
        <f t="shared" si="18"/>
        <v>129000</v>
      </c>
      <c r="AQ37" s="91">
        <f t="shared" si="19"/>
        <v>0</v>
      </c>
      <c r="AR37" s="91"/>
      <c r="AS37" s="91">
        <f t="shared" si="20"/>
        <v>0</v>
      </c>
      <c r="AT37" s="91"/>
      <c r="AU37" s="91">
        <f t="shared" si="38"/>
        <v>0</v>
      </c>
      <c r="AV37" s="91">
        <f t="shared" si="21"/>
        <v>129000</v>
      </c>
      <c r="AW37" s="91">
        <f t="shared" si="22"/>
        <v>9675000</v>
      </c>
      <c r="AX37" s="91">
        <v>0</v>
      </c>
      <c r="AY37" s="93"/>
      <c r="AZ37" s="93"/>
      <c r="BA37" s="94">
        <f t="shared" si="23"/>
        <v>9675000</v>
      </c>
      <c r="BB37" s="95">
        <v>0</v>
      </c>
      <c r="BC37" s="96" t="s">
        <v>64</v>
      </c>
      <c r="BD37" s="96"/>
      <c r="BE37" s="97"/>
      <c r="BF37" s="98"/>
      <c r="BG37" s="99"/>
      <c r="BH37" s="98"/>
      <c r="BI37" s="99"/>
      <c r="BJ37" s="98"/>
      <c r="BK37" s="99"/>
      <c r="BL37" s="98"/>
      <c r="BM37" s="99"/>
      <c r="BN37" s="100"/>
      <c r="BO37" s="101">
        <f t="shared" si="24"/>
        <v>-43294</v>
      </c>
      <c r="BP37" s="102" t="str">
        <f t="shared" si="25"/>
        <v>-</v>
      </c>
      <c r="BQ37" s="103">
        <f t="shared" si="26"/>
        <v>9804000</v>
      </c>
      <c r="BS37" s="105">
        <f t="shared" si="27"/>
        <v>9804000</v>
      </c>
      <c r="BT37" s="105">
        <f t="shared" si="28"/>
        <v>0</v>
      </c>
      <c r="BU37" s="105">
        <f t="shared" si="29"/>
        <v>0</v>
      </c>
      <c r="BV37" s="105">
        <f t="shared" si="30"/>
        <v>0</v>
      </c>
      <c r="BX37" s="105">
        <f t="shared" si="31"/>
        <v>215</v>
      </c>
      <c r="BY37" s="105">
        <f t="shared" si="32"/>
        <v>0</v>
      </c>
      <c r="BZ37" s="105">
        <f t="shared" si="33"/>
        <v>0</v>
      </c>
      <c r="CA37" s="105">
        <f t="shared" si="34"/>
        <v>0</v>
      </c>
      <c r="CC37" s="106"/>
      <c r="CD37" s="107"/>
      <c r="CE37" s="107"/>
      <c r="CF37" s="107"/>
      <c r="CG37" s="108"/>
      <c r="CH37" s="108"/>
      <c r="CI37" s="108"/>
      <c r="CJ37" s="489">
        <f t="shared" si="39"/>
        <v>215</v>
      </c>
      <c r="CK37" s="489">
        <f t="shared" si="40"/>
        <v>0</v>
      </c>
      <c r="CL37" s="457">
        <f t="shared" si="41"/>
        <v>129000</v>
      </c>
      <c r="CM37" s="457">
        <f t="shared" si="42"/>
        <v>0</v>
      </c>
      <c r="CN37" s="459">
        <f t="shared" si="43"/>
        <v>0</v>
      </c>
      <c r="CO37" s="459">
        <f t="shared" si="44"/>
        <v>129000</v>
      </c>
      <c r="CP37" s="459">
        <f t="shared" si="45"/>
        <v>129000</v>
      </c>
      <c r="CQ37" s="459">
        <f t="shared" si="46"/>
        <v>0</v>
      </c>
      <c r="CR37" s="459">
        <f t="shared" si="47"/>
        <v>9804000</v>
      </c>
      <c r="CS37" s="459">
        <f t="shared" si="48"/>
        <v>9675000</v>
      </c>
      <c r="CT37" s="460">
        <f t="shared" si="49"/>
        <v>9675000</v>
      </c>
      <c r="CU37" s="459">
        <f t="shared" si="50"/>
        <v>0</v>
      </c>
      <c r="CV37" s="459"/>
      <c r="CW37" s="494">
        <f t="shared" si="51"/>
        <v>129000</v>
      </c>
      <c r="CX37" s="494">
        <f t="shared" si="52"/>
        <v>0</v>
      </c>
      <c r="CY37" s="494">
        <f t="shared" si="53"/>
        <v>0</v>
      </c>
      <c r="CZ37" s="494">
        <f t="shared" si="54"/>
        <v>0</v>
      </c>
      <c r="DA37" s="494">
        <f t="shared" si="55"/>
        <v>0</v>
      </c>
      <c r="DB37" s="494">
        <f t="shared" si="56"/>
        <v>0</v>
      </c>
      <c r="DC37" s="494">
        <f t="shared" si="57"/>
        <v>0</v>
      </c>
      <c r="DD37" s="494">
        <f t="shared" si="58"/>
        <v>0</v>
      </c>
      <c r="DE37" s="494" t="str">
        <f t="shared" si="59"/>
        <v/>
      </c>
      <c r="DF37" s="494" t="str">
        <f t="shared" si="60"/>
        <v/>
      </c>
      <c r="DG37" s="494">
        <f t="shared" si="61"/>
        <v>0</v>
      </c>
      <c r="DH37" s="499">
        <f t="shared" si="62"/>
        <v>129000</v>
      </c>
      <c r="DI37" s="499">
        <f t="shared" si="63"/>
        <v>0</v>
      </c>
      <c r="DJ37" s="499">
        <f t="shared" si="64"/>
        <v>8795454.5454545449</v>
      </c>
      <c r="DK37" s="499">
        <f t="shared" si="65"/>
        <v>879545.45454545459</v>
      </c>
      <c r="DL37" s="499">
        <f t="shared" si="66"/>
        <v>9675000</v>
      </c>
      <c r="DM37" s="483">
        <v>9675000</v>
      </c>
      <c r="DN37" s="482">
        <f t="shared" si="35"/>
        <v>0</v>
      </c>
      <c r="DO37" s="484"/>
      <c r="DP37" s="459"/>
      <c r="DQ37" s="461"/>
      <c r="DR37" s="461"/>
      <c r="DS37" s="461"/>
      <c r="DT37" s="461"/>
      <c r="DU37" s="461"/>
      <c r="DV37" s="461"/>
      <c r="DW37" s="461"/>
      <c r="DX37" s="461"/>
      <c r="DY37" s="461"/>
      <c r="DZ37" s="461"/>
      <c r="EA37" s="461"/>
      <c r="EB37" s="461"/>
      <c r="EC37" s="461"/>
      <c r="ED37" s="461"/>
      <c r="EE37" s="461"/>
      <c r="EF37" s="461"/>
      <c r="EG37" s="461"/>
      <c r="EH37" s="461"/>
      <c r="EI37" s="461"/>
      <c r="EJ37" s="461"/>
      <c r="EK37" s="461"/>
      <c r="EL37" s="461"/>
      <c r="EM37" s="461"/>
      <c r="EN37" s="461"/>
      <c r="EO37" s="461"/>
      <c r="EP37" s="461"/>
      <c r="EQ37" s="461"/>
      <c r="ER37" s="461"/>
      <c r="ES37" s="461"/>
      <c r="ET37" s="461"/>
      <c r="EU37" s="461"/>
      <c r="EV37" s="461"/>
      <c r="EW37" s="461"/>
      <c r="EX37" s="461"/>
      <c r="EY37" s="461"/>
      <c r="EZ37" s="461"/>
      <c r="FA37" s="461"/>
      <c r="FB37" s="461"/>
      <c r="FC37" s="461"/>
      <c r="FD37" s="461"/>
      <c r="FE37" s="461"/>
      <c r="FF37" s="461"/>
      <c r="FG37" s="461"/>
      <c r="FH37" s="461"/>
      <c r="FI37" s="461"/>
      <c r="FJ37" s="461"/>
      <c r="FK37" s="461"/>
      <c r="FL37" s="461"/>
      <c r="FM37" s="461"/>
      <c r="FN37" s="461"/>
      <c r="FO37" s="461"/>
      <c r="FP37" s="461"/>
    </row>
    <row r="38" spans="1:172" s="104" customFormat="1">
      <c r="A38" s="81">
        <v>43294</v>
      </c>
      <c r="B38" s="82" t="s">
        <v>57</v>
      </c>
      <c r="C38" s="83" t="s">
        <v>189</v>
      </c>
      <c r="D38" s="83" t="s">
        <v>78</v>
      </c>
      <c r="E38" s="84" t="s">
        <v>79</v>
      </c>
      <c r="F38" s="109" t="s">
        <v>316</v>
      </c>
      <c r="G38" s="468" t="s">
        <v>80</v>
      </c>
      <c r="H38" s="85" t="s">
        <v>81</v>
      </c>
      <c r="I38" s="86" t="s">
        <v>70</v>
      </c>
      <c r="J38" s="87" t="s">
        <v>71</v>
      </c>
      <c r="K38" s="88">
        <v>31</v>
      </c>
      <c r="L38" s="89">
        <f t="shared" si="5"/>
        <v>43325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240</v>
      </c>
      <c r="V38" s="90">
        <v>0</v>
      </c>
      <c r="W38" s="90">
        <v>0</v>
      </c>
      <c r="X38" s="91">
        <f t="shared" si="36"/>
        <v>240</v>
      </c>
      <c r="Y38" s="92">
        <v>45600</v>
      </c>
      <c r="Z38" s="92">
        <v>46000</v>
      </c>
      <c r="AA38" s="92">
        <v>33000</v>
      </c>
      <c r="AB38" s="93">
        <f t="shared" si="6"/>
        <v>0</v>
      </c>
      <c r="AC38" s="93">
        <f t="shared" si="7"/>
        <v>0</v>
      </c>
      <c r="AD38" s="93">
        <f t="shared" si="8"/>
        <v>0</v>
      </c>
      <c r="AE38" s="93">
        <f t="shared" si="9"/>
        <v>0</v>
      </c>
      <c r="AF38" s="93">
        <f t="shared" si="10"/>
        <v>0</v>
      </c>
      <c r="AG38" s="93">
        <f t="shared" si="11"/>
        <v>0</v>
      </c>
      <c r="AH38" s="93">
        <f t="shared" si="12"/>
        <v>0</v>
      </c>
      <c r="AI38" s="93">
        <f t="shared" si="13"/>
        <v>0</v>
      </c>
      <c r="AJ38" s="93">
        <f t="shared" si="13"/>
        <v>11040000</v>
      </c>
      <c r="AK38" s="93">
        <f t="shared" si="14"/>
        <v>0</v>
      </c>
      <c r="AL38" s="93">
        <f t="shared" si="15"/>
        <v>0</v>
      </c>
      <c r="AM38" s="91">
        <f t="shared" si="37"/>
        <v>11040000</v>
      </c>
      <c r="AN38" s="91">
        <f t="shared" si="16"/>
        <v>0</v>
      </c>
      <c r="AO38" s="91">
        <f t="shared" si="17"/>
        <v>240</v>
      </c>
      <c r="AP38" s="91">
        <f t="shared" si="18"/>
        <v>0</v>
      </c>
      <c r="AQ38" s="91">
        <f t="shared" si="19"/>
        <v>240000</v>
      </c>
      <c r="AR38" s="91"/>
      <c r="AS38" s="91">
        <f t="shared" si="20"/>
        <v>0</v>
      </c>
      <c r="AT38" s="91"/>
      <c r="AU38" s="91">
        <f>AO38*500</f>
        <v>120000</v>
      </c>
      <c r="AV38" s="91">
        <f t="shared" si="21"/>
        <v>360000</v>
      </c>
      <c r="AW38" s="91">
        <f t="shared" si="22"/>
        <v>10680000</v>
      </c>
      <c r="AX38" s="91">
        <v>0</v>
      </c>
      <c r="AY38" s="93"/>
      <c r="AZ38" s="93"/>
      <c r="BA38" s="94">
        <f t="shared" si="23"/>
        <v>10680000</v>
      </c>
      <c r="BB38" s="95">
        <v>0</v>
      </c>
      <c r="BC38" s="96" t="s">
        <v>64</v>
      </c>
      <c r="BD38" s="96"/>
      <c r="BE38" s="97"/>
      <c r="BF38" s="98"/>
      <c r="BG38" s="99"/>
      <c r="BH38" s="98"/>
      <c r="BI38" s="99"/>
      <c r="BJ38" s="98"/>
      <c r="BK38" s="99"/>
      <c r="BL38" s="98"/>
      <c r="BM38" s="99"/>
      <c r="BN38" s="100"/>
      <c r="BO38" s="101">
        <f t="shared" si="24"/>
        <v>-43294</v>
      </c>
      <c r="BP38" s="102" t="str">
        <f t="shared" si="25"/>
        <v>-</v>
      </c>
      <c r="BQ38" s="103">
        <f t="shared" si="26"/>
        <v>11040000</v>
      </c>
      <c r="BS38" s="105">
        <f t="shared" si="27"/>
        <v>11040000</v>
      </c>
      <c r="BT38" s="105">
        <f t="shared" si="28"/>
        <v>0</v>
      </c>
      <c r="BU38" s="105">
        <f t="shared" si="29"/>
        <v>0</v>
      </c>
      <c r="BV38" s="105">
        <f t="shared" si="30"/>
        <v>0</v>
      </c>
      <c r="BX38" s="105">
        <f t="shared" si="31"/>
        <v>240</v>
      </c>
      <c r="BY38" s="105">
        <f t="shared" si="32"/>
        <v>0</v>
      </c>
      <c r="BZ38" s="105">
        <f t="shared" si="33"/>
        <v>0</v>
      </c>
      <c r="CA38" s="105">
        <f t="shared" si="34"/>
        <v>0</v>
      </c>
      <c r="CC38" s="106"/>
      <c r="CD38" s="107"/>
      <c r="CE38" s="107"/>
      <c r="CF38" s="107"/>
      <c r="CG38" s="108"/>
      <c r="CH38" s="108"/>
      <c r="CI38" s="108"/>
      <c r="CJ38" s="489">
        <f t="shared" si="39"/>
        <v>0</v>
      </c>
      <c r="CK38" s="489">
        <f t="shared" si="40"/>
        <v>240</v>
      </c>
      <c r="CL38" s="457">
        <f t="shared" si="41"/>
        <v>0</v>
      </c>
      <c r="CM38" s="457">
        <f t="shared" si="42"/>
        <v>360000</v>
      </c>
      <c r="CN38" s="459">
        <f t="shared" si="43"/>
        <v>0</v>
      </c>
      <c r="CO38" s="459">
        <f t="shared" si="44"/>
        <v>360000</v>
      </c>
      <c r="CP38" s="459">
        <f t="shared" si="45"/>
        <v>360000</v>
      </c>
      <c r="CQ38" s="459">
        <f t="shared" si="46"/>
        <v>0</v>
      </c>
      <c r="CR38" s="459">
        <f t="shared" si="47"/>
        <v>11040000</v>
      </c>
      <c r="CS38" s="459">
        <f t="shared" si="48"/>
        <v>10680000</v>
      </c>
      <c r="CT38" s="460">
        <f t="shared" si="49"/>
        <v>10680000</v>
      </c>
      <c r="CU38" s="459">
        <f t="shared" si="50"/>
        <v>0</v>
      </c>
      <c r="CV38" s="459"/>
      <c r="CW38" s="494" t="str">
        <f t="shared" si="51"/>
        <v/>
      </c>
      <c r="CX38" s="494" t="str">
        <f t="shared" si="52"/>
        <v/>
      </c>
      <c r="CY38" s="494" t="str">
        <f t="shared" si="53"/>
        <v/>
      </c>
      <c r="CZ38" s="494" t="str">
        <f t="shared" si="54"/>
        <v/>
      </c>
      <c r="DA38" s="494" t="str">
        <f t="shared" si="55"/>
        <v/>
      </c>
      <c r="DB38" s="494" t="str">
        <f t="shared" si="56"/>
        <v/>
      </c>
      <c r="DC38" s="494" t="str">
        <f t="shared" si="57"/>
        <v/>
      </c>
      <c r="DD38" s="494" t="str">
        <f t="shared" si="58"/>
        <v/>
      </c>
      <c r="DE38" s="494">
        <f t="shared" si="59"/>
        <v>360000</v>
      </c>
      <c r="DF38" s="494">
        <f t="shared" si="60"/>
        <v>0</v>
      </c>
      <c r="DG38" s="494" t="str">
        <f t="shared" si="61"/>
        <v/>
      </c>
      <c r="DH38" s="499">
        <f t="shared" si="62"/>
        <v>360000</v>
      </c>
      <c r="DI38" s="499">
        <f t="shared" si="63"/>
        <v>0</v>
      </c>
      <c r="DJ38" s="499">
        <f t="shared" si="64"/>
        <v>9709090.9090909082</v>
      </c>
      <c r="DK38" s="499">
        <f t="shared" si="65"/>
        <v>970909.09090909082</v>
      </c>
      <c r="DL38" s="499">
        <f t="shared" si="66"/>
        <v>10680000</v>
      </c>
      <c r="DM38" s="483">
        <v>10680000</v>
      </c>
      <c r="DN38" s="482">
        <f t="shared" si="35"/>
        <v>0</v>
      </c>
      <c r="DO38" s="484"/>
      <c r="DP38" s="459"/>
      <c r="DQ38" s="461"/>
      <c r="DR38" s="461"/>
      <c r="DS38" s="461"/>
      <c r="DT38" s="461"/>
      <c r="DU38" s="461"/>
      <c r="DV38" s="461"/>
      <c r="DW38" s="461"/>
      <c r="DX38" s="461"/>
      <c r="DY38" s="461"/>
      <c r="DZ38" s="461"/>
      <c r="EA38" s="461"/>
      <c r="EB38" s="461"/>
      <c r="EC38" s="461"/>
      <c r="ED38" s="461"/>
      <c r="EE38" s="461"/>
      <c r="EF38" s="461"/>
      <c r="EG38" s="461"/>
      <c r="EH38" s="461"/>
      <c r="EI38" s="461"/>
      <c r="EJ38" s="461"/>
      <c r="EK38" s="461"/>
      <c r="EL38" s="461"/>
      <c r="EM38" s="461"/>
      <c r="EN38" s="461"/>
      <c r="EO38" s="461"/>
      <c r="EP38" s="461"/>
      <c r="EQ38" s="461"/>
      <c r="ER38" s="461"/>
      <c r="ES38" s="461"/>
      <c r="ET38" s="461"/>
      <c r="EU38" s="461"/>
      <c r="EV38" s="461"/>
      <c r="EW38" s="461"/>
      <c r="EX38" s="461"/>
      <c r="EY38" s="461"/>
      <c r="EZ38" s="461"/>
      <c r="FA38" s="461"/>
      <c r="FB38" s="461"/>
      <c r="FC38" s="461"/>
      <c r="FD38" s="461"/>
      <c r="FE38" s="461"/>
      <c r="FF38" s="461"/>
      <c r="FG38" s="461"/>
      <c r="FH38" s="461"/>
      <c r="FI38" s="461"/>
      <c r="FJ38" s="461"/>
      <c r="FK38" s="461"/>
      <c r="FL38" s="461"/>
      <c r="FM38" s="461"/>
      <c r="FN38" s="461"/>
      <c r="FO38" s="461"/>
      <c r="FP38" s="461"/>
    </row>
    <row r="39" spans="1:172" s="461" customFormat="1" ht="16.5" thickBot="1">
      <c r="A39" s="145">
        <v>43294</v>
      </c>
      <c r="B39" s="634" t="s">
        <v>57</v>
      </c>
      <c r="C39" s="635" t="s">
        <v>190</v>
      </c>
      <c r="D39" s="635" t="s">
        <v>158</v>
      </c>
      <c r="E39" s="636" t="s">
        <v>159</v>
      </c>
      <c r="F39" s="617" t="s">
        <v>317</v>
      </c>
      <c r="G39" s="637" t="s">
        <v>160</v>
      </c>
      <c r="H39" s="649" t="s">
        <v>161</v>
      </c>
      <c r="I39" s="650" t="s">
        <v>70</v>
      </c>
      <c r="J39" s="640" t="s">
        <v>71</v>
      </c>
      <c r="K39" s="153">
        <v>31</v>
      </c>
      <c r="L39" s="154">
        <f t="shared" si="5"/>
        <v>43325</v>
      </c>
      <c r="M39" s="155">
        <v>200</v>
      </c>
      <c r="N39" s="155">
        <v>0</v>
      </c>
      <c r="O39" s="155">
        <v>0</v>
      </c>
      <c r="P39" s="155">
        <v>0</v>
      </c>
      <c r="Q39" s="155">
        <v>0</v>
      </c>
      <c r="R39" s="155">
        <v>0</v>
      </c>
      <c r="S39" s="155">
        <v>0</v>
      </c>
      <c r="T39" s="155">
        <v>0</v>
      </c>
      <c r="U39" s="155">
        <v>182</v>
      </c>
      <c r="V39" s="155">
        <v>0</v>
      </c>
      <c r="W39" s="155">
        <v>0</v>
      </c>
      <c r="X39" s="91">
        <f t="shared" si="36"/>
        <v>382</v>
      </c>
      <c r="Y39" s="156">
        <v>45600</v>
      </c>
      <c r="Z39" s="156">
        <v>46000</v>
      </c>
      <c r="AA39" s="156">
        <v>33000</v>
      </c>
      <c r="AB39" s="142">
        <f t="shared" si="6"/>
        <v>9120000</v>
      </c>
      <c r="AC39" s="142">
        <f t="shared" si="7"/>
        <v>0</v>
      </c>
      <c r="AD39" s="142">
        <f t="shared" si="8"/>
        <v>0</v>
      </c>
      <c r="AE39" s="142">
        <f t="shared" si="9"/>
        <v>0</v>
      </c>
      <c r="AF39" s="142">
        <f t="shared" si="10"/>
        <v>0</v>
      </c>
      <c r="AG39" s="142">
        <f t="shared" si="11"/>
        <v>0</v>
      </c>
      <c r="AH39" s="142">
        <f t="shared" si="12"/>
        <v>0</v>
      </c>
      <c r="AI39" s="142">
        <f t="shared" si="13"/>
        <v>0</v>
      </c>
      <c r="AJ39" s="142">
        <f t="shared" si="13"/>
        <v>8372000</v>
      </c>
      <c r="AK39" s="142">
        <f t="shared" si="14"/>
        <v>0</v>
      </c>
      <c r="AL39" s="142">
        <f t="shared" si="15"/>
        <v>0</v>
      </c>
      <c r="AM39" s="91">
        <f t="shared" si="37"/>
        <v>17492000</v>
      </c>
      <c r="AN39" s="136">
        <f t="shared" si="16"/>
        <v>200</v>
      </c>
      <c r="AO39" s="136">
        <f t="shared" si="17"/>
        <v>182</v>
      </c>
      <c r="AP39" s="136">
        <f t="shared" si="18"/>
        <v>120000</v>
      </c>
      <c r="AQ39" s="136">
        <f t="shared" si="19"/>
        <v>182000</v>
      </c>
      <c r="AR39" s="136"/>
      <c r="AS39" s="136">
        <f t="shared" si="20"/>
        <v>0</v>
      </c>
      <c r="AT39" s="136"/>
      <c r="AU39" s="136">
        <f>U39*500</f>
        <v>91000</v>
      </c>
      <c r="AV39" s="136">
        <f t="shared" si="21"/>
        <v>393000</v>
      </c>
      <c r="AW39" s="136">
        <f t="shared" si="22"/>
        <v>17099000</v>
      </c>
      <c r="AX39" s="136">
        <v>0</v>
      </c>
      <c r="AY39" s="142"/>
      <c r="AZ39" s="142"/>
      <c r="BA39" s="157">
        <f t="shared" si="23"/>
        <v>17099000</v>
      </c>
      <c r="BB39" s="641">
        <v>0</v>
      </c>
      <c r="BC39" s="642" t="s">
        <v>64</v>
      </c>
      <c r="BD39" s="642"/>
      <c r="BE39" s="643"/>
      <c r="BF39" s="644"/>
      <c r="BG39" s="645"/>
      <c r="BH39" s="644"/>
      <c r="BI39" s="645"/>
      <c r="BJ39" s="644"/>
      <c r="BK39" s="645"/>
      <c r="BL39" s="644"/>
      <c r="BM39" s="645"/>
      <c r="BN39" s="646"/>
      <c r="BO39" s="164">
        <f t="shared" si="24"/>
        <v>-43294</v>
      </c>
      <c r="BP39" s="647" t="str">
        <f t="shared" si="25"/>
        <v>-</v>
      </c>
      <c r="BQ39" s="648">
        <f t="shared" si="26"/>
        <v>17492000</v>
      </c>
      <c r="BS39" s="630">
        <f t="shared" si="27"/>
        <v>17492000</v>
      </c>
      <c r="BT39" s="630">
        <f t="shared" si="28"/>
        <v>0</v>
      </c>
      <c r="BU39" s="630">
        <f t="shared" si="29"/>
        <v>0</v>
      </c>
      <c r="BV39" s="630">
        <f t="shared" si="30"/>
        <v>0</v>
      </c>
      <c r="BX39" s="630">
        <f t="shared" si="31"/>
        <v>382</v>
      </c>
      <c r="BY39" s="630">
        <f t="shared" si="32"/>
        <v>0</v>
      </c>
      <c r="BZ39" s="630">
        <f t="shared" si="33"/>
        <v>0</v>
      </c>
      <c r="CA39" s="630">
        <f t="shared" si="34"/>
        <v>0</v>
      </c>
      <c r="CC39" s="631"/>
      <c r="CD39" s="632"/>
      <c r="CE39" s="632"/>
      <c r="CF39" s="632"/>
      <c r="CG39" s="633"/>
      <c r="CH39" s="633"/>
      <c r="CI39" s="633"/>
      <c r="CJ39" s="489">
        <f t="shared" si="39"/>
        <v>200</v>
      </c>
      <c r="CK39" s="489">
        <f t="shared" si="40"/>
        <v>182</v>
      </c>
      <c r="CL39" s="459">
        <f t="shared" si="41"/>
        <v>120000</v>
      </c>
      <c r="CM39" s="459">
        <f t="shared" si="42"/>
        <v>273000</v>
      </c>
      <c r="CN39" s="459">
        <f t="shared" si="43"/>
        <v>0</v>
      </c>
      <c r="CO39" s="459">
        <f t="shared" si="44"/>
        <v>393000</v>
      </c>
      <c r="CP39" s="459">
        <f t="shared" si="45"/>
        <v>393000</v>
      </c>
      <c r="CQ39" s="459">
        <f t="shared" si="46"/>
        <v>0</v>
      </c>
      <c r="CR39" s="459">
        <f t="shared" si="47"/>
        <v>17492000</v>
      </c>
      <c r="CS39" s="459">
        <f t="shared" si="48"/>
        <v>17099000</v>
      </c>
      <c r="CT39" s="460">
        <f t="shared" si="49"/>
        <v>17099000</v>
      </c>
      <c r="CU39" s="459">
        <f t="shared" si="50"/>
        <v>0</v>
      </c>
      <c r="CV39" s="459"/>
      <c r="CW39" s="494">
        <f t="shared" si="51"/>
        <v>120000</v>
      </c>
      <c r="CX39" s="494">
        <f t="shared" si="52"/>
        <v>0</v>
      </c>
      <c r="CY39" s="494">
        <f t="shared" si="53"/>
        <v>0</v>
      </c>
      <c r="CZ39" s="494">
        <f t="shared" si="54"/>
        <v>0</v>
      </c>
      <c r="DA39" s="494">
        <f t="shared" si="55"/>
        <v>0</v>
      </c>
      <c r="DB39" s="494">
        <f t="shared" si="56"/>
        <v>0</v>
      </c>
      <c r="DC39" s="494">
        <f t="shared" si="57"/>
        <v>0</v>
      </c>
      <c r="DD39" s="494">
        <f t="shared" si="58"/>
        <v>0</v>
      </c>
      <c r="DE39" s="494">
        <f t="shared" si="59"/>
        <v>273000</v>
      </c>
      <c r="DF39" s="494">
        <f t="shared" si="60"/>
        <v>0</v>
      </c>
      <c r="DG39" s="494">
        <f t="shared" si="61"/>
        <v>0</v>
      </c>
      <c r="DH39" s="499">
        <f t="shared" si="62"/>
        <v>393000</v>
      </c>
      <c r="DI39" s="499">
        <f t="shared" si="63"/>
        <v>0</v>
      </c>
      <c r="DJ39" s="499">
        <f t="shared" si="64"/>
        <v>15544545.454545453</v>
      </c>
      <c r="DK39" s="499">
        <f t="shared" si="65"/>
        <v>1554454.5454545454</v>
      </c>
      <c r="DL39" s="499">
        <f t="shared" si="66"/>
        <v>17099000</v>
      </c>
      <c r="DM39" s="483">
        <v>17099000</v>
      </c>
      <c r="DN39" s="482">
        <f t="shared" si="35"/>
        <v>0</v>
      </c>
      <c r="DO39" s="484"/>
      <c r="DP39" s="459"/>
    </row>
    <row r="40" spans="1:172" s="310" customFormat="1" ht="16.5" thickBot="1">
      <c r="A40" s="286">
        <v>43295</v>
      </c>
      <c r="B40" s="287" t="s">
        <v>57</v>
      </c>
      <c r="C40" s="288" t="s">
        <v>191</v>
      </c>
      <c r="D40" s="288" t="s">
        <v>192</v>
      </c>
      <c r="E40" s="289" t="s">
        <v>193</v>
      </c>
      <c r="F40" s="109" t="s">
        <v>318</v>
      </c>
      <c r="G40" s="474" t="s">
        <v>194</v>
      </c>
      <c r="H40" s="290" t="s">
        <v>195</v>
      </c>
      <c r="I40" s="291" t="s">
        <v>196</v>
      </c>
      <c r="J40" s="292" t="s">
        <v>71</v>
      </c>
      <c r="K40" s="293">
        <v>31</v>
      </c>
      <c r="L40" s="294">
        <f t="shared" si="5"/>
        <v>43326</v>
      </c>
      <c r="M40" s="295">
        <v>100</v>
      </c>
      <c r="N40" s="295">
        <v>35</v>
      </c>
      <c r="O40" s="295">
        <v>30</v>
      </c>
      <c r="P40" s="295">
        <v>35</v>
      </c>
      <c r="Q40" s="295">
        <v>0</v>
      </c>
      <c r="R40" s="295">
        <v>0</v>
      </c>
      <c r="S40" s="295">
        <v>0</v>
      </c>
      <c r="T40" s="295">
        <v>0</v>
      </c>
      <c r="U40" s="295">
        <v>295</v>
      </c>
      <c r="V40" s="295">
        <v>100</v>
      </c>
      <c r="W40" s="295">
        <v>0</v>
      </c>
      <c r="X40" s="296">
        <f t="shared" si="36"/>
        <v>595</v>
      </c>
      <c r="Y40" s="297">
        <v>45600</v>
      </c>
      <c r="Z40" s="297">
        <v>46000</v>
      </c>
      <c r="AA40" s="297">
        <v>33000</v>
      </c>
      <c r="AB40" s="298">
        <f t="shared" si="6"/>
        <v>4560000</v>
      </c>
      <c r="AC40" s="298">
        <f t="shared" si="7"/>
        <v>1596000</v>
      </c>
      <c r="AD40" s="298">
        <f t="shared" si="8"/>
        <v>1368000</v>
      </c>
      <c r="AE40" s="298">
        <f t="shared" si="9"/>
        <v>1596000</v>
      </c>
      <c r="AF40" s="298">
        <f t="shared" si="10"/>
        <v>0</v>
      </c>
      <c r="AG40" s="298">
        <f t="shared" si="11"/>
        <v>0</v>
      </c>
      <c r="AH40" s="298">
        <f t="shared" si="12"/>
        <v>0</v>
      </c>
      <c r="AI40" s="298">
        <f t="shared" si="13"/>
        <v>0</v>
      </c>
      <c r="AJ40" s="298">
        <f t="shared" si="13"/>
        <v>13570000</v>
      </c>
      <c r="AK40" s="298">
        <f t="shared" si="14"/>
        <v>4600000</v>
      </c>
      <c r="AL40" s="298">
        <f t="shared" si="15"/>
        <v>0</v>
      </c>
      <c r="AM40" s="296">
        <f t="shared" si="37"/>
        <v>27290000</v>
      </c>
      <c r="AN40" s="299">
        <f t="shared" si="16"/>
        <v>200</v>
      </c>
      <c r="AO40" s="299">
        <f t="shared" si="17"/>
        <v>395</v>
      </c>
      <c r="AP40" s="299">
        <f t="shared" si="18"/>
        <v>120000</v>
      </c>
      <c r="AQ40" s="299">
        <f t="shared" si="19"/>
        <v>395000</v>
      </c>
      <c r="AR40" s="299">
        <f>AN40*400+AO40*400</f>
        <v>238000</v>
      </c>
      <c r="AS40" s="299">
        <f t="shared" si="20"/>
        <v>0</v>
      </c>
      <c r="AT40" s="299"/>
      <c r="AU40" s="299">
        <f t="shared" si="38"/>
        <v>0</v>
      </c>
      <c r="AV40" s="299">
        <f t="shared" si="21"/>
        <v>753000</v>
      </c>
      <c r="AW40" s="299">
        <f t="shared" si="22"/>
        <v>26537000</v>
      </c>
      <c r="AX40" s="299">
        <v>0</v>
      </c>
      <c r="AY40" s="298"/>
      <c r="AZ40" s="298"/>
      <c r="BA40" s="300">
        <f t="shared" si="23"/>
        <v>26537000</v>
      </c>
      <c r="BB40" s="301">
        <v>0</v>
      </c>
      <c r="BC40" s="302" t="s">
        <v>64</v>
      </c>
      <c r="BD40" s="302"/>
      <c r="BE40" s="303"/>
      <c r="BF40" s="304"/>
      <c r="BG40" s="305"/>
      <c r="BH40" s="304"/>
      <c r="BI40" s="305"/>
      <c r="BJ40" s="304"/>
      <c r="BK40" s="305"/>
      <c r="BL40" s="304"/>
      <c r="BM40" s="305"/>
      <c r="BN40" s="306"/>
      <c r="BO40" s="307">
        <f t="shared" si="24"/>
        <v>-43295</v>
      </c>
      <c r="BP40" s="308" t="str">
        <f t="shared" si="25"/>
        <v>-</v>
      </c>
      <c r="BQ40" s="309">
        <f t="shared" si="26"/>
        <v>27290000</v>
      </c>
      <c r="BS40" s="311">
        <f t="shared" si="27"/>
        <v>27290000</v>
      </c>
      <c r="BT40" s="311">
        <f t="shared" si="28"/>
        <v>0</v>
      </c>
      <c r="BU40" s="311">
        <f t="shared" si="29"/>
        <v>0</v>
      </c>
      <c r="BV40" s="311">
        <f t="shared" si="30"/>
        <v>0</v>
      </c>
      <c r="BX40" s="311">
        <f t="shared" si="31"/>
        <v>595</v>
      </c>
      <c r="BY40" s="311">
        <f t="shared" si="32"/>
        <v>0</v>
      </c>
      <c r="BZ40" s="311">
        <f t="shared" si="33"/>
        <v>0</v>
      </c>
      <c r="CA40" s="311">
        <f t="shared" si="34"/>
        <v>0</v>
      </c>
      <c r="CC40" s="312"/>
      <c r="CD40" s="313"/>
      <c r="CE40" s="313"/>
      <c r="CF40" s="313"/>
      <c r="CG40" s="314"/>
      <c r="CH40" s="314"/>
      <c r="CI40" s="314"/>
      <c r="CJ40" s="489">
        <f t="shared" si="39"/>
        <v>200</v>
      </c>
      <c r="CK40" s="489">
        <f t="shared" si="40"/>
        <v>395</v>
      </c>
      <c r="CL40" s="458">
        <f>AP40+AS40</f>
        <v>120000</v>
      </c>
      <c r="CM40" s="458">
        <f>AQ40+AU40</f>
        <v>395000</v>
      </c>
      <c r="CN40" s="458">
        <f>AT40+AX40+AR40</f>
        <v>238000</v>
      </c>
      <c r="CO40" s="459">
        <f t="shared" si="44"/>
        <v>753000</v>
      </c>
      <c r="CP40" s="459">
        <f t="shared" si="45"/>
        <v>753000</v>
      </c>
      <c r="CQ40" s="459">
        <f t="shared" si="46"/>
        <v>0</v>
      </c>
      <c r="CR40" s="459">
        <f t="shared" si="47"/>
        <v>27290000</v>
      </c>
      <c r="CS40" s="459">
        <f t="shared" si="48"/>
        <v>26537000</v>
      </c>
      <c r="CT40" s="460">
        <f t="shared" si="49"/>
        <v>26537000</v>
      </c>
      <c r="CU40" s="459">
        <f t="shared" si="50"/>
        <v>0</v>
      </c>
      <c r="CV40" s="459"/>
      <c r="CW40" s="494">
        <f t="shared" si="51"/>
        <v>100000</v>
      </c>
      <c r="CX40" s="494">
        <f t="shared" si="52"/>
        <v>35000</v>
      </c>
      <c r="CY40" s="494">
        <f t="shared" si="53"/>
        <v>30000</v>
      </c>
      <c r="CZ40" s="494">
        <f t="shared" si="54"/>
        <v>35000</v>
      </c>
      <c r="DA40" s="494">
        <f t="shared" si="55"/>
        <v>0</v>
      </c>
      <c r="DB40" s="494">
        <f t="shared" si="56"/>
        <v>0</v>
      </c>
      <c r="DC40" s="494">
        <f t="shared" si="57"/>
        <v>0</v>
      </c>
      <c r="DD40" s="494">
        <f t="shared" si="58"/>
        <v>0</v>
      </c>
      <c r="DE40" s="494">
        <f t="shared" si="59"/>
        <v>413000</v>
      </c>
      <c r="DF40" s="494">
        <f t="shared" si="60"/>
        <v>140000</v>
      </c>
      <c r="DG40" s="494">
        <f t="shared" si="61"/>
        <v>0</v>
      </c>
      <c r="DH40" s="499">
        <f t="shared" si="62"/>
        <v>753000</v>
      </c>
      <c r="DI40" s="499">
        <f t="shared" si="63"/>
        <v>0</v>
      </c>
      <c r="DJ40" s="499">
        <f t="shared" si="64"/>
        <v>24124545.454545453</v>
      </c>
      <c r="DK40" s="499">
        <f t="shared" si="65"/>
        <v>2412454.5454545454</v>
      </c>
      <c r="DL40" s="499">
        <f t="shared" si="66"/>
        <v>26537000</v>
      </c>
      <c r="DM40" s="483">
        <v>26537000</v>
      </c>
      <c r="DN40" s="482">
        <f t="shared" si="35"/>
        <v>0</v>
      </c>
      <c r="DO40" s="484"/>
      <c r="DP40" s="459"/>
    </row>
    <row r="41" spans="1:172" s="104" customFormat="1">
      <c r="A41" s="112">
        <v>43297</v>
      </c>
      <c r="B41" s="113" t="s">
        <v>57</v>
      </c>
      <c r="C41" s="114" t="s">
        <v>197</v>
      </c>
      <c r="D41" s="114" t="s">
        <v>198</v>
      </c>
      <c r="E41" s="115" t="s">
        <v>199</v>
      </c>
      <c r="F41" s="109" t="s">
        <v>319</v>
      </c>
      <c r="G41" s="469" t="s">
        <v>200</v>
      </c>
      <c r="H41" s="138" t="s">
        <v>201</v>
      </c>
      <c r="I41" s="139" t="s">
        <v>202</v>
      </c>
      <c r="J41" s="118" t="s">
        <v>71</v>
      </c>
      <c r="K41" s="140">
        <v>31</v>
      </c>
      <c r="L41" s="120">
        <f t="shared" si="5"/>
        <v>43328</v>
      </c>
      <c r="M41" s="121">
        <v>405</v>
      </c>
      <c r="N41" s="121">
        <v>50</v>
      </c>
      <c r="O41" s="121">
        <v>50</v>
      </c>
      <c r="P41" s="121">
        <v>50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91">
        <f t="shared" si="36"/>
        <v>555</v>
      </c>
      <c r="Y41" s="123">
        <v>45600</v>
      </c>
      <c r="Z41" s="123">
        <v>46000</v>
      </c>
      <c r="AA41" s="123">
        <v>33000</v>
      </c>
      <c r="AB41" s="124">
        <f t="shared" si="6"/>
        <v>18468000</v>
      </c>
      <c r="AC41" s="124">
        <f t="shared" si="7"/>
        <v>2280000</v>
      </c>
      <c r="AD41" s="124">
        <f t="shared" si="8"/>
        <v>2280000</v>
      </c>
      <c r="AE41" s="124">
        <f t="shared" si="9"/>
        <v>2280000</v>
      </c>
      <c r="AF41" s="124">
        <f t="shared" si="10"/>
        <v>0</v>
      </c>
      <c r="AG41" s="124">
        <f t="shared" si="11"/>
        <v>0</v>
      </c>
      <c r="AH41" s="124">
        <f t="shared" si="12"/>
        <v>0</v>
      </c>
      <c r="AI41" s="124">
        <f t="shared" si="13"/>
        <v>0</v>
      </c>
      <c r="AJ41" s="124">
        <f t="shared" si="13"/>
        <v>0</v>
      </c>
      <c r="AK41" s="124">
        <f t="shared" si="14"/>
        <v>0</v>
      </c>
      <c r="AL41" s="124">
        <f t="shared" si="15"/>
        <v>0</v>
      </c>
      <c r="AM41" s="91">
        <f t="shared" si="37"/>
        <v>25308000</v>
      </c>
      <c r="AN41" s="122">
        <f t="shared" si="16"/>
        <v>555</v>
      </c>
      <c r="AO41" s="122">
        <f t="shared" si="17"/>
        <v>0</v>
      </c>
      <c r="AP41" s="122">
        <f t="shared" si="18"/>
        <v>333000</v>
      </c>
      <c r="AQ41" s="122">
        <f t="shared" si="19"/>
        <v>0</v>
      </c>
      <c r="AR41" s="122">
        <f>AN41*400</f>
        <v>222000</v>
      </c>
      <c r="AS41" s="122">
        <f t="shared" si="20"/>
        <v>0</v>
      </c>
      <c r="AT41" s="122"/>
      <c r="AU41" s="122">
        <f t="shared" si="38"/>
        <v>0</v>
      </c>
      <c r="AV41" s="122">
        <f t="shared" si="21"/>
        <v>555000</v>
      </c>
      <c r="AW41" s="122">
        <f t="shared" si="22"/>
        <v>24753000</v>
      </c>
      <c r="AX41" s="122">
        <v>0</v>
      </c>
      <c r="AY41" s="124"/>
      <c r="AZ41" s="124"/>
      <c r="BA41" s="125">
        <f t="shared" si="23"/>
        <v>24753000</v>
      </c>
      <c r="BB41" s="126">
        <v>0</v>
      </c>
      <c r="BC41" s="127" t="s">
        <v>64</v>
      </c>
      <c r="BD41" s="127"/>
      <c r="BE41" s="128"/>
      <c r="BF41" s="129"/>
      <c r="BG41" s="130"/>
      <c r="BH41" s="129"/>
      <c r="BI41" s="130"/>
      <c r="BJ41" s="129"/>
      <c r="BK41" s="130"/>
      <c r="BL41" s="129"/>
      <c r="BM41" s="130"/>
      <c r="BN41" s="131"/>
      <c r="BO41" s="132">
        <f t="shared" si="24"/>
        <v>-43297</v>
      </c>
      <c r="BP41" s="133" t="str">
        <f t="shared" si="25"/>
        <v>-</v>
      </c>
      <c r="BQ41" s="134">
        <f t="shared" si="26"/>
        <v>25308000</v>
      </c>
      <c r="BS41" s="105">
        <f t="shared" si="27"/>
        <v>25308000</v>
      </c>
      <c r="BT41" s="105">
        <f t="shared" si="28"/>
        <v>0</v>
      </c>
      <c r="BU41" s="105">
        <f t="shared" si="29"/>
        <v>0</v>
      </c>
      <c r="BV41" s="105">
        <f t="shared" si="30"/>
        <v>0</v>
      </c>
      <c r="BX41" s="105">
        <f t="shared" si="31"/>
        <v>555</v>
      </c>
      <c r="BY41" s="105">
        <f t="shared" si="32"/>
        <v>0</v>
      </c>
      <c r="BZ41" s="105">
        <f t="shared" si="33"/>
        <v>0</v>
      </c>
      <c r="CA41" s="105">
        <f t="shared" si="34"/>
        <v>0</v>
      </c>
      <c r="CC41" s="106"/>
      <c r="CD41" s="107"/>
      <c r="CE41" s="107"/>
      <c r="CF41" s="107"/>
      <c r="CG41" s="108"/>
      <c r="CH41" s="108"/>
      <c r="CI41" s="108"/>
      <c r="CJ41" s="489">
        <f t="shared" si="39"/>
        <v>555</v>
      </c>
      <c r="CK41" s="489">
        <f t="shared" si="40"/>
        <v>0</v>
      </c>
      <c r="CL41" s="457">
        <f t="shared" si="41"/>
        <v>555000</v>
      </c>
      <c r="CM41" s="457">
        <f t="shared" si="42"/>
        <v>0</v>
      </c>
      <c r="CN41" s="459">
        <f t="shared" si="43"/>
        <v>0</v>
      </c>
      <c r="CO41" s="459">
        <f t="shared" si="44"/>
        <v>555000</v>
      </c>
      <c r="CP41" s="459">
        <f t="shared" si="45"/>
        <v>555000</v>
      </c>
      <c r="CQ41" s="459">
        <f t="shared" si="46"/>
        <v>0</v>
      </c>
      <c r="CR41" s="459">
        <f t="shared" si="47"/>
        <v>25308000</v>
      </c>
      <c r="CS41" s="459">
        <f t="shared" si="48"/>
        <v>24753000</v>
      </c>
      <c r="CT41" s="460">
        <f t="shared" si="49"/>
        <v>24753000</v>
      </c>
      <c r="CU41" s="459">
        <f t="shared" si="50"/>
        <v>0</v>
      </c>
      <c r="CV41" s="459"/>
      <c r="CW41" s="494">
        <f t="shared" si="51"/>
        <v>405000</v>
      </c>
      <c r="CX41" s="494">
        <f t="shared" si="52"/>
        <v>50000</v>
      </c>
      <c r="CY41" s="494">
        <f t="shared" si="53"/>
        <v>50000</v>
      </c>
      <c r="CZ41" s="494">
        <f t="shared" si="54"/>
        <v>50000</v>
      </c>
      <c r="DA41" s="494">
        <f t="shared" si="55"/>
        <v>0</v>
      </c>
      <c r="DB41" s="494">
        <f t="shared" si="56"/>
        <v>0</v>
      </c>
      <c r="DC41" s="494">
        <f t="shared" si="57"/>
        <v>0</v>
      </c>
      <c r="DD41" s="494">
        <f t="shared" si="58"/>
        <v>0</v>
      </c>
      <c r="DE41" s="494" t="str">
        <f t="shared" si="59"/>
        <v/>
      </c>
      <c r="DF41" s="494" t="str">
        <f t="shared" si="60"/>
        <v/>
      </c>
      <c r="DG41" s="494">
        <f t="shared" si="61"/>
        <v>0</v>
      </c>
      <c r="DH41" s="499">
        <f t="shared" si="62"/>
        <v>555000</v>
      </c>
      <c r="DI41" s="499">
        <f t="shared" si="63"/>
        <v>0</v>
      </c>
      <c r="DJ41" s="499">
        <f t="shared" si="64"/>
        <v>22502727.27272727</v>
      </c>
      <c r="DK41" s="499">
        <f t="shared" si="65"/>
        <v>2250272.7272727271</v>
      </c>
      <c r="DL41" s="499">
        <f t="shared" si="66"/>
        <v>24752999.999999996</v>
      </c>
      <c r="DM41" s="483">
        <v>24753000</v>
      </c>
      <c r="DN41" s="482">
        <f t="shared" si="35"/>
        <v>0</v>
      </c>
      <c r="DO41" s="484"/>
      <c r="DP41" s="459"/>
      <c r="DQ41" s="461"/>
      <c r="DR41" s="461"/>
      <c r="DS41" s="461"/>
      <c r="DT41" s="461"/>
      <c r="DU41" s="461"/>
      <c r="DV41" s="461"/>
      <c r="DW41" s="461"/>
      <c r="DX41" s="461"/>
      <c r="DY41" s="461"/>
      <c r="DZ41" s="461"/>
      <c r="EA41" s="461"/>
      <c r="EB41" s="461"/>
      <c r="EC41" s="461"/>
      <c r="ED41" s="461"/>
      <c r="EE41" s="461"/>
      <c r="EF41" s="461"/>
      <c r="EG41" s="461"/>
      <c r="EH41" s="461"/>
      <c r="EI41" s="461"/>
      <c r="EJ41" s="461"/>
      <c r="EK41" s="461"/>
      <c r="EL41" s="461"/>
      <c r="EM41" s="461"/>
      <c r="EN41" s="461"/>
      <c r="EO41" s="461"/>
      <c r="EP41" s="461"/>
      <c r="EQ41" s="461"/>
      <c r="ER41" s="461"/>
      <c r="ES41" s="461"/>
      <c r="ET41" s="461"/>
      <c r="EU41" s="461"/>
      <c r="EV41" s="461"/>
      <c r="EW41" s="461"/>
      <c r="EX41" s="461"/>
      <c r="EY41" s="461"/>
      <c r="EZ41" s="461"/>
      <c r="FA41" s="461"/>
      <c r="FB41" s="461"/>
      <c r="FC41" s="461"/>
      <c r="FD41" s="461"/>
      <c r="FE41" s="461"/>
      <c r="FF41" s="461"/>
      <c r="FG41" s="461"/>
      <c r="FH41" s="461"/>
      <c r="FI41" s="461"/>
      <c r="FJ41" s="461"/>
      <c r="FK41" s="461"/>
      <c r="FL41" s="461"/>
      <c r="FM41" s="461"/>
      <c r="FN41" s="461"/>
      <c r="FO41" s="461"/>
      <c r="FP41" s="461"/>
    </row>
    <row r="42" spans="1:172" s="104" customFormat="1">
      <c r="A42" s="81">
        <v>43297</v>
      </c>
      <c r="B42" s="82" t="s">
        <v>57</v>
      </c>
      <c r="C42" s="83" t="s">
        <v>203</v>
      </c>
      <c r="D42" s="83" t="s">
        <v>164</v>
      </c>
      <c r="E42" s="109" t="s">
        <v>165</v>
      </c>
      <c r="F42" s="109" t="s">
        <v>320</v>
      </c>
      <c r="G42" s="468" t="s">
        <v>166</v>
      </c>
      <c r="H42" s="110" t="s">
        <v>167</v>
      </c>
      <c r="I42" s="86" t="s">
        <v>168</v>
      </c>
      <c r="J42" s="87" t="s">
        <v>71</v>
      </c>
      <c r="K42" s="111">
        <v>31</v>
      </c>
      <c r="L42" s="89">
        <f t="shared" si="5"/>
        <v>43328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635</v>
      </c>
      <c r="V42" s="90">
        <v>0</v>
      </c>
      <c r="W42" s="90">
        <v>0</v>
      </c>
      <c r="X42" s="91">
        <f t="shared" si="36"/>
        <v>635</v>
      </c>
      <c r="Y42" s="92">
        <v>45600</v>
      </c>
      <c r="Z42" s="92">
        <v>46000</v>
      </c>
      <c r="AA42" s="92">
        <v>33000</v>
      </c>
      <c r="AB42" s="93">
        <f t="shared" si="6"/>
        <v>0</v>
      </c>
      <c r="AC42" s="93">
        <f t="shared" si="7"/>
        <v>0</v>
      </c>
      <c r="AD42" s="93">
        <f t="shared" si="8"/>
        <v>0</v>
      </c>
      <c r="AE42" s="93">
        <f t="shared" si="9"/>
        <v>0</v>
      </c>
      <c r="AF42" s="93">
        <f t="shared" si="10"/>
        <v>0</v>
      </c>
      <c r="AG42" s="93">
        <f t="shared" si="11"/>
        <v>0</v>
      </c>
      <c r="AH42" s="93">
        <f t="shared" si="12"/>
        <v>0</v>
      </c>
      <c r="AI42" s="93">
        <f t="shared" si="13"/>
        <v>0</v>
      </c>
      <c r="AJ42" s="93">
        <f t="shared" si="13"/>
        <v>29210000</v>
      </c>
      <c r="AK42" s="93">
        <f t="shared" si="14"/>
        <v>0</v>
      </c>
      <c r="AL42" s="93">
        <f t="shared" si="15"/>
        <v>0</v>
      </c>
      <c r="AM42" s="91">
        <f t="shared" si="37"/>
        <v>29210000</v>
      </c>
      <c r="AN42" s="91">
        <f t="shared" si="16"/>
        <v>0</v>
      </c>
      <c r="AO42" s="91">
        <f t="shared" si="17"/>
        <v>635</v>
      </c>
      <c r="AP42" s="91">
        <f t="shared" si="18"/>
        <v>0</v>
      </c>
      <c r="AQ42" s="91">
        <f t="shared" si="19"/>
        <v>635000</v>
      </c>
      <c r="AR42" s="91"/>
      <c r="AS42" s="91">
        <f t="shared" si="20"/>
        <v>0</v>
      </c>
      <c r="AT42" s="91"/>
      <c r="AU42" s="91">
        <f t="shared" si="38"/>
        <v>0</v>
      </c>
      <c r="AV42" s="91">
        <f t="shared" si="21"/>
        <v>635000</v>
      </c>
      <c r="AW42" s="91">
        <f t="shared" si="22"/>
        <v>28575000</v>
      </c>
      <c r="AX42" s="91">
        <v>0</v>
      </c>
      <c r="AY42" s="93"/>
      <c r="AZ42" s="93"/>
      <c r="BA42" s="94">
        <f t="shared" si="23"/>
        <v>28575000</v>
      </c>
      <c r="BB42" s="95">
        <v>0</v>
      </c>
      <c r="BC42" s="96" t="s">
        <v>64</v>
      </c>
      <c r="BD42" s="96"/>
      <c r="BE42" s="97"/>
      <c r="BF42" s="98"/>
      <c r="BG42" s="99"/>
      <c r="BH42" s="98"/>
      <c r="BI42" s="99"/>
      <c r="BJ42" s="98"/>
      <c r="BK42" s="99"/>
      <c r="BL42" s="98"/>
      <c r="BM42" s="99"/>
      <c r="BN42" s="100"/>
      <c r="BO42" s="101">
        <f t="shared" si="24"/>
        <v>-43297</v>
      </c>
      <c r="BP42" s="102" t="str">
        <f t="shared" si="25"/>
        <v>-</v>
      </c>
      <c r="BQ42" s="103">
        <f t="shared" si="26"/>
        <v>29210000</v>
      </c>
      <c r="BS42" s="105">
        <f t="shared" si="27"/>
        <v>29210000</v>
      </c>
      <c r="BT42" s="105">
        <f t="shared" si="28"/>
        <v>0</v>
      </c>
      <c r="BU42" s="105">
        <f t="shared" si="29"/>
        <v>0</v>
      </c>
      <c r="BV42" s="105">
        <f t="shared" si="30"/>
        <v>0</v>
      </c>
      <c r="BX42" s="105">
        <f t="shared" si="31"/>
        <v>635</v>
      </c>
      <c r="BY42" s="105">
        <f t="shared" si="32"/>
        <v>0</v>
      </c>
      <c r="BZ42" s="105">
        <f t="shared" si="33"/>
        <v>0</v>
      </c>
      <c r="CA42" s="105">
        <f t="shared" si="34"/>
        <v>0</v>
      </c>
      <c r="CC42" s="106"/>
      <c r="CD42" s="107"/>
      <c r="CE42" s="107"/>
      <c r="CF42" s="107"/>
      <c r="CG42" s="108"/>
      <c r="CH42" s="108"/>
      <c r="CI42" s="108"/>
      <c r="CJ42" s="489">
        <f t="shared" si="39"/>
        <v>0</v>
      </c>
      <c r="CK42" s="489">
        <f t="shared" si="40"/>
        <v>635</v>
      </c>
      <c r="CL42" s="457">
        <f t="shared" si="41"/>
        <v>0</v>
      </c>
      <c r="CM42" s="457">
        <f t="shared" si="42"/>
        <v>635000</v>
      </c>
      <c r="CN42" s="459">
        <f t="shared" si="43"/>
        <v>0</v>
      </c>
      <c r="CO42" s="459">
        <f t="shared" si="44"/>
        <v>635000</v>
      </c>
      <c r="CP42" s="459">
        <f t="shared" si="45"/>
        <v>635000</v>
      </c>
      <c r="CQ42" s="459">
        <f t="shared" si="46"/>
        <v>0</v>
      </c>
      <c r="CR42" s="459">
        <f t="shared" si="47"/>
        <v>29210000</v>
      </c>
      <c r="CS42" s="459">
        <f t="shared" si="48"/>
        <v>28575000</v>
      </c>
      <c r="CT42" s="460">
        <f t="shared" si="49"/>
        <v>28575000</v>
      </c>
      <c r="CU42" s="459">
        <f t="shared" si="50"/>
        <v>0</v>
      </c>
      <c r="CV42" s="459"/>
      <c r="CW42" s="494" t="str">
        <f t="shared" si="51"/>
        <v/>
      </c>
      <c r="CX42" s="494" t="str">
        <f t="shared" si="52"/>
        <v/>
      </c>
      <c r="CY42" s="494" t="str">
        <f t="shared" si="53"/>
        <v/>
      </c>
      <c r="CZ42" s="494" t="str">
        <f t="shared" si="54"/>
        <v/>
      </c>
      <c r="DA42" s="494" t="str">
        <f t="shared" si="55"/>
        <v/>
      </c>
      <c r="DB42" s="494" t="str">
        <f t="shared" si="56"/>
        <v/>
      </c>
      <c r="DC42" s="494" t="str">
        <f t="shared" si="57"/>
        <v/>
      </c>
      <c r="DD42" s="494" t="str">
        <f t="shared" si="58"/>
        <v/>
      </c>
      <c r="DE42" s="494">
        <f t="shared" si="59"/>
        <v>635000</v>
      </c>
      <c r="DF42" s="494">
        <f t="shared" si="60"/>
        <v>0</v>
      </c>
      <c r="DG42" s="494" t="str">
        <f t="shared" si="61"/>
        <v/>
      </c>
      <c r="DH42" s="499">
        <f t="shared" si="62"/>
        <v>635000</v>
      </c>
      <c r="DI42" s="499">
        <f t="shared" si="63"/>
        <v>0</v>
      </c>
      <c r="DJ42" s="499">
        <f t="shared" si="64"/>
        <v>25977272.727272727</v>
      </c>
      <c r="DK42" s="499">
        <f t="shared" si="65"/>
        <v>2597727.2727272729</v>
      </c>
      <c r="DL42" s="499">
        <f t="shared" si="66"/>
        <v>28575000</v>
      </c>
      <c r="DM42" s="483">
        <v>28575000</v>
      </c>
      <c r="DN42" s="482">
        <f t="shared" si="35"/>
        <v>0</v>
      </c>
      <c r="DO42" s="484"/>
      <c r="DP42" s="459"/>
      <c r="DQ42" s="461"/>
      <c r="DR42" s="461"/>
      <c r="DS42" s="461"/>
      <c r="DT42" s="461"/>
      <c r="DU42" s="461"/>
      <c r="DV42" s="461"/>
      <c r="DW42" s="461"/>
      <c r="DX42" s="461"/>
      <c r="DY42" s="461"/>
      <c r="DZ42" s="461"/>
      <c r="EA42" s="461"/>
      <c r="EB42" s="461"/>
      <c r="EC42" s="461"/>
      <c r="ED42" s="461"/>
      <c r="EE42" s="461"/>
      <c r="EF42" s="461"/>
      <c r="EG42" s="461"/>
      <c r="EH42" s="461"/>
      <c r="EI42" s="461"/>
      <c r="EJ42" s="461"/>
      <c r="EK42" s="461"/>
      <c r="EL42" s="461"/>
      <c r="EM42" s="461"/>
      <c r="EN42" s="461"/>
      <c r="EO42" s="461"/>
      <c r="EP42" s="461"/>
      <c r="EQ42" s="461"/>
      <c r="ER42" s="461"/>
      <c r="ES42" s="461"/>
      <c r="ET42" s="461"/>
      <c r="EU42" s="461"/>
      <c r="EV42" s="461"/>
      <c r="EW42" s="461"/>
      <c r="EX42" s="461"/>
      <c r="EY42" s="461"/>
      <c r="EZ42" s="461"/>
      <c r="FA42" s="461"/>
      <c r="FB42" s="461"/>
      <c r="FC42" s="461"/>
      <c r="FD42" s="461"/>
      <c r="FE42" s="461"/>
      <c r="FF42" s="461"/>
      <c r="FG42" s="461"/>
      <c r="FH42" s="461"/>
      <c r="FI42" s="461"/>
      <c r="FJ42" s="461"/>
      <c r="FK42" s="461"/>
      <c r="FL42" s="461"/>
      <c r="FM42" s="461"/>
      <c r="FN42" s="461"/>
      <c r="FO42" s="461"/>
      <c r="FP42" s="461"/>
    </row>
    <row r="43" spans="1:172" s="342" customFormat="1">
      <c r="A43" s="317">
        <v>43297</v>
      </c>
      <c r="B43" s="318" t="s">
        <v>57</v>
      </c>
      <c r="C43" s="319" t="s">
        <v>204</v>
      </c>
      <c r="D43" s="319" t="s">
        <v>133</v>
      </c>
      <c r="E43" s="321" t="s">
        <v>134</v>
      </c>
      <c r="F43" s="109" t="s">
        <v>321</v>
      </c>
      <c r="G43" s="470" t="s">
        <v>135</v>
      </c>
      <c r="H43" s="323" t="s">
        <v>136</v>
      </c>
      <c r="I43" s="371" t="s">
        <v>137</v>
      </c>
      <c r="J43" s="325" t="s">
        <v>71</v>
      </c>
      <c r="K43" s="326">
        <v>31</v>
      </c>
      <c r="L43" s="327">
        <f t="shared" si="5"/>
        <v>43328</v>
      </c>
      <c r="M43" s="328">
        <v>0</v>
      </c>
      <c r="N43" s="328">
        <v>0</v>
      </c>
      <c r="O43" s="328">
        <v>0</v>
      </c>
      <c r="P43" s="328">
        <v>0</v>
      </c>
      <c r="Q43" s="328">
        <v>0</v>
      </c>
      <c r="R43" s="328">
        <v>0</v>
      </c>
      <c r="S43" s="328">
        <v>0</v>
      </c>
      <c r="T43" s="328">
        <v>0</v>
      </c>
      <c r="U43" s="328">
        <v>250</v>
      </c>
      <c r="V43" s="328">
        <v>200</v>
      </c>
      <c r="W43" s="328">
        <v>0</v>
      </c>
      <c r="X43" s="316">
        <f t="shared" si="36"/>
        <v>450</v>
      </c>
      <c r="Y43" s="329">
        <v>45600</v>
      </c>
      <c r="Z43" s="329">
        <v>46000</v>
      </c>
      <c r="AA43" s="329">
        <v>33000</v>
      </c>
      <c r="AB43" s="330">
        <f t="shared" si="6"/>
        <v>0</v>
      </c>
      <c r="AC43" s="330">
        <f t="shared" si="7"/>
        <v>0</v>
      </c>
      <c r="AD43" s="330">
        <f t="shared" si="8"/>
        <v>0</v>
      </c>
      <c r="AE43" s="330">
        <f t="shared" si="9"/>
        <v>0</v>
      </c>
      <c r="AF43" s="330">
        <f t="shared" si="10"/>
        <v>0</v>
      </c>
      <c r="AG43" s="330">
        <f t="shared" si="11"/>
        <v>0</v>
      </c>
      <c r="AH43" s="330">
        <f t="shared" si="12"/>
        <v>0</v>
      </c>
      <c r="AI43" s="330">
        <f t="shared" si="13"/>
        <v>0</v>
      </c>
      <c r="AJ43" s="330">
        <f t="shared" si="13"/>
        <v>11500000</v>
      </c>
      <c r="AK43" s="330">
        <f t="shared" si="14"/>
        <v>9200000</v>
      </c>
      <c r="AL43" s="330">
        <f t="shared" si="15"/>
        <v>0</v>
      </c>
      <c r="AM43" s="316">
        <f t="shared" si="37"/>
        <v>20700000</v>
      </c>
      <c r="AN43" s="316">
        <f t="shared" si="16"/>
        <v>0</v>
      </c>
      <c r="AO43" s="316">
        <f t="shared" si="17"/>
        <v>450</v>
      </c>
      <c r="AP43" s="316">
        <f t="shared" si="18"/>
        <v>0</v>
      </c>
      <c r="AQ43" s="316">
        <f t="shared" si="19"/>
        <v>450000</v>
      </c>
      <c r="AR43" s="316"/>
      <c r="AS43" s="316">
        <f>AO43*2000</f>
        <v>900000</v>
      </c>
      <c r="AT43" s="316"/>
      <c r="AU43" s="316">
        <f t="shared" si="38"/>
        <v>0</v>
      </c>
      <c r="AV43" s="316">
        <f t="shared" si="21"/>
        <v>1350000</v>
      </c>
      <c r="AW43" s="316">
        <f t="shared" si="22"/>
        <v>19350000</v>
      </c>
      <c r="AX43" s="316">
        <v>405000</v>
      </c>
      <c r="AY43" s="330"/>
      <c r="AZ43" s="330"/>
      <c r="BA43" s="332">
        <f t="shared" si="23"/>
        <v>18945000</v>
      </c>
      <c r="BB43" s="333">
        <v>0</v>
      </c>
      <c r="BC43" s="334" t="s">
        <v>64</v>
      </c>
      <c r="BD43" s="334" t="s">
        <v>109</v>
      </c>
      <c r="BE43" s="335"/>
      <c r="BF43" s="336"/>
      <c r="BG43" s="337"/>
      <c r="BH43" s="336"/>
      <c r="BI43" s="337"/>
      <c r="BJ43" s="336"/>
      <c r="BK43" s="337"/>
      <c r="BL43" s="336"/>
      <c r="BM43" s="337"/>
      <c r="BN43" s="338">
        <v>18945000</v>
      </c>
      <c r="BO43" s="339">
        <f t="shared" si="24"/>
        <v>-43297</v>
      </c>
      <c r="BP43" s="340" t="str">
        <f t="shared" si="25"/>
        <v>-</v>
      </c>
      <c r="BQ43" s="341">
        <f t="shared" si="26"/>
        <v>20700000</v>
      </c>
      <c r="BS43" s="343">
        <f t="shared" si="27"/>
        <v>20700000</v>
      </c>
      <c r="BT43" s="343">
        <f t="shared" si="28"/>
        <v>0</v>
      </c>
      <c r="BU43" s="343">
        <f t="shared" si="29"/>
        <v>0</v>
      </c>
      <c r="BV43" s="343">
        <f t="shared" si="30"/>
        <v>0</v>
      </c>
      <c r="BX43" s="343">
        <f t="shared" si="31"/>
        <v>450</v>
      </c>
      <c r="BY43" s="343">
        <f t="shared" si="32"/>
        <v>0</v>
      </c>
      <c r="BZ43" s="343">
        <f t="shared" si="33"/>
        <v>0</v>
      </c>
      <c r="CA43" s="343">
        <f t="shared" si="34"/>
        <v>0</v>
      </c>
      <c r="CC43" s="344"/>
      <c r="CD43" s="345"/>
      <c r="CE43" s="345"/>
      <c r="CF43" s="345"/>
      <c r="CG43" s="346"/>
      <c r="CH43" s="346"/>
      <c r="CI43" s="346"/>
      <c r="CJ43" s="489">
        <f t="shared" si="39"/>
        <v>0</v>
      </c>
      <c r="CK43" s="489">
        <f t="shared" si="40"/>
        <v>450</v>
      </c>
      <c r="CL43" s="457">
        <f>AP43+AR43</f>
        <v>0</v>
      </c>
      <c r="CM43" s="457">
        <f>AQ43+AS43+AU43</f>
        <v>1350000</v>
      </c>
      <c r="CN43" s="459">
        <f t="shared" si="43"/>
        <v>405000</v>
      </c>
      <c r="CO43" s="459">
        <f t="shared" si="44"/>
        <v>1755000</v>
      </c>
      <c r="CP43" s="459">
        <f t="shared" si="45"/>
        <v>1755000</v>
      </c>
      <c r="CQ43" s="459">
        <f t="shared" si="46"/>
        <v>0</v>
      </c>
      <c r="CR43" s="459">
        <f t="shared" si="47"/>
        <v>20700000</v>
      </c>
      <c r="CS43" s="459">
        <f t="shared" si="48"/>
        <v>18945000</v>
      </c>
      <c r="CT43" s="460">
        <f t="shared" si="49"/>
        <v>18945000</v>
      </c>
      <c r="CU43" s="459">
        <f t="shared" si="50"/>
        <v>0</v>
      </c>
      <c r="CV43" s="459"/>
      <c r="CW43" s="494" t="str">
        <f t="shared" si="51"/>
        <v/>
      </c>
      <c r="CX43" s="494" t="str">
        <f t="shared" si="52"/>
        <v/>
      </c>
      <c r="CY43" s="494" t="str">
        <f t="shared" si="53"/>
        <v/>
      </c>
      <c r="CZ43" s="494" t="str">
        <f t="shared" si="54"/>
        <v/>
      </c>
      <c r="DA43" s="494" t="str">
        <f t="shared" si="55"/>
        <v/>
      </c>
      <c r="DB43" s="494" t="str">
        <f t="shared" si="56"/>
        <v/>
      </c>
      <c r="DC43" s="494" t="str">
        <f t="shared" si="57"/>
        <v/>
      </c>
      <c r="DD43" s="494" t="str">
        <f t="shared" si="58"/>
        <v/>
      </c>
      <c r="DE43" s="494">
        <f t="shared" si="59"/>
        <v>975000</v>
      </c>
      <c r="DF43" s="494">
        <f t="shared" si="60"/>
        <v>780000</v>
      </c>
      <c r="DG43" s="494" t="str">
        <f t="shared" si="61"/>
        <v/>
      </c>
      <c r="DH43" s="499">
        <f t="shared" si="62"/>
        <v>1755000</v>
      </c>
      <c r="DI43" s="499">
        <f t="shared" si="63"/>
        <v>0</v>
      </c>
      <c r="DJ43" s="499">
        <f t="shared" si="64"/>
        <v>17222727.27272727</v>
      </c>
      <c r="DK43" s="499">
        <f t="shared" si="65"/>
        <v>1722272.7272727271</v>
      </c>
      <c r="DL43" s="499">
        <f t="shared" si="66"/>
        <v>18944999.999999996</v>
      </c>
      <c r="DM43" s="483">
        <v>18945000</v>
      </c>
      <c r="DN43" s="482">
        <f t="shared" si="35"/>
        <v>0</v>
      </c>
      <c r="DO43" s="484"/>
      <c r="DP43" s="459"/>
      <c r="DQ43" s="461"/>
      <c r="DR43" s="461"/>
      <c r="DS43" s="461"/>
      <c r="DT43" s="461"/>
      <c r="DU43" s="461"/>
      <c r="DV43" s="461"/>
      <c r="DW43" s="461"/>
      <c r="DX43" s="461"/>
      <c r="DY43" s="461"/>
      <c r="DZ43" s="461"/>
      <c r="EA43" s="461"/>
      <c r="EB43" s="461"/>
      <c r="EC43" s="461"/>
      <c r="ED43" s="461"/>
      <c r="EE43" s="461"/>
      <c r="EF43" s="461"/>
      <c r="EG43" s="461"/>
      <c r="EH43" s="461"/>
      <c r="EI43" s="461"/>
      <c r="EJ43" s="461"/>
      <c r="EK43" s="461"/>
      <c r="EL43" s="461"/>
      <c r="EM43" s="461"/>
      <c r="EN43" s="461"/>
      <c r="EO43" s="461"/>
      <c r="EP43" s="461"/>
      <c r="EQ43" s="461"/>
      <c r="ER43" s="461"/>
      <c r="ES43" s="461"/>
      <c r="ET43" s="461"/>
      <c r="EU43" s="461"/>
      <c r="EV43" s="461"/>
      <c r="EW43" s="461"/>
      <c r="EX43" s="461"/>
      <c r="EY43" s="461"/>
      <c r="EZ43" s="461"/>
      <c r="FA43" s="461"/>
      <c r="FB43" s="461"/>
      <c r="FC43" s="461"/>
      <c r="FD43" s="461"/>
      <c r="FE43" s="461"/>
      <c r="FF43" s="461"/>
      <c r="FG43" s="461"/>
      <c r="FH43" s="461"/>
      <c r="FI43" s="461"/>
      <c r="FJ43" s="461"/>
      <c r="FK43" s="461"/>
      <c r="FL43" s="461"/>
      <c r="FM43" s="461"/>
      <c r="FN43" s="461"/>
      <c r="FO43" s="461"/>
      <c r="FP43" s="461"/>
    </row>
    <row r="44" spans="1:172" s="104" customFormat="1">
      <c r="A44" s="81">
        <v>43297</v>
      </c>
      <c r="B44" s="82" t="s">
        <v>57</v>
      </c>
      <c r="C44" s="83" t="s">
        <v>205</v>
      </c>
      <c r="D44" s="83" t="s">
        <v>78</v>
      </c>
      <c r="E44" s="84" t="s">
        <v>79</v>
      </c>
      <c r="F44" s="109" t="s">
        <v>322</v>
      </c>
      <c r="G44" s="468" t="s">
        <v>80</v>
      </c>
      <c r="H44" s="85" t="s">
        <v>81</v>
      </c>
      <c r="I44" s="86" t="s">
        <v>70</v>
      </c>
      <c r="J44" s="87" t="s">
        <v>71</v>
      </c>
      <c r="K44" s="88">
        <v>31</v>
      </c>
      <c r="L44" s="89">
        <f t="shared" si="5"/>
        <v>43328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240</v>
      </c>
      <c r="V44" s="90">
        <v>0</v>
      </c>
      <c r="W44" s="90">
        <v>0</v>
      </c>
      <c r="X44" s="91">
        <f t="shared" si="36"/>
        <v>240</v>
      </c>
      <c r="Y44" s="92">
        <v>45600</v>
      </c>
      <c r="Z44" s="92">
        <v>46000</v>
      </c>
      <c r="AA44" s="92">
        <v>33000</v>
      </c>
      <c r="AB44" s="93">
        <f t="shared" si="6"/>
        <v>0</v>
      </c>
      <c r="AC44" s="93">
        <f t="shared" si="7"/>
        <v>0</v>
      </c>
      <c r="AD44" s="93">
        <f t="shared" si="8"/>
        <v>0</v>
      </c>
      <c r="AE44" s="93">
        <f t="shared" si="9"/>
        <v>0</v>
      </c>
      <c r="AF44" s="93">
        <f t="shared" si="10"/>
        <v>0</v>
      </c>
      <c r="AG44" s="93">
        <f t="shared" si="11"/>
        <v>0</v>
      </c>
      <c r="AH44" s="93">
        <f t="shared" si="12"/>
        <v>0</v>
      </c>
      <c r="AI44" s="93">
        <f t="shared" si="13"/>
        <v>0</v>
      </c>
      <c r="AJ44" s="93">
        <f t="shared" si="13"/>
        <v>11040000</v>
      </c>
      <c r="AK44" s="93">
        <f t="shared" si="14"/>
        <v>0</v>
      </c>
      <c r="AL44" s="93">
        <f t="shared" si="15"/>
        <v>0</v>
      </c>
      <c r="AM44" s="91">
        <f t="shared" si="37"/>
        <v>11040000</v>
      </c>
      <c r="AN44" s="91">
        <f t="shared" si="16"/>
        <v>0</v>
      </c>
      <c r="AO44" s="91">
        <f t="shared" si="17"/>
        <v>240</v>
      </c>
      <c r="AP44" s="91">
        <f t="shared" si="18"/>
        <v>0</v>
      </c>
      <c r="AQ44" s="91">
        <f t="shared" si="19"/>
        <v>240000</v>
      </c>
      <c r="AR44" s="91"/>
      <c r="AS44" s="91">
        <f t="shared" si="20"/>
        <v>0</v>
      </c>
      <c r="AT44" s="91"/>
      <c r="AU44" s="91">
        <f>AO44*500</f>
        <v>120000</v>
      </c>
      <c r="AV44" s="91">
        <f t="shared" si="21"/>
        <v>360000</v>
      </c>
      <c r="AW44" s="91">
        <f t="shared" si="22"/>
        <v>10680000</v>
      </c>
      <c r="AX44" s="91">
        <v>0</v>
      </c>
      <c r="AY44" s="93"/>
      <c r="AZ44" s="93"/>
      <c r="BA44" s="94">
        <f t="shared" si="23"/>
        <v>10680000</v>
      </c>
      <c r="BB44" s="95">
        <v>0</v>
      </c>
      <c r="BC44" s="96" t="s">
        <v>64</v>
      </c>
      <c r="BD44" s="96"/>
      <c r="BE44" s="97"/>
      <c r="BF44" s="98"/>
      <c r="BG44" s="99"/>
      <c r="BH44" s="98"/>
      <c r="BI44" s="99"/>
      <c r="BJ44" s="98"/>
      <c r="BK44" s="99"/>
      <c r="BL44" s="98"/>
      <c r="BM44" s="99"/>
      <c r="BN44" s="100"/>
      <c r="BO44" s="101">
        <f t="shared" si="24"/>
        <v>-43297</v>
      </c>
      <c r="BP44" s="102" t="str">
        <f t="shared" si="25"/>
        <v>-</v>
      </c>
      <c r="BQ44" s="103">
        <f t="shared" si="26"/>
        <v>11040000</v>
      </c>
      <c r="BS44" s="105">
        <f t="shared" si="27"/>
        <v>11040000</v>
      </c>
      <c r="BT44" s="105">
        <f t="shared" si="28"/>
        <v>0</v>
      </c>
      <c r="BU44" s="105">
        <f t="shared" si="29"/>
        <v>0</v>
      </c>
      <c r="BV44" s="105">
        <f t="shared" si="30"/>
        <v>0</v>
      </c>
      <c r="BX44" s="105">
        <f t="shared" si="31"/>
        <v>240</v>
      </c>
      <c r="BY44" s="105">
        <f t="shared" si="32"/>
        <v>0</v>
      </c>
      <c r="BZ44" s="105">
        <f t="shared" si="33"/>
        <v>0</v>
      </c>
      <c r="CA44" s="105">
        <f t="shared" si="34"/>
        <v>0</v>
      </c>
      <c r="CC44" s="106"/>
      <c r="CD44" s="107"/>
      <c r="CE44" s="107"/>
      <c r="CF44" s="107"/>
      <c r="CG44" s="108"/>
      <c r="CH44" s="108"/>
      <c r="CI44" s="108"/>
      <c r="CJ44" s="489">
        <f t="shared" si="39"/>
        <v>0</v>
      </c>
      <c r="CK44" s="489">
        <f t="shared" si="40"/>
        <v>240</v>
      </c>
      <c r="CL44" s="457">
        <f t="shared" si="41"/>
        <v>0</v>
      </c>
      <c r="CM44" s="457">
        <f t="shared" si="42"/>
        <v>360000</v>
      </c>
      <c r="CN44" s="459">
        <f t="shared" si="43"/>
        <v>0</v>
      </c>
      <c r="CO44" s="459">
        <f t="shared" si="44"/>
        <v>360000</v>
      </c>
      <c r="CP44" s="459">
        <f t="shared" si="45"/>
        <v>360000</v>
      </c>
      <c r="CQ44" s="459">
        <f t="shared" si="46"/>
        <v>0</v>
      </c>
      <c r="CR44" s="459">
        <f t="shared" si="47"/>
        <v>11040000</v>
      </c>
      <c r="CS44" s="459">
        <f t="shared" si="48"/>
        <v>10680000</v>
      </c>
      <c r="CT44" s="460">
        <f t="shared" si="49"/>
        <v>10680000</v>
      </c>
      <c r="CU44" s="459">
        <f t="shared" si="50"/>
        <v>0</v>
      </c>
      <c r="CV44" s="459"/>
      <c r="CW44" s="494" t="str">
        <f t="shared" si="51"/>
        <v/>
      </c>
      <c r="CX44" s="494" t="str">
        <f t="shared" si="52"/>
        <v/>
      </c>
      <c r="CY44" s="494" t="str">
        <f t="shared" si="53"/>
        <v/>
      </c>
      <c r="CZ44" s="494" t="str">
        <f t="shared" si="54"/>
        <v/>
      </c>
      <c r="DA44" s="494" t="str">
        <f t="shared" si="55"/>
        <v/>
      </c>
      <c r="DB44" s="494" t="str">
        <f t="shared" si="56"/>
        <v/>
      </c>
      <c r="DC44" s="494" t="str">
        <f t="shared" si="57"/>
        <v/>
      </c>
      <c r="DD44" s="494" t="str">
        <f t="shared" si="58"/>
        <v/>
      </c>
      <c r="DE44" s="494">
        <f t="shared" si="59"/>
        <v>360000</v>
      </c>
      <c r="DF44" s="494">
        <f t="shared" si="60"/>
        <v>0</v>
      </c>
      <c r="DG44" s="494" t="str">
        <f t="shared" si="61"/>
        <v/>
      </c>
      <c r="DH44" s="499">
        <f t="shared" si="62"/>
        <v>360000</v>
      </c>
      <c r="DI44" s="499">
        <f t="shared" si="63"/>
        <v>0</v>
      </c>
      <c r="DJ44" s="499">
        <f t="shared" si="64"/>
        <v>9709090.9090909082</v>
      </c>
      <c r="DK44" s="499">
        <f t="shared" si="65"/>
        <v>970909.09090909082</v>
      </c>
      <c r="DL44" s="499">
        <f t="shared" si="66"/>
        <v>10680000</v>
      </c>
      <c r="DM44" s="483">
        <v>10680000</v>
      </c>
      <c r="DN44" s="482">
        <f t="shared" si="35"/>
        <v>0</v>
      </c>
      <c r="DO44" s="461"/>
      <c r="DP44" s="461"/>
      <c r="DQ44" s="461"/>
      <c r="DR44" s="461"/>
      <c r="DS44" s="461"/>
      <c r="DT44" s="461"/>
      <c r="DU44" s="461"/>
      <c r="DV44" s="461"/>
      <c r="DW44" s="461"/>
      <c r="DX44" s="461"/>
      <c r="DY44" s="461"/>
      <c r="DZ44" s="461"/>
      <c r="EA44" s="461"/>
      <c r="EB44" s="461"/>
      <c r="EC44" s="461"/>
      <c r="ED44" s="461"/>
      <c r="EE44" s="461"/>
      <c r="EF44" s="461"/>
      <c r="EG44" s="461"/>
      <c r="EH44" s="461"/>
      <c r="EI44" s="461"/>
      <c r="EJ44" s="461"/>
      <c r="EK44" s="461"/>
      <c r="EL44" s="461"/>
      <c r="EM44" s="461"/>
      <c r="EN44" s="461"/>
      <c r="EO44" s="461"/>
      <c r="EP44" s="461"/>
      <c r="EQ44" s="461"/>
      <c r="ER44" s="461"/>
      <c r="ES44" s="461"/>
      <c r="ET44" s="461"/>
      <c r="EU44" s="461"/>
      <c r="EV44" s="461"/>
      <c r="EW44" s="461"/>
      <c r="EX44" s="461"/>
      <c r="EY44" s="461"/>
      <c r="EZ44" s="461"/>
      <c r="FA44" s="461"/>
      <c r="FB44" s="461"/>
      <c r="FC44" s="461"/>
      <c r="FD44" s="461"/>
      <c r="FE44" s="461"/>
      <c r="FF44" s="461"/>
      <c r="FG44" s="461"/>
      <c r="FH44" s="461"/>
      <c r="FI44" s="461"/>
      <c r="FJ44" s="461"/>
      <c r="FK44" s="461"/>
      <c r="FL44" s="461"/>
      <c r="FM44" s="461"/>
      <c r="FN44" s="461"/>
      <c r="FO44" s="461"/>
      <c r="FP44" s="461"/>
    </row>
    <row r="45" spans="1:172" s="461" customFormat="1" ht="16.5" thickBot="1">
      <c r="A45" s="145">
        <v>43297</v>
      </c>
      <c r="B45" s="634" t="s">
        <v>57</v>
      </c>
      <c r="C45" s="635" t="s">
        <v>206</v>
      </c>
      <c r="D45" s="635" t="s">
        <v>158</v>
      </c>
      <c r="E45" s="636" t="s">
        <v>159</v>
      </c>
      <c r="F45" s="617" t="s">
        <v>323</v>
      </c>
      <c r="G45" s="637" t="s">
        <v>160</v>
      </c>
      <c r="H45" s="649" t="s">
        <v>161</v>
      </c>
      <c r="I45" s="650" t="s">
        <v>70</v>
      </c>
      <c r="J45" s="640" t="s">
        <v>71</v>
      </c>
      <c r="K45" s="153">
        <v>31</v>
      </c>
      <c r="L45" s="154">
        <f t="shared" si="5"/>
        <v>43328</v>
      </c>
      <c r="M45" s="155">
        <v>0</v>
      </c>
      <c r="N45" s="155">
        <v>0</v>
      </c>
      <c r="O45" s="155">
        <v>0</v>
      </c>
      <c r="P45" s="155">
        <v>0</v>
      </c>
      <c r="Q45" s="155">
        <v>0</v>
      </c>
      <c r="R45" s="155">
        <v>0</v>
      </c>
      <c r="S45" s="155">
        <v>0</v>
      </c>
      <c r="T45" s="155">
        <v>0</v>
      </c>
      <c r="U45" s="155">
        <v>220</v>
      </c>
      <c r="V45" s="155">
        <v>0</v>
      </c>
      <c r="W45" s="155">
        <v>0</v>
      </c>
      <c r="X45" s="91">
        <f t="shared" si="36"/>
        <v>220</v>
      </c>
      <c r="Y45" s="156">
        <v>45600</v>
      </c>
      <c r="Z45" s="156">
        <v>46000</v>
      </c>
      <c r="AA45" s="156">
        <v>33000</v>
      </c>
      <c r="AB45" s="142">
        <f t="shared" si="6"/>
        <v>0</v>
      </c>
      <c r="AC45" s="142">
        <f t="shared" si="7"/>
        <v>0</v>
      </c>
      <c r="AD45" s="142">
        <f t="shared" si="8"/>
        <v>0</v>
      </c>
      <c r="AE45" s="142">
        <f t="shared" si="9"/>
        <v>0</v>
      </c>
      <c r="AF45" s="142">
        <f t="shared" si="10"/>
        <v>0</v>
      </c>
      <c r="AG45" s="142">
        <f t="shared" si="11"/>
        <v>0</v>
      </c>
      <c r="AH45" s="142">
        <f t="shared" si="12"/>
        <v>0</v>
      </c>
      <c r="AI45" s="142">
        <f t="shared" si="13"/>
        <v>0</v>
      </c>
      <c r="AJ45" s="142">
        <f t="shared" si="13"/>
        <v>10120000</v>
      </c>
      <c r="AK45" s="142">
        <f t="shared" si="14"/>
        <v>0</v>
      </c>
      <c r="AL45" s="142">
        <f t="shared" si="15"/>
        <v>0</v>
      </c>
      <c r="AM45" s="91">
        <f t="shared" si="37"/>
        <v>10120000</v>
      </c>
      <c r="AN45" s="136">
        <f t="shared" si="16"/>
        <v>0</v>
      </c>
      <c r="AO45" s="136">
        <f t="shared" si="17"/>
        <v>220</v>
      </c>
      <c r="AP45" s="136">
        <f t="shared" si="18"/>
        <v>0</v>
      </c>
      <c r="AQ45" s="136">
        <f t="shared" si="19"/>
        <v>220000</v>
      </c>
      <c r="AR45" s="136"/>
      <c r="AS45" s="136">
        <f t="shared" si="20"/>
        <v>0</v>
      </c>
      <c r="AT45" s="136"/>
      <c r="AU45" s="136">
        <f>U45*500</f>
        <v>110000</v>
      </c>
      <c r="AV45" s="136">
        <f t="shared" si="21"/>
        <v>330000</v>
      </c>
      <c r="AW45" s="136">
        <f t="shared" si="22"/>
        <v>9790000</v>
      </c>
      <c r="AX45" s="136">
        <v>0</v>
      </c>
      <c r="AY45" s="142"/>
      <c r="AZ45" s="142"/>
      <c r="BA45" s="157">
        <f t="shared" si="23"/>
        <v>9790000</v>
      </c>
      <c r="BB45" s="641">
        <v>0</v>
      </c>
      <c r="BC45" s="642" t="s">
        <v>64</v>
      </c>
      <c r="BD45" s="642"/>
      <c r="BE45" s="643"/>
      <c r="BF45" s="644"/>
      <c r="BG45" s="645"/>
      <c r="BH45" s="644"/>
      <c r="BI45" s="645"/>
      <c r="BJ45" s="644"/>
      <c r="BK45" s="645"/>
      <c r="BL45" s="644"/>
      <c r="BM45" s="645"/>
      <c r="BN45" s="646"/>
      <c r="BO45" s="164">
        <f t="shared" si="24"/>
        <v>-43297</v>
      </c>
      <c r="BP45" s="647" t="str">
        <f t="shared" si="25"/>
        <v>-</v>
      </c>
      <c r="BQ45" s="648">
        <f t="shared" si="26"/>
        <v>10120000</v>
      </c>
      <c r="BS45" s="630">
        <f t="shared" si="27"/>
        <v>10120000</v>
      </c>
      <c r="BT45" s="630">
        <f t="shared" si="28"/>
        <v>0</v>
      </c>
      <c r="BU45" s="630">
        <f t="shared" si="29"/>
        <v>0</v>
      </c>
      <c r="BV45" s="630">
        <f t="shared" si="30"/>
        <v>0</v>
      </c>
      <c r="BX45" s="630">
        <f t="shared" si="31"/>
        <v>220</v>
      </c>
      <c r="BY45" s="630">
        <f t="shared" si="32"/>
        <v>0</v>
      </c>
      <c r="BZ45" s="630">
        <f t="shared" si="33"/>
        <v>0</v>
      </c>
      <c r="CA45" s="630">
        <f t="shared" si="34"/>
        <v>0</v>
      </c>
      <c r="CC45" s="631"/>
      <c r="CD45" s="632"/>
      <c r="CE45" s="632"/>
      <c r="CF45" s="632"/>
      <c r="CG45" s="633"/>
      <c r="CH45" s="633"/>
      <c r="CI45" s="633"/>
      <c r="CJ45" s="489">
        <f t="shared" si="39"/>
        <v>0</v>
      </c>
      <c r="CK45" s="489">
        <f t="shared" si="40"/>
        <v>220</v>
      </c>
      <c r="CL45" s="459">
        <f t="shared" si="41"/>
        <v>0</v>
      </c>
      <c r="CM45" s="459">
        <f t="shared" si="42"/>
        <v>330000</v>
      </c>
      <c r="CN45" s="459">
        <f t="shared" si="43"/>
        <v>0</v>
      </c>
      <c r="CO45" s="459">
        <f t="shared" si="44"/>
        <v>330000</v>
      </c>
      <c r="CP45" s="459">
        <f t="shared" si="45"/>
        <v>330000</v>
      </c>
      <c r="CQ45" s="459">
        <f t="shared" si="46"/>
        <v>0</v>
      </c>
      <c r="CR45" s="459">
        <f t="shared" si="47"/>
        <v>10120000</v>
      </c>
      <c r="CS45" s="459">
        <f t="shared" si="48"/>
        <v>9790000</v>
      </c>
      <c r="CT45" s="460">
        <f t="shared" si="49"/>
        <v>9790000</v>
      </c>
      <c r="CU45" s="459">
        <f t="shared" si="50"/>
        <v>0</v>
      </c>
      <c r="CV45" s="459"/>
      <c r="CW45" s="494" t="str">
        <f t="shared" si="51"/>
        <v/>
      </c>
      <c r="CX45" s="494" t="str">
        <f t="shared" si="52"/>
        <v/>
      </c>
      <c r="CY45" s="494" t="str">
        <f t="shared" si="53"/>
        <v/>
      </c>
      <c r="CZ45" s="494" t="str">
        <f t="shared" si="54"/>
        <v/>
      </c>
      <c r="DA45" s="494" t="str">
        <f t="shared" si="55"/>
        <v/>
      </c>
      <c r="DB45" s="494" t="str">
        <f t="shared" si="56"/>
        <v/>
      </c>
      <c r="DC45" s="494" t="str">
        <f t="shared" si="57"/>
        <v/>
      </c>
      <c r="DD45" s="494" t="str">
        <f t="shared" si="58"/>
        <v/>
      </c>
      <c r="DE45" s="494">
        <f t="shared" si="59"/>
        <v>330000</v>
      </c>
      <c r="DF45" s="494">
        <f t="shared" si="60"/>
        <v>0</v>
      </c>
      <c r="DG45" s="494" t="str">
        <f t="shared" si="61"/>
        <v/>
      </c>
      <c r="DH45" s="499">
        <f t="shared" si="62"/>
        <v>330000</v>
      </c>
      <c r="DI45" s="499">
        <f t="shared" si="63"/>
        <v>0</v>
      </c>
      <c r="DJ45" s="499">
        <f t="shared" si="64"/>
        <v>8900000</v>
      </c>
      <c r="DK45" s="499">
        <f t="shared" si="65"/>
        <v>890000</v>
      </c>
      <c r="DL45" s="499">
        <f t="shared" si="66"/>
        <v>9790000</v>
      </c>
      <c r="DM45" s="483">
        <v>9790000</v>
      </c>
      <c r="DN45" s="482">
        <f t="shared" si="35"/>
        <v>0</v>
      </c>
    </row>
    <row r="46" spans="1:172" s="104" customFormat="1">
      <c r="A46" s="81">
        <v>43298</v>
      </c>
      <c r="B46" s="82" t="s">
        <v>57</v>
      </c>
      <c r="C46" s="83" t="s">
        <v>207</v>
      </c>
      <c r="D46" s="83" t="s">
        <v>90</v>
      </c>
      <c r="E46" s="135" t="s">
        <v>91</v>
      </c>
      <c r="F46" s="109" t="s">
        <v>324</v>
      </c>
      <c r="G46" s="468" t="s">
        <v>92</v>
      </c>
      <c r="H46" s="85" t="s">
        <v>93</v>
      </c>
      <c r="I46" s="86" t="s">
        <v>94</v>
      </c>
      <c r="J46" s="87" t="s">
        <v>71</v>
      </c>
      <c r="K46" s="88">
        <v>31</v>
      </c>
      <c r="L46" s="89">
        <f t="shared" si="5"/>
        <v>43329</v>
      </c>
      <c r="M46" s="90">
        <v>550</v>
      </c>
      <c r="N46" s="90">
        <v>110</v>
      </c>
      <c r="O46" s="90">
        <v>70</v>
      </c>
      <c r="P46" s="90">
        <v>100</v>
      </c>
      <c r="Q46" s="90">
        <v>0</v>
      </c>
      <c r="R46" s="90">
        <v>0</v>
      </c>
      <c r="S46" s="90">
        <v>0</v>
      </c>
      <c r="T46" s="90">
        <v>0</v>
      </c>
      <c r="U46" s="90">
        <v>200</v>
      </c>
      <c r="V46" s="90">
        <v>0</v>
      </c>
      <c r="W46" s="90">
        <v>0</v>
      </c>
      <c r="X46" s="122">
        <f t="shared" si="36"/>
        <v>1030</v>
      </c>
      <c r="Y46" s="92">
        <v>45600</v>
      </c>
      <c r="Z46" s="92">
        <v>46000</v>
      </c>
      <c r="AA46" s="92">
        <v>33000</v>
      </c>
      <c r="AB46" s="93">
        <f t="shared" si="6"/>
        <v>25080000</v>
      </c>
      <c r="AC46" s="93">
        <f t="shared" si="7"/>
        <v>5016000</v>
      </c>
      <c r="AD46" s="93">
        <f t="shared" si="8"/>
        <v>3192000</v>
      </c>
      <c r="AE46" s="93">
        <f t="shared" si="9"/>
        <v>4560000</v>
      </c>
      <c r="AF46" s="93">
        <f t="shared" si="10"/>
        <v>0</v>
      </c>
      <c r="AG46" s="93">
        <f t="shared" si="11"/>
        <v>0</v>
      </c>
      <c r="AH46" s="93">
        <f t="shared" si="12"/>
        <v>0</v>
      </c>
      <c r="AI46" s="93">
        <f t="shared" si="13"/>
        <v>0</v>
      </c>
      <c r="AJ46" s="93">
        <f t="shared" si="13"/>
        <v>9200000</v>
      </c>
      <c r="AK46" s="93">
        <f t="shared" si="14"/>
        <v>0</v>
      </c>
      <c r="AL46" s="93">
        <f t="shared" si="15"/>
        <v>0</v>
      </c>
      <c r="AM46" s="122">
        <f t="shared" si="37"/>
        <v>47048000</v>
      </c>
      <c r="AN46" s="91">
        <f t="shared" si="16"/>
        <v>830</v>
      </c>
      <c r="AO46" s="91">
        <f t="shared" si="17"/>
        <v>200</v>
      </c>
      <c r="AP46" s="91">
        <f t="shared" si="18"/>
        <v>498000</v>
      </c>
      <c r="AQ46" s="91">
        <f t="shared" si="19"/>
        <v>200000</v>
      </c>
      <c r="AR46" s="91"/>
      <c r="AS46" s="91">
        <f t="shared" si="20"/>
        <v>0</v>
      </c>
      <c r="AT46" s="91"/>
      <c r="AU46" s="91">
        <f t="shared" si="38"/>
        <v>0</v>
      </c>
      <c r="AV46" s="91">
        <f t="shared" si="21"/>
        <v>698000</v>
      </c>
      <c r="AW46" s="91">
        <f t="shared" si="22"/>
        <v>46350000</v>
      </c>
      <c r="AX46" s="91">
        <v>0</v>
      </c>
      <c r="AY46" s="93"/>
      <c r="AZ46" s="93"/>
      <c r="BA46" s="94">
        <f t="shared" si="23"/>
        <v>46350000</v>
      </c>
      <c r="BB46" s="95">
        <v>2600000</v>
      </c>
      <c r="BC46" s="96" t="s">
        <v>208</v>
      </c>
      <c r="BD46" s="96"/>
      <c r="BE46" s="97"/>
      <c r="BF46" s="98"/>
      <c r="BG46" s="99"/>
      <c r="BH46" s="98"/>
      <c r="BI46" s="99"/>
      <c r="BJ46" s="98"/>
      <c r="BK46" s="99"/>
      <c r="BL46" s="98"/>
      <c r="BM46" s="99"/>
      <c r="BN46" s="100"/>
      <c r="BO46" s="101">
        <f t="shared" si="24"/>
        <v>-43298</v>
      </c>
      <c r="BP46" s="102" t="str">
        <f t="shared" si="25"/>
        <v>-</v>
      </c>
      <c r="BQ46" s="103">
        <f t="shared" si="26"/>
        <v>47048000</v>
      </c>
      <c r="BS46" s="105">
        <f t="shared" si="27"/>
        <v>47048000</v>
      </c>
      <c r="BT46" s="105">
        <f t="shared" si="28"/>
        <v>0</v>
      </c>
      <c r="BU46" s="105">
        <f t="shared" si="29"/>
        <v>0</v>
      </c>
      <c r="BV46" s="105">
        <f t="shared" si="30"/>
        <v>0</v>
      </c>
      <c r="BX46" s="105">
        <f t="shared" si="31"/>
        <v>1030</v>
      </c>
      <c r="BY46" s="105">
        <f t="shared" si="32"/>
        <v>0</v>
      </c>
      <c r="BZ46" s="105">
        <f t="shared" si="33"/>
        <v>0</v>
      </c>
      <c r="CA46" s="105">
        <f t="shared" si="34"/>
        <v>0</v>
      </c>
      <c r="CC46" s="106"/>
      <c r="CD46" s="107"/>
      <c r="CE46" s="107"/>
      <c r="CF46" s="107"/>
      <c r="CG46" s="108"/>
      <c r="CH46" s="108"/>
      <c r="CI46" s="108"/>
      <c r="CJ46" s="489">
        <f t="shared" si="39"/>
        <v>830</v>
      </c>
      <c r="CK46" s="489">
        <f t="shared" si="40"/>
        <v>200</v>
      </c>
      <c r="CL46" s="457">
        <f t="shared" si="41"/>
        <v>498000</v>
      </c>
      <c r="CM46" s="457">
        <f t="shared" si="42"/>
        <v>200000</v>
      </c>
      <c r="CN46" s="459">
        <f t="shared" si="43"/>
        <v>0</v>
      </c>
      <c r="CO46" s="459">
        <f t="shared" si="44"/>
        <v>698000</v>
      </c>
      <c r="CP46" s="459">
        <f t="shared" si="45"/>
        <v>698000</v>
      </c>
      <c r="CQ46" s="459">
        <f t="shared" si="46"/>
        <v>0</v>
      </c>
      <c r="CR46" s="459">
        <f t="shared" si="47"/>
        <v>47048000</v>
      </c>
      <c r="CS46" s="459">
        <f t="shared" si="48"/>
        <v>46350000</v>
      </c>
      <c r="CT46" s="460">
        <f t="shared" si="49"/>
        <v>46350000</v>
      </c>
      <c r="CU46" s="459">
        <f t="shared" si="50"/>
        <v>0</v>
      </c>
      <c r="CV46" s="459"/>
      <c r="CW46" s="494">
        <f t="shared" si="51"/>
        <v>330000</v>
      </c>
      <c r="CX46" s="494">
        <f t="shared" si="52"/>
        <v>66000</v>
      </c>
      <c r="CY46" s="494">
        <f t="shared" si="53"/>
        <v>42000</v>
      </c>
      <c r="CZ46" s="494">
        <f t="shared" si="54"/>
        <v>60000</v>
      </c>
      <c r="DA46" s="494">
        <f t="shared" si="55"/>
        <v>0</v>
      </c>
      <c r="DB46" s="494">
        <f t="shared" si="56"/>
        <v>0</v>
      </c>
      <c r="DC46" s="494">
        <f t="shared" si="57"/>
        <v>0</v>
      </c>
      <c r="DD46" s="494">
        <f t="shared" si="58"/>
        <v>0</v>
      </c>
      <c r="DE46" s="494">
        <f t="shared" si="59"/>
        <v>200000</v>
      </c>
      <c r="DF46" s="494">
        <f t="shared" si="60"/>
        <v>0</v>
      </c>
      <c r="DG46" s="494">
        <f t="shared" si="61"/>
        <v>0</v>
      </c>
      <c r="DH46" s="499">
        <f t="shared" si="62"/>
        <v>698000</v>
      </c>
      <c r="DI46" s="499">
        <f t="shared" si="63"/>
        <v>0</v>
      </c>
      <c r="DJ46" s="499">
        <f t="shared" si="64"/>
        <v>42136363.636363633</v>
      </c>
      <c r="DK46" s="499">
        <f t="shared" si="65"/>
        <v>4213636.3636363633</v>
      </c>
      <c r="DL46" s="499">
        <f t="shared" si="66"/>
        <v>46350000</v>
      </c>
      <c r="DM46" s="485">
        <v>46350000</v>
      </c>
      <c r="DN46" s="482">
        <f t="shared" si="35"/>
        <v>0</v>
      </c>
      <c r="DQ46" s="461"/>
      <c r="DR46" s="461"/>
      <c r="DS46" s="461"/>
      <c r="DT46" s="461"/>
      <c r="DU46" s="461"/>
      <c r="DV46" s="461"/>
      <c r="DW46" s="461"/>
      <c r="DX46" s="461"/>
      <c r="DY46" s="461"/>
      <c r="DZ46" s="461"/>
      <c r="EA46" s="461"/>
      <c r="EB46" s="461"/>
      <c r="EC46" s="461"/>
      <c r="ED46" s="461"/>
      <c r="EE46" s="461"/>
      <c r="EF46" s="461"/>
      <c r="EG46" s="461"/>
      <c r="EH46" s="461"/>
      <c r="EI46" s="461"/>
      <c r="EJ46" s="461"/>
      <c r="EK46" s="461"/>
      <c r="EL46" s="461"/>
      <c r="EM46" s="461"/>
      <c r="EN46" s="461"/>
      <c r="EO46" s="461"/>
      <c r="EP46" s="461"/>
      <c r="EQ46" s="461"/>
      <c r="ER46" s="461"/>
      <c r="ES46" s="461"/>
      <c r="ET46" s="461"/>
      <c r="EU46" s="461"/>
      <c r="EV46" s="461"/>
      <c r="EW46" s="461"/>
      <c r="EX46" s="461"/>
      <c r="EY46" s="461"/>
      <c r="EZ46" s="461"/>
      <c r="FA46" s="461"/>
      <c r="FB46" s="461"/>
      <c r="FC46" s="461"/>
      <c r="FD46" s="461"/>
      <c r="FE46" s="461"/>
      <c r="FF46" s="461"/>
      <c r="FG46" s="461"/>
      <c r="FH46" s="461"/>
      <c r="FI46" s="461"/>
      <c r="FJ46" s="461"/>
      <c r="FK46" s="461"/>
      <c r="FL46" s="461"/>
      <c r="FM46" s="461"/>
      <c r="FN46" s="461"/>
      <c r="FO46" s="461"/>
      <c r="FP46" s="461"/>
    </row>
    <row r="47" spans="1:172" s="104" customFormat="1" ht="16.5" thickBot="1">
      <c r="A47" s="145">
        <v>43298</v>
      </c>
      <c r="B47" s="146" t="s">
        <v>57</v>
      </c>
      <c r="C47" s="147" t="s">
        <v>209</v>
      </c>
      <c r="D47" s="147" t="s">
        <v>117</v>
      </c>
      <c r="E47" s="191" t="s">
        <v>118</v>
      </c>
      <c r="F47" s="109" t="s">
        <v>325</v>
      </c>
      <c r="G47" s="471" t="s">
        <v>119</v>
      </c>
      <c r="H47" s="192" t="s">
        <v>120</v>
      </c>
      <c r="I47" s="193" t="s">
        <v>70</v>
      </c>
      <c r="J47" s="152" t="s">
        <v>71</v>
      </c>
      <c r="K47" s="153">
        <v>31</v>
      </c>
      <c r="L47" s="154">
        <f t="shared" si="5"/>
        <v>43329</v>
      </c>
      <c r="M47" s="155">
        <v>140</v>
      </c>
      <c r="N47" s="155">
        <v>0</v>
      </c>
      <c r="O47" s="155">
        <v>0</v>
      </c>
      <c r="P47" s="155">
        <v>0</v>
      </c>
      <c r="Q47" s="155">
        <v>0</v>
      </c>
      <c r="R47" s="155">
        <v>0</v>
      </c>
      <c r="S47" s="155">
        <v>0</v>
      </c>
      <c r="T47" s="155">
        <v>0</v>
      </c>
      <c r="U47" s="155">
        <v>0</v>
      </c>
      <c r="V47" s="155">
        <v>84</v>
      </c>
      <c r="W47" s="155">
        <v>0</v>
      </c>
      <c r="X47" s="136">
        <f t="shared" si="36"/>
        <v>224</v>
      </c>
      <c r="Y47" s="156">
        <v>45600</v>
      </c>
      <c r="Z47" s="156">
        <v>46000</v>
      </c>
      <c r="AA47" s="156">
        <v>33000</v>
      </c>
      <c r="AB47" s="142">
        <f t="shared" si="6"/>
        <v>6384000</v>
      </c>
      <c r="AC47" s="142">
        <f t="shared" si="7"/>
        <v>0</v>
      </c>
      <c r="AD47" s="142">
        <f t="shared" si="8"/>
        <v>0</v>
      </c>
      <c r="AE47" s="142">
        <f t="shared" si="9"/>
        <v>0</v>
      </c>
      <c r="AF47" s="142">
        <f t="shared" si="10"/>
        <v>0</v>
      </c>
      <c r="AG47" s="93">
        <f t="shared" si="11"/>
        <v>0</v>
      </c>
      <c r="AH47" s="93">
        <f t="shared" si="12"/>
        <v>0</v>
      </c>
      <c r="AI47" s="93">
        <f t="shared" si="13"/>
        <v>0</v>
      </c>
      <c r="AJ47" s="142">
        <f t="shared" si="13"/>
        <v>0</v>
      </c>
      <c r="AK47" s="142">
        <f t="shared" si="14"/>
        <v>3864000</v>
      </c>
      <c r="AL47" s="142">
        <f t="shared" si="15"/>
        <v>0</v>
      </c>
      <c r="AM47" s="136">
        <f t="shared" si="37"/>
        <v>10248000</v>
      </c>
      <c r="AN47" s="136">
        <f t="shared" si="16"/>
        <v>140</v>
      </c>
      <c r="AO47" s="136">
        <f t="shared" si="17"/>
        <v>84</v>
      </c>
      <c r="AP47" s="136">
        <f t="shared" si="18"/>
        <v>84000</v>
      </c>
      <c r="AQ47" s="136">
        <f t="shared" si="19"/>
        <v>84000</v>
      </c>
      <c r="AR47" s="136"/>
      <c r="AS47" s="136">
        <f t="shared" si="20"/>
        <v>0</v>
      </c>
      <c r="AT47" s="136"/>
      <c r="AU47" s="136">
        <f>U47*500</f>
        <v>0</v>
      </c>
      <c r="AV47" s="136">
        <f t="shared" si="21"/>
        <v>168000</v>
      </c>
      <c r="AW47" s="136">
        <f t="shared" si="22"/>
        <v>10080000</v>
      </c>
      <c r="AX47" s="136">
        <v>0</v>
      </c>
      <c r="AY47" s="142"/>
      <c r="AZ47" s="142"/>
      <c r="BA47" s="157">
        <f t="shared" si="23"/>
        <v>10080000</v>
      </c>
      <c r="BB47" s="158">
        <v>0</v>
      </c>
      <c r="BC47" s="159" t="s">
        <v>64</v>
      </c>
      <c r="BD47" s="159"/>
      <c r="BE47" s="160"/>
      <c r="BF47" s="161"/>
      <c r="BG47" s="162"/>
      <c r="BH47" s="161"/>
      <c r="BI47" s="162"/>
      <c r="BJ47" s="161"/>
      <c r="BK47" s="162"/>
      <c r="BL47" s="161"/>
      <c r="BM47" s="162"/>
      <c r="BN47" s="163"/>
      <c r="BO47" s="164">
        <f t="shared" si="24"/>
        <v>-43298</v>
      </c>
      <c r="BP47" s="165" t="str">
        <f t="shared" si="25"/>
        <v>-</v>
      </c>
      <c r="BQ47" s="166">
        <f t="shared" si="26"/>
        <v>10248000</v>
      </c>
      <c r="BS47" s="105">
        <f t="shared" si="27"/>
        <v>10248000</v>
      </c>
      <c r="BT47" s="105">
        <f t="shared" si="28"/>
        <v>0</v>
      </c>
      <c r="BU47" s="105">
        <f t="shared" si="29"/>
        <v>0</v>
      </c>
      <c r="BV47" s="105">
        <f t="shared" si="30"/>
        <v>0</v>
      </c>
      <c r="BX47" s="105">
        <f t="shared" si="31"/>
        <v>224</v>
      </c>
      <c r="BY47" s="105">
        <f t="shared" si="32"/>
        <v>0</v>
      </c>
      <c r="BZ47" s="105">
        <f t="shared" si="33"/>
        <v>0</v>
      </c>
      <c r="CA47" s="105">
        <f t="shared" si="34"/>
        <v>0</v>
      </c>
      <c r="CC47" s="106"/>
      <c r="CD47" s="107"/>
      <c r="CE47" s="107"/>
      <c r="CF47" s="107"/>
      <c r="CG47" s="108"/>
      <c r="CH47" s="108"/>
      <c r="CI47" s="108"/>
      <c r="CJ47" s="489">
        <f t="shared" si="39"/>
        <v>140</v>
      </c>
      <c r="CK47" s="489">
        <f t="shared" si="40"/>
        <v>84</v>
      </c>
      <c r="CL47" s="457">
        <f t="shared" si="41"/>
        <v>84000</v>
      </c>
      <c r="CM47" s="457">
        <f t="shared" si="42"/>
        <v>84000</v>
      </c>
      <c r="CN47" s="459">
        <f t="shared" si="43"/>
        <v>0</v>
      </c>
      <c r="CO47" s="459">
        <f t="shared" si="44"/>
        <v>168000</v>
      </c>
      <c r="CP47" s="459">
        <f t="shared" si="45"/>
        <v>168000</v>
      </c>
      <c r="CQ47" s="459">
        <f t="shared" si="46"/>
        <v>0</v>
      </c>
      <c r="CR47" s="459">
        <f t="shared" si="47"/>
        <v>10248000</v>
      </c>
      <c r="CS47" s="459">
        <f t="shared" si="48"/>
        <v>10080000</v>
      </c>
      <c r="CT47" s="460">
        <f t="shared" si="49"/>
        <v>10080000</v>
      </c>
      <c r="CU47" s="459">
        <f t="shared" si="50"/>
        <v>0</v>
      </c>
      <c r="CV47" s="459"/>
      <c r="CW47" s="494">
        <f t="shared" si="51"/>
        <v>84000</v>
      </c>
      <c r="CX47" s="494">
        <f t="shared" si="52"/>
        <v>0</v>
      </c>
      <c r="CY47" s="494">
        <f t="shared" si="53"/>
        <v>0</v>
      </c>
      <c r="CZ47" s="494">
        <f t="shared" si="54"/>
        <v>0</v>
      </c>
      <c r="DA47" s="494">
        <f t="shared" si="55"/>
        <v>0</v>
      </c>
      <c r="DB47" s="494">
        <f t="shared" si="56"/>
        <v>0</v>
      </c>
      <c r="DC47" s="494">
        <f t="shared" si="57"/>
        <v>0</v>
      </c>
      <c r="DD47" s="494">
        <f t="shared" si="58"/>
        <v>0</v>
      </c>
      <c r="DE47" s="494">
        <f t="shared" si="59"/>
        <v>0</v>
      </c>
      <c r="DF47" s="494">
        <f t="shared" si="60"/>
        <v>84000</v>
      </c>
      <c r="DG47" s="494">
        <f t="shared" si="61"/>
        <v>0</v>
      </c>
      <c r="DH47" s="499">
        <f t="shared" si="62"/>
        <v>168000</v>
      </c>
      <c r="DI47" s="499">
        <f t="shared" si="63"/>
        <v>0</v>
      </c>
      <c r="DJ47" s="499">
        <f t="shared" si="64"/>
        <v>9163636.3636363633</v>
      </c>
      <c r="DK47" s="499">
        <f t="shared" si="65"/>
        <v>916363.63636363635</v>
      </c>
      <c r="DL47" s="499">
        <f t="shared" si="66"/>
        <v>10080000</v>
      </c>
      <c r="DM47" s="485">
        <v>10080000</v>
      </c>
      <c r="DN47" s="482">
        <f t="shared" si="35"/>
        <v>0</v>
      </c>
      <c r="DQ47" s="461"/>
      <c r="DR47" s="461"/>
      <c r="DS47" s="461"/>
      <c r="DT47" s="461"/>
      <c r="DU47" s="461"/>
      <c r="DV47" s="461"/>
      <c r="DW47" s="461"/>
      <c r="DX47" s="461"/>
      <c r="DY47" s="461"/>
      <c r="DZ47" s="461"/>
      <c r="EA47" s="461"/>
      <c r="EB47" s="461"/>
      <c r="EC47" s="461"/>
      <c r="ED47" s="461"/>
      <c r="EE47" s="461"/>
      <c r="EF47" s="461"/>
      <c r="EG47" s="461"/>
      <c r="EH47" s="461"/>
      <c r="EI47" s="461"/>
      <c r="EJ47" s="461"/>
      <c r="EK47" s="461"/>
      <c r="EL47" s="461"/>
      <c r="EM47" s="461"/>
      <c r="EN47" s="461"/>
      <c r="EO47" s="461"/>
      <c r="EP47" s="461"/>
      <c r="EQ47" s="461"/>
      <c r="ER47" s="461"/>
      <c r="ES47" s="461"/>
      <c r="ET47" s="461"/>
      <c r="EU47" s="461"/>
      <c r="EV47" s="461"/>
      <c r="EW47" s="461"/>
      <c r="EX47" s="461"/>
      <c r="EY47" s="461"/>
      <c r="EZ47" s="461"/>
      <c r="FA47" s="461"/>
      <c r="FB47" s="461"/>
      <c r="FC47" s="461"/>
      <c r="FD47" s="461"/>
      <c r="FE47" s="461"/>
      <c r="FF47" s="461"/>
      <c r="FG47" s="461"/>
      <c r="FH47" s="461"/>
      <c r="FI47" s="461"/>
      <c r="FJ47" s="461"/>
      <c r="FK47" s="461"/>
      <c r="FL47" s="461"/>
      <c r="FM47" s="461"/>
      <c r="FN47" s="461"/>
      <c r="FO47" s="461"/>
      <c r="FP47" s="461"/>
    </row>
    <row r="48" spans="1:172" s="104" customFormat="1">
      <c r="A48" s="81">
        <v>43299</v>
      </c>
      <c r="B48" s="82" t="s">
        <v>57</v>
      </c>
      <c r="C48" s="83" t="s">
        <v>210</v>
      </c>
      <c r="D48" s="83" t="s">
        <v>83</v>
      </c>
      <c r="E48" s="109" t="s">
        <v>84</v>
      </c>
      <c r="F48" s="109" t="s">
        <v>326</v>
      </c>
      <c r="G48" s="468" t="s">
        <v>85</v>
      </c>
      <c r="H48" s="85" t="s">
        <v>86</v>
      </c>
      <c r="I48" s="86" t="s">
        <v>87</v>
      </c>
      <c r="J48" s="87" t="s">
        <v>71</v>
      </c>
      <c r="K48" s="88">
        <v>31</v>
      </c>
      <c r="L48" s="89">
        <f t="shared" si="5"/>
        <v>43330</v>
      </c>
      <c r="M48" s="90">
        <v>0</v>
      </c>
      <c r="N48" s="90">
        <v>0</v>
      </c>
      <c r="O48" s="90">
        <v>0</v>
      </c>
      <c r="P48" s="90">
        <v>0</v>
      </c>
      <c r="Q48" s="90">
        <v>0</v>
      </c>
      <c r="R48" s="90">
        <v>0</v>
      </c>
      <c r="S48" s="90">
        <v>0</v>
      </c>
      <c r="T48" s="90">
        <v>0</v>
      </c>
      <c r="U48" s="90">
        <v>615</v>
      </c>
      <c r="V48" s="90">
        <v>0</v>
      </c>
      <c r="W48" s="90">
        <v>0</v>
      </c>
      <c r="X48" s="91">
        <f t="shared" si="36"/>
        <v>615</v>
      </c>
      <c r="Y48" s="92">
        <v>45600</v>
      </c>
      <c r="Z48" s="92">
        <v>46000</v>
      </c>
      <c r="AA48" s="92">
        <v>33000</v>
      </c>
      <c r="AB48" s="93">
        <f t="shared" si="6"/>
        <v>0</v>
      </c>
      <c r="AC48" s="93">
        <f t="shared" si="7"/>
        <v>0</v>
      </c>
      <c r="AD48" s="93">
        <f t="shared" si="8"/>
        <v>0</v>
      </c>
      <c r="AE48" s="93">
        <f t="shared" si="9"/>
        <v>0</v>
      </c>
      <c r="AF48" s="93">
        <f t="shared" si="10"/>
        <v>0</v>
      </c>
      <c r="AG48" s="124">
        <f t="shared" si="11"/>
        <v>0</v>
      </c>
      <c r="AH48" s="124">
        <f t="shared" si="12"/>
        <v>0</v>
      </c>
      <c r="AI48" s="124">
        <f t="shared" ref="AI48:AJ63" si="67">Y48*T48</f>
        <v>0</v>
      </c>
      <c r="AJ48" s="93">
        <f t="shared" si="67"/>
        <v>28290000</v>
      </c>
      <c r="AK48" s="93">
        <f t="shared" si="14"/>
        <v>0</v>
      </c>
      <c r="AL48" s="93">
        <f t="shared" si="15"/>
        <v>0</v>
      </c>
      <c r="AM48" s="91">
        <f t="shared" si="37"/>
        <v>28290000</v>
      </c>
      <c r="AN48" s="91">
        <f t="shared" si="16"/>
        <v>0</v>
      </c>
      <c r="AO48" s="91">
        <f t="shared" si="17"/>
        <v>615</v>
      </c>
      <c r="AP48" s="91">
        <f t="shared" si="18"/>
        <v>0</v>
      </c>
      <c r="AQ48" s="91">
        <f t="shared" si="19"/>
        <v>615000</v>
      </c>
      <c r="AR48" s="91"/>
      <c r="AS48" s="91">
        <f t="shared" si="20"/>
        <v>0</v>
      </c>
      <c r="AT48" s="91"/>
      <c r="AU48" s="91">
        <f t="shared" ref="AU48:AU59" si="68">AO48*0</f>
        <v>0</v>
      </c>
      <c r="AV48" s="91">
        <f t="shared" si="21"/>
        <v>615000</v>
      </c>
      <c r="AW48" s="91">
        <f t="shared" si="22"/>
        <v>27675000</v>
      </c>
      <c r="AX48" s="91">
        <v>0</v>
      </c>
      <c r="AY48" s="93"/>
      <c r="AZ48" s="93"/>
      <c r="BA48" s="94">
        <f t="shared" si="23"/>
        <v>27675000</v>
      </c>
      <c r="BB48" s="95">
        <v>0</v>
      </c>
      <c r="BC48" s="96" t="s">
        <v>64</v>
      </c>
      <c r="BD48" s="96"/>
      <c r="BE48" s="97"/>
      <c r="BF48" s="98"/>
      <c r="BG48" s="99"/>
      <c r="BH48" s="98"/>
      <c r="BI48" s="99"/>
      <c r="BJ48" s="98"/>
      <c r="BK48" s="99"/>
      <c r="BL48" s="98"/>
      <c r="BM48" s="99"/>
      <c r="BN48" s="100"/>
      <c r="BO48" s="101">
        <f t="shared" si="24"/>
        <v>-43299</v>
      </c>
      <c r="BP48" s="102" t="str">
        <f t="shared" si="25"/>
        <v>-</v>
      </c>
      <c r="BQ48" s="103">
        <f t="shared" si="26"/>
        <v>28290000</v>
      </c>
      <c r="BS48" s="105">
        <f t="shared" si="27"/>
        <v>28290000</v>
      </c>
      <c r="BT48" s="105">
        <f t="shared" si="28"/>
        <v>0</v>
      </c>
      <c r="BU48" s="105">
        <f t="shared" si="29"/>
        <v>0</v>
      </c>
      <c r="BV48" s="105">
        <f t="shared" si="30"/>
        <v>0</v>
      </c>
      <c r="BX48" s="105">
        <f t="shared" si="31"/>
        <v>615</v>
      </c>
      <c r="BY48" s="105">
        <f t="shared" si="32"/>
        <v>0</v>
      </c>
      <c r="BZ48" s="105">
        <f t="shared" si="33"/>
        <v>0</v>
      </c>
      <c r="CA48" s="105">
        <f t="shared" si="34"/>
        <v>0</v>
      </c>
      <c r="CC48" s="106"/>
      <c r="CD48" s="107"/>
      <c r="CE48" s="107"/>
      <c r="CF48" s="107"/>
      <c r="CG48" s="108"/>
      <c r="CH48" s="108"/>
      <c r="CI48" s="108"/>
      <c r="CJ48" s="489">
        <f t="shared" si="39"/>
        <v>0</v>
      </c>
      <c r="CK48" s="489">
        <f t="shared" si="40"/>
        <v>615</v>
      </c>
      <c r="CL48" s="457">
        <f t="shared" si="41"/>
        <v>0</v>
      </c>
      <c r="CM48" s="457">
        <f t="shared" si="42"/>
        <v>615000</v>
      </c>
      <c r="CN48" s="459">
        <f t="shared" si="43"/>
        <v>0</v>
      </c>
      <c r="CO48" s="459">
        <f t="shared" si="44"/>
        <v>615000</v>
      </c>
      <c r="CP48" s="459">
        <f t="shared" si="45"/>
        <v>615000</v>
      </c>
      <c r="CQ48" s="459">
        <f t="shared" si="46"/>
        <v>0</v>
      </c>
      <c r="CR48" s="459">
        <f t="shared" si="47"/>
        <v>28290000</v>
      </c>
      <c r="CS48" s="459">
        <f t="shared" si="48"/>
        <v>27675000</v>
      </c>
      <c r="CT48" s="460">
        <f t="shared" si="49"/>
        <v>27675000</v>
      </c>
      <c r="CU48" s="459">
        <f t="shared" si="50"/>
        <v>0</v>
      </c>
      <c r="CV48" s="459"/>
      <c r="CW48" s="494" t="str">
        <f t="shared" si="51"/>
        <v/>
      </c>
      <c r="CX48" s="494" t="str">
        <f t="shared" si="52"/>
        <v/>
      </c>
      <c r="CY48" s="494" t="str">
        <f t="shared" si="53"/>
        <v/>
      </c>
      <c r="CZ48" s="494" t="str">
        <f t="shared" si="54"/>
        <v/>
      </c>
      <c r="DA48" s="494" t="str">
        <f t="shared" si="55"/>
        <v/>
      </c>
      <c r="DB48" s="494" t="str">
        <f t="shared" si="56"/>
        <v/>
      </c>
      <c r="DC48" s="494" t="str">
        <f t="shared" si="57"/>
        <v/>
      </c>
      <c r="DD48" s="494" t="str">
        <f t="shared" si="58"/>
        <v/>
      </c>
      <c r="DE48" s="494">
        <f t="shared" si="59"/>
        <v>615000</v>
      </c>
      <c r="DF48" s="494">
        <f t="shared" si="60"/>
        <v>0</v>
      </c>
      <c r="DG48" s="494" t="str">
        <f t="shared" si="61"/>
        <v/>
      </c>
      <c r="DH48" s="499">
        <f t="shared" si="62"/>
        <v>615000</v>
      </c>
      <c r="DI48" s="499">
        <f t="shared" si="63"/>
        <v>0</v>
      </c>
      <c r="DJ48" s="499">
        <f t="shared" si="64"/>
        <v>25159090.909090906</v>
      </c>
      <c r="DK48" s="499">
        <f t="shared" si="65"/>
        <v>2515909.0909090908</v>
      </c>
      <c r="DL48" s="499">
        <f t="shared" si="66"/>
        <v>27674999.999999996</v>
      </c>
      <c r="DM48" s="485">
        <v>27675000</v>
      </c>
      <c r="DN48" s="482">
        <f t="shared" si="35"/>
        <v>0</v>
      </c>
      <c r="DQ48" s="461"/>
      <c r="DR48" s="461"/>
      <c r="DS48" s="461"/>
      <c r="DT48" s="461"/>
      <c r="DU48" s="461"/>
      <c r="DV48" s="461"/>
      <c r="DW48" s="461"/>
      <c r="DX48" s="461"/>
      <c r="DY48" s="461"/>
      <c r="DZ48" s="461"/>
      <c r="EA48" s="461"/>
      <c r="EB48" s="461"/>
      <c r="EC48" s="461"/>
      <c r="ED48" s="461"/>
      <c r="EE48" s="461"/>
      <c r="EF48" s="461"/>
      <c r="EG48" s="461"/>
      <c r="EH48" s="461"/>
      <c r="EI48" s="461"/>
      <c r="EJ48" s="461"/>
      <c r="EK48" s="461"/>
      <c r="EL48" s="461"/>
      <c r="EM48" s="461"/>
      <c r="EN48" s="461"/>
      <c r="EO48" s="461"/>
      <c r="EP48" s="461"/>
      <c r="EQ48" s="461"/>
      <c r="ER48" s="461"/>
      <c r="ES48" s="461"/>
      <c r="ET48" s="461"/>
      <c r="EU48" s="461"/>
      <c r="EV48" s="461"/>
      <c r="EW48" s="461"/>
      <c r="EX48" s="461"/>
      <c r="EY48" s="461"/>
      <c r="EZ48" s="461"/>
      <c r="FA48" s="461"/>
      <c r="FB48" s="461"/>
      <c r="FC48" s="461"/>
      <c r="FD48" s="461"/>
      <c r="FE48" s="461"/>
      <c r="FF48" s="461"/>
      <c r="FG48" s="461"/>
      <c r="FH48" s="461"/>
      <c r="FI48" s="461"/>
      <c r="FJ48" s="461"/>
      <c r="FK48" s="461"/>
      <c r="FL48" s="461"/>
      <c r="FM48" s="461"/>
      <c r="FN48" s="461"/>
      <c r="FO48" s="461"/>
      <c r="FP48" s="461"/>
    </row>
    <row r="49" spans="1:172" s="104" customFormat="1">
      <c r="A49" s="81">
        <v>43299</v>
      </c>
      <c r="B49" s="82" t="s">
        <v>57</v>
      </c>
      <c r="C49" s="83" t="s">
        <v>211</v>
      </c>
      <c r="D49" s="194" t="s">
        <v>97</v>
      </c>
      <c r="E49" s="109" t="s">
        <v>98</v>
      </c>
      <c r="F49" s="109" t="s">
        <v>327</v>
      </c>
      <c r="G49" s="468" t="s">
        <v>99</v>
      </c>
      <c r="H49" s="110" t="s">
        <v>100</v>
      </c>
      <c r="I49" s="144" t="s">
        <v>101</v>
      </c>
      <c r="J49" s="87" t="s">
        <v>71</v>
      </c>
      <c r="K49" s="111">
        <v>31</v>
      </c>
      <c r="L49" s="89">
        <f t="shared" si="5"/>
        <v>43330</v>
      </c>
      <c r="M49" s="90">
        <v>200</v>
      </c>
      <c r="N49" s="90">
        <v>10</v>
      </c>
      <c r="O49" s="90">
        <v>10</v>
      </c>
      <c r="P49" s="90">
        <v>10</v>
      </c>
      <c r="Q49" s="90">
        <v>0</v>
      </c>
      <c r="R49" s="90">
        <v>0</v>
      </c>
      <c r="S49" s="90">
        <v>0</v>
      </c>
      <c r="T49" s="90">
        <v>0</v>
      </c>
      <c r="U49" s="90">
        <v>300</v>
      </c>
      <c r="V49" s="90">
        <v>0</v>
      </c>
      <c r="W49" s="90">
        <v>0</v>
      </c>
      <c r="X49" s="91">
        <f t="shared" si="36"/>
        <v>530</v>
      </c>
      <c r="Y49" s="92">
        <v>45600</v>
      </c>
      <c r="Z49" s="92">
        <v>46000</v>
      </c>
      <c r="AA49" s="92">
        <v>33000</v>
      </c>
      <c r="AB49" s="93">
        <f t="shared" si="6"/>
        <v>9120000</v>
      </c>
      <c r="AC49" s="93">
        <f t="shared" si="7"/>
        <v>456000</v>
      </c>
      <c r="AD49" s="93">
        <f t="shared" si="8"/>
        <v>456000</v>
      </c>
      <c r="AE49" s="93">
        <f t="shared" si="9"/>
        <v>456000</v>
      </c>
      <c r="AF49" s="93">
        <f t="shared" si="10"/>
        <v>0</v>
      </c>
      <c r="AG49" s="93">
        <f t="shared" si="11"/>
        <v>0</v>
      </c>
      <c r="AH49" s="93">
        <f t="shared" si="12"/>
        <v>0</v>
      </c>
      <c r="AI49" s="93">
        <f t="shared" si="67"/>
        <v>0</v>
      </c>
      <c r="AJ49" s="93">
        <f t="shared" si="67"/>
        <v>13800000</v>
      </c>
      <c r="AK49" s="93">
        <f t="shared" si="14"/>
        <v>0</v>
      </c>
      <c r="AL49" s="93">
        <f t="shared" si="15"/>
        <v>0</v>
      </c>
      <c r="AM49" s="91">
        <f t="shared" si="37"/>
        <v>24288000</v>
      </c>
      <c r="AN49" s="91">
        <f t="shared" si="16"/>
        <v>230</v>
      </c>
      <c r="AO49" s="91">
        <f t="shared" si="17"/>
        <v>300</v>
      </c>
      <c r="AP49" s="91">
        <f>AN49*500</f>
        <v>115000</v>
      </c>
      <c r="AQ49" s="91">
        <f>AO49*500</f>
        <v>150000</v>
      </c>
      <c r="AR49" s="91"/>
      <c r="AS49" s="91">
        <f t="shared" si="20"/>
        <v>0</v>
      </c>
      <c r="AT49" s="91"/>
      <c r="AU49" s="91">
        <f t="shared" si="68"/>
        <v>0</v>
      </c>
      <c r="AV49" s="91">
        <f t="shared" si="21"/>
        <v>265000</v>
      </c>
      <c r="AW49" s="91">
        <f t="shared" si="22"/>
        <v>24023000</v>
      </c>
      <c r="AX49" s="91">
        <f>AW49*2%</f>
        <v>480460</v>
      </c>
      <c r="AY49" s="93"/>
      <c r="AZ49" s="93"/>
      <c r="BA49" s="94">
        <f t="shared" si="23"/>
        <v>23542540</v>
      </c>
      <c r="BB49" s="95">
        <v>0</v>
      </c>
      <c r="BC49" s="96" t="s">
        <v>64</v>
      </c>
      <c r="BD49" s="96" t="s">
        <v>109</v>
      </c>
      <c r="BE49" s="97"/>
      <c r="BF49" s="98"/>
      <c r="BG49" s="99"/>
      <c r="BH49" s="98"/>
      <c r="BI49" s="99"/>
      <c r="BJ49" s="98"/>
      <c r="BK49" s="99"/>
      <c r="BL49" s="98">
        <v>23542540</v>
      </c>
      <c r="BM49" s="99"/>
      <c r="BN49" s="100"/>
      <c r="BO49" s="101">
        <f t="shared" si="24"/>
        <v>-43299</v>
      </c>
      <c r="BP49" s="102" t="str">
        <f t="shared" si="25"/>
        <v>-</v>
      </c>
      <c r="BQ49" s="103">
        <f t="shared" si="26"/>
        <v>24288000</v>
      </c>
      <c r="BS49" s="105">
        <f t="shared" si="27"/>
        <v>24288000</v>
      </c>
      <c r="BT49" s="105">
        <f t="shared" si="28"/>
        <v>0</v>
      </c>
      <c r="BU49" s="105">
        <f t="shared" si="29"/>
        <v>0</v>
      </c>
      <c r="BV49" s="105">
        <f t="shared" si="30"/>
        <v>0</v>
      </c>
      <c r="BX49" s="105">
        <f t="shared" si="31"/>
        <v>530</v>
      </c>
      <c r="BY49" s="105">
        <f t="shared" si="32"/>
        <v>0</v>
      </c>
      <c r="BZ49" s="105">
        <f t="shared" si="33"/>
        <v>0</v>
      </c>
      <c r="CA49" s="105">
        <f t="shared" si="34"/>
        <v>0</v>
      </c>
      <c r="CC49" s="106"/>
      <c r="CD49" s="107"/>
      <c r="CE49" s="107"/>
      <c r="CF49" s="107"/>
      <c r="CG49" s="108"/>
      <c r="CH49" s="108"/>
      <c r="CI49" s="108"/>
      <c r="CJ49" s="489">
        <f t="shared" si="39"/>
        <v>230</v>
      </c>
      <c r="CK49" s="489">
        <f t="shared" si="40"/>
        <v>300</v>
      </c>
      <c r="CL49" s="457">
        <f t="shared" si="41"/>
        <v>115000</v>
      </c>
      <c r="CM49" s="457">
        <f t="shared" si="42"/>
        <v>150000</v>
      </c>
      <c r="CN49" s="459">
        <f t="shared" si="43"/>
        <v>480460</v>
      </c>
      <c r="CO49" s="459">
        <f t="shared" si="44"/>
        <v>745460</v>
      </c>
      <c r="CP49" s="459">
        <f t="shared" si="45"/>
        <v>745460</v>
      </c>
      <c r="CQ49" s="459">
        <f t="shared" si="46"/>
        <v>0</v>
      </c>
      <c r="CR49" s="459">
        <f t="shared" si="47"/>
        <v>24288000</v>
      </c>
      <c r="CS49" s="459">
        <f t="shared" si="48"/>
        <v>23542540</v>
      </c>
      <c r="CT49" s="460">
        <f t="shared" si="49"/>
        <v>23542540</v>
      </c>
      <c r="CU49" s="459">
        <f t="shared" si="50"/>
        <v>0</v>
      </c>
      <c r="CV49" s="459"/>
      <c r="CW49" s="494">
        <f t="shared" si="51"/>
        <v>281305.66037735849</v>
      </c>
      <c r="CX49" s="494">
        <f t="shared" si="52"/>
        <v>14065.283018867924</v>
      </c>
      <c r="CY49" s="494">
        <f t="shared" si="53"/>
        <v>14065.283018867924</v>
      </c>
      <c r="CZ49" s="494">
        <f t="shared" si="54"/>
        <v>14065.283018867924</v>
      </c>
      <c r="DA49" s="494">
        <f t="shared" si="55"/>
        <v>0</v>
      </c>
      <c r="DB49" s="494">
        <f t="shared" si="56"/>
        <v>0</v>
      </c>
      <c r="DC49" s="494">
        <f t="shared" si="57"/>
        <v>0</v>
      </c>
      <c r="DD49" s="494">
        <f t="shared" si="58"/>
        <v>0</v>
      </c>
      <c r="DE49" s="494">
        <f t="shared" si="59"/>
        <v>421958.49056603771</v>
      </c>
      <c r="DF49" s="494">
        <f t="shared" si="60"/>
        <v>0</v>
      </c>
      <c r="DG49" s="494">
        <f t="shared" si="61"/>
        <v>0</v>
      </c>
      <c r="DH49" s="499">
        <f t="shared" si="62"/>
        <v>745460</v>
      </c>
      <c r="DI49" s="499">
        <f t="shared" si="63"/>
        <v>0</v>
      </c>
      <c r="DJ49" s="499">
        <f t="shared" si="64"/>
        <v>21402309.09090909</v>
      </c>
      <c r="DK49" s="499">
        <f t="shared" si="65"/>
        <v>2140230.9090909092</v>
      </c>
      <c r="DL49" s="499">
        <f t="shared" si="66"/>
        <v>23542540</v>
      </c>
      <c r="DM49" s="485">
        <v>23542540</v>
      </c>
      <c r="DN49" s="482">
        <f t="shared" si="35"/>
        <v>0</v>
      </c>
      <c r="DQ49" s="461"/>
      <c r="DR49" s="461"/>
      <c r="DS49" s="461"/>
      <c r="DT49" s="461"/>
      <c r="DU49" s="461"/>
      <c r="DV49" s="461"/>
      <c r="DW49" s="461"/>
      <c r="DX49" s="461"/>
      <c r="DY49" s="461"/>
      <c r="DZ49" s="461"/>
      <c r="EA49" s="461"/>
      <c r="EB49" s="461"/>
      <c r="EC49" s="461"/>
      <c r="ED49" s="461"/>
      <c r="EE49" s="461"/>
      <c r="EF49" s="461"/>
      <c r="EG49" s="461"/>
      <c r="EH49" s="461"/>
      <c r="EI49" s="461"/>
      <c r="EJ49" s="461"/>
      <c r="EK49" s="461"/>
      <c r="EL49" s="461"/>
      <c r="EM49" s="461"/>
      <c r="EN49" s="461"/>
      <c r="EO49" s="461"/>
      <c r="EP49" s="461"/>
      <c r="EQ49" s="461"/>
      <c r="ER49" s="461"/>
      <c r="ES49" s="461"/>
      <c r="ET49" s="461"/>
      <c r="EU49" s="461"/>
      <c r="EV49" s="461"/>
      <c r="EW49" s="461"/>
      <c r="EX49" s="461"/>
      <c r="EY49" s="461"/>
      <c r="EZ49" s="461"/>
      <c r="FA49" s="461"/>
      <c r="FB49" s="461"/>
      <c r="FC49" s="461"/>
      <c r="FD49" s="461"/>
      <c r="FE49" s="461"/>
      <c r="FF49" s="461"/>
      <c r="FG49" s="461"/>
      <c r="FH49" s="461"/>
      <c r="FI49" s="461"/>
      <c r="FJ49" s="461"/>
      <c r="FK49" s="461"/>
      <c r="FL49" s="461"/>
      <c r="FM49" s="461"/>
      <c r="FN49" s="461"/>
      <c r="FO49" s="461"/>
      <c r="FP49" s="461"/>
    </row>
    <row r="50" spans="1:172" s="104" customFormat="1">
      <c r="A50" s="81">
        <v>43299</v>
      </c>
      <c r="B50" s="82" t="s">
        <v>57</v>
      </c>
      <c r="C50" s="83" t="s">
        <v>212</v>
      </c>
      <c r="D50" s="83" t="s">
        <v>78</v>
      </c>
      <c r="E50" s="84" t="s">
        <v>79</v>
      </c>
      <c r="F50" s="109" t="s">
        <v>328</v>
      </c>
      <c r="G50" s="468" t="s">
        <v>80</v>
      </c>
      <c r="H50" s="85" t="s">
        <v>81</v>
      </c>
      <c r="I50" s="86" t="s">
        <v>70</v>
      </c>
      <c r="J50" s="87" t="s">
        <v>71</v>
      </c>
      <c r="K50" s="88">
        <v>31</v>
      </c>
      <c r="L50" s="89">
        <f t="shared" si="5"/>
        <v>43330</v>
      </c>
      <c r="M50" s="90">
        <v>175</v>
      </c>
      <c r="N50" s="90">
        <v>15</v>
      </c>
      <c r="O50" s="90">
        <v>10</v>
      </c>
      <c r="P50" s="90">
        <v>15</v>
      </c>
      <c r="Q50" s="90">
        <v>0</v>
      </c>
      <c r="R50" s="90">
        <v>0</v>
      </c>
      <c r="S50" s="90">
        <v>0</v>
      </c>
      <c r="T50" s="90">
        <v>0</v>
      </c>
      <c r="U50" s="90">
        <v>0</v>
      </c>
      <c r="V50" s="90">
        <v>0</v>
      </c>
      <c r="W50" s="90">
        <v>0</v>
      </c>
      <c r="X50" s="91">
        <f t="shared" si="36"/>
        <v>215</v>
      </c>
      <c r="Y50" s="92">
        <v>45600</v>
      </c>
      <c r="Z50" s="92">
        <v>46000</v>
      </c>
      <c r="AA50" s="92">
        <v>33000</v>
      </c>
      <c r="AB50" s="93">
        <f t="shared" si="6"/>
        <v>7980000</v>
      </c>
      <c r="AC50" s="93">
        <f t="shared" si="7"/>
        <v>684000</v>
      </c>
      <c r="AD50" s="93">
        <f t="shared" si="8"/>
        <v>456000</v>
      </c>
      <c r="AE50" s="93">
        <f t="shared" si="9"/>
        <v>684000</v>
      </c>
      <c r="AF50" s="93">
        <f t="shared" si="10"/>
        <v>0</v>
      </c>
      <c r="AG50" s="93">
        <f t="shared" si="11"/>
        <v>0</v>
      </c>
      <c r="AH50" s="93">
        <f t="shared" si="12"/>
        <v>0</v>
      </c>
      <c r="AI50" s="93">
        <f t="shared" si="67"/>
        <v>0</v>
      </c>
      <c r="AJ50" s="93">
        <f t="shared" si="67"/>
        <v>0</v>
      </c>
      <c r="AK50" s="93">
        <f t="shared" si="14"/>
        <v>0</v>
      </c>
      <c r="AL50" s="93">
        <f t="shared" si="15"/>
        <v>0</v>
      </c>
      <c r="AM50" s="91">
        <f t="shared" si="37"/>
        <v>9804000</v>
      </c>
      <c r="AN50" s="91">
        <f t="shared" si="16"/>
        <v>215</v>
      </c>
      <c r="AO50" s="91">
        <f t="shared" si="17"/>
        <v>0</v>
      </c>
      <c r="AP50" s="91">
        <f t="shared" si="18"/>
        <v>129000</v>
      </c>
      <c r="AQ50" s="91">
        <f t="shared" si="19"/>
        <v>0</v>
      </c>
      <c r="AR50" s="91"/>
      <c r="AS50" s="91">
        <f t="shared" si="20"/>
        <v>0</v>
      </c>
      <c r="AT50" s="91"/>
      <c r="AU50" s="91">
        <f>AO50*500</f>
        <v>0</v>
      </c>
      <c r="AV50" s="91">
        <f t="shared" si="21"/>
        <v>129000</v>
      </c>
      <c r="AW50" s="91">
        <f t="shared" si="22"/>
        <v>9675000</v>
      </c>
      <c r="AX50" s="91">
        <v>0</v>
      </c>
      <c r="AY50" s="93"/>
      <c r="AZ50" s="93"/>
      <c r="BA50" s="94">
        <f t="shared" si="23"/>
        <v>9675000</v>
      </c>
      <c r="BB50" s="95">
        <v>0</v>
      </c>
      <c r="BC50" s="96" t="s">
        <v>64</v>
      </c>
      <c r="BD50" s="96"/>
      <c r="BE50" s="97"/>
      <c r="BF50" s="98"/>
      <c r="BG50" s="99"/>
      <c r="BH50" s="98"/>
      <c r="BI50" s="99"/>
      <c r="BJ50" s="98"/>
      <c r="BK50" s="99"/>
      <c r="BL50" s="98"/>
      <c r="BM50" s="99"/>
      <c r="BN50" s="100"/>
      <c r="BO50" s="101">
        <f t="shared" si="24"/>
        <v>-43299</v>
      </c>
      <c r="BP50" s="102" t="str">
        <f t="shared" si="25"/>
        <v>-</v>
      </c>
      <c r="BQ50" s="103">
        <f t="shared" si="26"/>
        <v>9804000</v>
      </c>
      <c r="BS50" s="105">
        <f t="shared" si="27"/>
        <v>9804000</v>
      </c>
      <c r="BT50" s="105">
        <f t="shared" si="28"/>
        <v>0</v>
      </c>
      <c r="BU50" s="105">
        <f t="shared" si="29"/>
        <v>0</v>
      </c>
      <c r="BV50" s="105">
        <f t="shared" si="30"/>
        <v>0</v>
      </c>
      <c r="BX50" s="105">
        <f t="shared" si="31"/>
        <v>215</v>
      </c>
      <c r="BY50" s="105">
        <f t="shared" si="32"/>
        <v>0</v>
      </c>
      <c r="BZ50" s="105">
        <f t="shared" si="33"/>
        <v>0</v>
      </c>
      <c r="CA50" s="105">
        <f t="shared" si="34"/>
        <v>0</v>
      </c>
      <c r="CC50" s="106"/>
      <c r="CD50" s="107"/>
      <c r="CE50" s="107"/>
      <c r="CF50" s="107"/>
      <c r="CG50" s="108"/>
      <c r="CH50" s="108"/>
      <c r="CI50" s="108"/>
      <c r="CJ50" s="489">
        <f t="shared" si="39"/>
        <v>215</v>
      </c>
      <c r="CK50" s="489">
        <f t="shared" si="40"/>
        <v>0</v>
      </c>
      <c r="CL50" s="457">
        <f t="shared" si="41"/>
        <v>129000</v>
      </c>
      <c r="CM50" s="457">
        <f t="shared" si="42"/>
        <v>0</v>
      </c>
      <c r="CN50" s="459">
        <f t="shared" si="43"/>
        <v>0</v>
      </c>
      <c r="CO50" s="459">
        <f t="shared" si="44"/>
        <v>129000</v>
      </c>
      <c r="CP50" s="459">
        <f t="shared" si="45"/>
        <v>129000</v>
      </c>
      <c r="CQ50" s="459">
        <f t="shared" si="46"/>
        <v>0</v>
      </c>
      <c r="CR50" s="459">
        <f t="shared" si="47"/>
        <v>9804000</v>
      </c>
      <c r="CS50" s="459">
        <f t="shared" si="48"/>
        <v>9675000</v>
      </c>
      <c r="CT50" s="460">
        <f t="shared" si="49"/>
        <v>9675000</v>
      </c>
      <c r="CU50" s="459">
        <f t="shared" si="50"/>
        <v>0</v>
      </c>
      <c r="CV50" s="459"/>
      <c r="CW50" s="494">
        <f t="shared" si="51"/>
        <v>105000</v>
      </c>
      <c r="CX50" s="494">
        <f t="shared" si="52"/>
        <v>9000</v>
      </c>
      <c r="CY50" s="494">
        <f t="shared" si="53"/>
        <v>6000</v>
      </c>
      <c r="CZ50" s="494">
        <f t="shared" si="54"/>
        <v>9000</v>
      </c>
      <c r="DA50" s="494">
        <f t="shared" si="55"/>
        <v>0</v>
      </c>
      <c r="DB50" s="494">
        <f t="shared" si="56"/>
        <v>0</v>
      </c>
      <c r="DC50" s="494">
        <f t="shared" si="57"/>
        <v>0</v>
      </c>
      <c r="DD50" s="494">
        <f t="shared" si="58"/>
        <v>0</v>
      </c>
      <c r="DE50" s="494" t="str">
        <f t="shared" si="59"/>
        <v/>
      </c>
      <c r="DF50" s="494" t="str">
        <f t="shared" si="60"/>
        <v/>
      </c>
      <c r="DG50" s="494">
        <f t="shared" si="61"/>
        <v>0</v>
      </c>
      <c r="DH50" s="499">
        <f t="shared" si="62"/>
        <v>129000</v>
      </c>
      <c r="DI50" s="499">
        <f t="shared" si="63"/>
        <v>0</v>
      </c>
      <c r="DJ50" s="499">
        <f t="shared" si="64"/>
        <v>8795454.5454545449</v>
      </c>
      <c r="DK50" s="499">
        <f t="shared" si="65"/>
        <v>879545.45454545459</v>
      </c>
      <c r="DL50" s="499">
        <f t="shared" si="66"/>
        <v>9675000</v>
      </c>
      <c r="DM50" s="485">
        <v>9675000</v>
      </c>
      <c r="DN50" s="482">
        <f t="shared" si="35"/>
        <v>0</v>
      </c>
      <c r="DQ50" s="461"/>
      <c r="DR50" s="461"/>
      <c r="DS50" s="461"/>
      <c r="DT50" s="461"/>
      <c r="DU50" s="461"/>
      <c r="DV50" s="461"/>
      <c r="DW50" s="461"/>
      <c r="DX50" s="461"/>
      <c r="DY50" s="461"/>
      <c r="DZ50" s="461"/>
      <c r="EA50" s="461"/>
      <c r="EB50" s="461"/>
      <c r="EC50" s="461"/>
      <c r="ED50" s="461"/>
      <c r="EE50" s="461"/>
      <c r="EF50" s="461"/>
      <c r="EG50" s="461"/>
      <c r="EH50" s="461"/>
      <c r="EI50" s="461"/>
      <c r="EJ50" s="461"/>
      <c r="EK50" s="461"/>
      <c r="EL50" s="461"/>
      <c r="EM50" s="461"/>
      <c r="EN50" s="461"/>
      <c r="EO50" s="461"/>
      <c r="EP50" s="461"/>
      <c r="EQ50" s="461"/>
      <c r="ER50" s="461"/>
      <c r="ES50" s="461"/>
      <c r="ET50" s="461"/>
      <c r="EU50" s="461"/>
      <c r="EV50" s="461"/>
      <c r="EW50" s="461"/>
      <c r="EX50" s="461"/>
      <c r="EY50" s="461"/>
      <c r="EZ50" s="461"/>
      <c r="FA50" s="461"/>
      <c r="FB50" s="461"/>
      <c r="FC50" s="461"/>
      <c r="FD50" s="461"/>
      <c r="FE50" s="461"/>
      <c r="FF50" s="461"/>
      <c r="FG50" s="461"/>
      <c r="FH50" s="461"/>
      <c r="FI50" s="461"/>
      <c r="FJ50" s="461"/>
      <c r="FK50" s="461"/>
      <c r="FL50" s="461"/>
      <c r="FM50" s="461"/>
      <c r="FN50" s="461"/>
      <c r="FO50" s="461"/>
      <c r="FP50" s="461"/>
    </row>
    <row r="51" spans="1:172" s="104" customFormat="1">
      <c r="A51" s="81">
        <v>43299</v>
      </c>
      <c r="B51" s="82" t="s">
        <v>57</v>
      </c>
      <c r="C51" s="83" t="s">
        <v>213</v>
      </c>
      <c r="D51" s="83" t="s">
        <v>66</v>
      </c>
      <c r="E51" s="84" t="s">
        <v>67</v>
      </c>
      <c r="F51" s="109" t="s">
        <v>329</v>
      </c>
      <c r="G51" s="468" t="s">
        <v>68</v>
      </c>
      <c r="H51" s="85" t="s">
        <v>69</v>
      </c>
      <c r="I51" s="86" t="s">
        <v>70</v>
      </c>
      <c r="J51" s="87" t="s">
        <v>71</v>
      </c>
      <c r="K51" s="88">
        <v>31</v>
      </c>
      <c r="L51" s="89">
        <f t="shared" si="5"/>
        <v>43330</v>
      </c>
      <c r="M51" s="90">
        <v>165</v>
      </c>
      <c r="N51" s="90">
        <v>50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1">
        <f t="shared" si="36"/>
        <v>215</v>
      </c>
      <c r="Y51" s="92">
        <v>45600</v>
      </c>
      <c r="Z51" s="92">
        <v>46000</v>
      </c>
      <c r="AA51" s="92">
        <v>33000</v>
      </c>
      <c r="AB51" s="93">
        <f t="shared" si="6"/>
        <v>7524000</v>
      </c>
      <c r="AC51" s="93">
        <f t="shared" si="7"/>
        <v>2280000</v>
      </c>
      <c r="AD51" s="93">
        <f t="shared" si="8"/>
        <v>0</v>
      </c>
      <c r="AE51" s="93">
        <f t="shared" si="9"/>
        <v>0</v>
      </c>
      <c r="AF51" s="93">
        <f t="shared" si="10"/>
        <v>0</v>
      </c>
      <c r="AG51" s="93">
        <f t="shared" si="11"/>
        <v>0</v>
      </c>
      <c r="AH51" s="93">
        <f t="shared" si="12"/>
        <v>0</v>
      </c>
      <c r="AI51" s="93">
        <f t="shared" si="67"/>
        <v>0</v>
      </c>
      <c r="AJ51" s="93">
        <f t="shared" si="67"/>
        <v>0</v>
      </c>
      <c r="AK51" s="93">
        <f t="shared" si="14"/>
        <v>0</v>
      </c>
      <c r="AL51" s="93">
        <f t="shared" si="15"/>
        <v>0</v>
      </c>
      <c r="AM51" s="91">
        <f t="shared" si="37"/>
        <v>9804000</v>
      </c>
      <c r="AN51" s="91">
        <f t="shared" si="16"/>
        <v>215</v>
      </c>
      <c r="AO51" s="91">
        <f t="shared" si="17"/>
        <v>0</v>
      </c>
      <c r="AP51" s="91">
        <f t="shared" si="18"/>
        <v>129000</v>
      </c>
      <c r="AQ51" s="91">
        <f t="shared" si="19"/>
        <v>0</v>
      </c>
      <c r="AR51" s="91"/>
      <c r="AS51" s="91">
        <f t="shared" si="20"/>
        <v>0</v>
      </c>
      <c r="AT51" s="91"/>
      <c r="AU51" s="91">
        <f>U51*500</f>
        <v>0</v>
      </c>
      <c r="AV51" s="91">
        <f t="shared" si="21"/>
        <v>129000</v>
      </c>
      <c r="AW51" s="91">
        <f t="shared" si="22"/>
        <v>9675000</v>
      </c>
      <c r="AX51" s="91">
        <v>0</v>
      </c>
      <c r="AY51" s="93"/>
      <c r="AZ51" s="93"/>
      <c r="BA51" s="94">
        <f t="shared" si="23"/>
        <v>9675000</v>
      </c>
      <c r="BB51" s="95">
        <v>0</v>
      </c>
      <c r="BC51" s="96" t="s">
        <v>64</v>
      </c>
      <c r="BD51" s="96"/>
      <c r="BE51" s="97"/>
      <c r="BF51" s="98"/>
      <c r="BG51" s="99"/>
      <c r="BH51" s="98"/>
      <c r="BI51" s="99"/>
      <c r="BJ51" s="98"/>
      <c r="BK51" s="99"/>
      <c r="BL51" s="98"/>
      <c r="BM51" s="99"/>
      <c r="BN51" s="100"/>
      <c r="BO51" s="101">
        <f t="shared" si="24"/>
        <v>-43299</v>
      </c>
      <c r="BP51" s="102" t="str">
        <f t="shared" si="25"/>
        <v>-</v>
      </c>
      <c r="BQ51" s="103">
        <f t="shared" si="26"/>
        <v>9804000</v>
      </c>
      <c r="BS51" s="105">
        <f t="shared" si="27"/>
        <v>9804000</v>
      </c>
      <c r="BT51" s="105">
        <f t="shared" si="28"/>
        <v>0</v>
      </c>
      <c r="BU51" s="105">
        <f t="shared" si="29"/>
        <v>0</v>
      </c>
      <c r="BV51" s="105">
        <f t="shared" si="30"/>
        <v>0</v>
      </c>
      <c r="BX51" s="105">
        <f t="shared" si="31"/>
        <v>215</v>
      </c>
      <c r="BY51" s="105">
        <f t="shared" si="32"/>
        <v>0</v>
      </c>
      <c r="BZ51" s="105">
        <f t="shared" si="33"/>
        <v>0</v>
      </c>
      <c r="CA51" s="105">
        <f t="shared" si="34"/>
        <v>0</v>
      </c>
      <c r="CC51" s="106"/>
      <c r="CD51" s="107"/>
      <c r="CE51" s="107"/>
      <c r="CF51" s="107"/>
      <c r="CG51" s="108"/>
      <c r="CH51" s="108"/>
      <c r="CI51" s="108"/>
      <c r="CJ51" s="489">
        <f t="shared" si="39"/>
        <v>215</v>
      </c>
      <c r="CK51" s="489">
        <f t="shared" si="40"/>
        <v>0</v>
      </c>
      <c r="CL51" s="457">
        <f t="shared" si="41"/>
        <v>129000</v>
      </c>
      <c r="CM51" s="457">
        <f t="shared" si="42"/>
        <v>0</v>
      </c>
      <c r="CN51" s="459">
        <f t="shared" si="43"/>
        <v>0</v>
      </c>
      <c r="CO51" s="459">
        <f t="shared" si="44"/>
        <v>129000</v>
      </c>
      <c r="CP51" s="459">
        <f t="shared" si="45"/>
        <v>129000</v>
      </c>
      <c r="CQ51" s="459">
        <f t="shared" si="46"/>
        <v>0</v>
      </c>
      <c r="CR51" s="459">
        <f t="shared" si="47"/>
        <v>9804000</v>
      </c>
      <c r="CS51" s="459">
        <f t="shared" si="48"/>
        <v>9675000</v>
      </c>
      <c r="CT51" s="460">
        <f t="shared" si="49"/>
        <v>9675000</v>
      </c>
      <c r="CU51" s="459">
        <f t="shared" si="50"/>
        <v>0</v>
      </c>
      <c r="CV51" s="459"/>
      <c r="CW51" s="494">
        <f t="shared" si="51"/>
        <v>99000</v>
      </c>
      <c r="CX51" s="494">
        <f t="shared" si="52"/>
        <v>30000</v>
      </c>
      <c r="CY51" s="494">
        <f t="shared" si="53"/>
        <v>0</v>
      </c>
      <c r="CZ51" s="494">
        <f t="shared" si="54"/>
        <v>0</v>
      </c>
      <c r="DA51" s="494">
        <f t="shared" si="55"/>
        <v>0</v>
      </c>
      <c r="DB51" s="494">
        <f t="shared" si="56"/>
        <v>0</v>
      </c>
      <c r="DC51" s="494">
        <f t="shared" si="57"/>
        <v>0</v>
      </c>
      <c r="DD51" s="494">
        <f t="shared" si="58"/>
        <v>0</v>
      </c>
      <c r="DE51" s="494" t="str">
        <f t="shared" si="59"/>
        <v/>
      </c>
      <c r="DF51" s="494" t="str">
        <f t="shared" si="60"/>
        <v/>
      </c>
      <c r="DG51" s="494">
        <f t="shared" si="61"/>
        <v>0</v>
      </c>
      <c r="DH51" s="499">
        <f t="shared" si="62"/>
        <v>129000</v>
      </c>
      <c r="DI51" s="499">
        <f t="shared" si="63"/>
        <v>0</v>
      </c>
      <c r="DJ51" s="499">
        <f t="shared" si="64"/>
        <v>8795454.5454545449</v>
      </c>
      <c r="DK51" s="499">
        <f t="shared" si="65"/>
        <v>879545.45454545459</v>
      </c>
      <c r="DL51" s="499">
        <f t="shared" si="66"/>
        <v>9675000</v>
      </c>
      <c r="DM51" s="485">
        <v>9675000</v>
      </c>
      <c r="DN51" s="482">
        <f t="shared" si="35"/>
        <v>0</v>
      </c>
      <c r="DQ51" s="461"/>
      <c r="DR51" s="461"/>
      <c r="DS51" s="461"/>
      <c r="DT51" s="461"/>
      <c r="DU51" s="461"/>
      <c r="DV51" s="461"/>
      <c r="DW51" s="461"/>
      <c r="DX51" s="461"/>
      <c r="DY51" s="461"/>
      <c r="DZ51" s="461"/>
      <c r="EA51" s="461"/>
      <c r="EB51" s="461"/>
      <c r="EC51" s="461"/>
      <c r="ED51" s="461"/>
      <c r="EE51" s="461"/>
      <c r="EF51" s="461"/>
      <c r="EG51" s="461"/>
      <c r="EH51" s="461"/>
      <c r="EI51" s="461"/>
      <c r="EJ51" s="461"/>
      <c r="EK51" s="461"/>
      <c r="EL51" s="461"/>
      <c r="EM51" s="461"/>
      <c r="EN51" s="461"/>
      <c r="EO51" s="461"/>
      <c r="EP51" s="461"/>
      <c r="EQ51" s="461"/>
      <c r="ER51" s="461"/>
      <c r="ES51" s="461"/>
      <c r="ET51" s="461"/>
      <c r="EU51" s="461"/>
      <c r="EV51" s="461"/>
      <c r="EW51" s="461"/>
      <c r="EX51" s="461"/>
      <c r="EY51" s="461"/>
      <c r="EZ51" s="461"/>
      <c r="FA51" s="461"/>
      <c r="FB51" s="461"/>
      <c r="FC51" s="461"/>
      <c r="FD51" s="461"/>
      <c r="FE51" s="461"/>
      <c r="FF51" s="461"/>
      <c r="FG51" s="461"/>
      <c r="FH51" s="461"/>
      <c r="FI51" s="461"/>
      <c r="FJ51" s="461"/>
      <c r="FK51" s="461"/>
      <c r="FL51" s="461"/>
      <c r="FM51" s="461"/>
      <c r="FN51" s="461"/>
      <c r="FO51" s="461"/>
      <c r="FP51" s="461"/>
    </row>
    <row r="52" spans="1:172" s="461" customFormat="1">
      <c r="A52" s="81">
        <v>43299</v>
      </c>
      <c r="B52" s="614" t="s">
        <v>57</v>
      </c>
      <c r="C52" s="615" t="s">
        <v>214</v>
      </c>
      <c r="D52" s="615" t="s">
        <v>117</v>
      </c>
      <c r="E52" s="617" t="s">
        <v>118</v>
      </c>
      <c r="F52" s="617" t="s">
        <v>330</v>
      </c>
      <c r="G52" s="618" t="s">
        <v>119</v>
      </c>
      <c r="H52" s="651" t="s">
        <v>120</v>
      </c>
      <c r="I52" s="652" t="s">
        <v>70</v>
      </c>
      <c r="J52" s="621" t="s">
        <v>71</v>
      </c>
      <c r="K52" s="111">
        <v>31</v>
      </c>
      <c r="L52" s="89">
        <f t="shared" si="5"/>
        <v>43330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240</v>
      </c>
      <c r="V52" s="90">
        <v>0</v>
      </c>
      <c r="W52" s="90">
        <v>0</v>
      </c>
      <c r="X52" s="91">
        <f t="shared" si="36"/>
        <v>240</v>
      </c>
      <c r="Y52" s="92">
        <v>45600</v>
      </c>
      <c r="Z52" s="92">
        <v>46000</v>
      </c>
      <c r="AA52" s="92">
        <v>33000</v>
      </c>
      <c r="AB52" s="93">
        <f t="shared" si="6"/>
        <v>0</v>
      </c>
      <c r="AC52" s="93">
        <f t="shared" si="7"/>
        <v>0</v>
      </c>
      <c r="AD52" s="93">
        <f t="shared" si="8"/>
        <v>0</v>
      </c>
      <c r="AE52" s="93">
        <f t="shared" si="9"/>
        <v>0</v>
      </c>
      <c r="AF52" s="93">
        <f t="shared" si="10"/>
        <v>0</v>
      </c>
      <c r="AG52" s="93">
        <f t="shared" si="11"/>
        <v>0</v>
      </c>
      <c r="AH52" s="93">
        <f t="shared" si="12"/>
        <v>0</v>
      </c>
      <c r="AI52" s="93">
        <f t="shared" si="67"/>
        <v>0</v>
      </c>
      <c r="AJ52" s="93">
        <f t="shared" si="67"/>
        <v>11040000</v>
      </c>
      <c r="AK52" s="93">
        <f t="shared" si="14"/>
        <v>0</v>
      </c>
      <c r="AL52" s="93">
        <f t="shared" si="15"/>
        <v>0</v>
      </c>
      <c r="AM52" s="91">
        <f t="shared" si="37"/>
        <v>11040000</v>
      </c>
      <c r="AN52" s="91">
        <f t="shared" si="16"/>
        <v>0</v>
      </c>
      <c r="AO52" s="91">
        <f t="shared" si="17"/>
        <v>240</v>
      </c>
      <c r="AP52" s="91">
        <f t="shared" si="18"/>
        <v>0</v>
      </c>
      <c r="AQ52" s="91">
        <f t="shared" si="19"/>
        <v>240000</v>
      </c>
      <c r="AR52" s="91"/>
      <c r="AS52" s="91">
        <f t="shared" si="20"/>
        <v>0</v>
      </c>
      <c r="AT52" s="91"/>
      <c r="AU52" s="91">
        <f>U52*500</f>
        <v>120000</v>
      </c>
      <c r="AV52" s="91">
        <f t="shared" si="21"/>
        <v>360000</v>
      </c>
      <c r="AW52" s="91">
        <f t="shared" si="22"/>
        <v>10680000</v>
      </c>
      <c r="AX52" s="91">
        <v>0</v>
      </c>
      <c r="AY52" s="93"/>
      <c r="AZ52" s="93"/>
      <c r="BA52" s="94">
        <f t="shared" si="23"/>
        <v>10680000</v>
      </c>
      <c r="BB52" s="622">
        <v>0</v>
      </c>
      <c r="BC52" s="623" t="s">
        <v>64</v>
      </c>
      <c r="BD52" s="623"/>
      <c r="BE52" s="624"/>
      <c r="BF52" s="625"/>
      <c r="BG52" s="626"/>
      <c r="BH52" s="625"/>
      <c r="BI52" s="626"/>
      <c r="BJ52" s="625"/>
      <c r="BK52" s="626"/>
      <c r="BL52" s="625"/>
      <c r="BM52" s="626"/>
      <c r="BN52" s="627"/>
      <c r="BO52" s="101">
        <f t="shared" si="24"/>
        <v>-43299</v>
      </c>
      <c r="BP52" s="628" t="str">
        <f t="shared" si="25"/>
        <v>-</v>
      </c>
      <c r="BQ52" s="629">
        <f t="shared" si="26"/>
        <v>11040000</v>
      </c>
      <c r="BS52" s="630">
        <f t="shared" si="27"/>
        <v>11040000</v>
      </c>
      <c r="BT52" s="630">
        <f t="shared" si="28"/>
        <v>0</v>
      </c>
      <c r="BU52" s="630">
        <f t="shared" si="29"/>
        <v>0</v>
      </c>
      <c r="BV52" s="630">
        <f t="shared" si="30"/>
        <v>0</v>
      </c>
      <c r="BX52" s="630">
        <f t="shared" si="31"/>
        <v>240</v>
      </c>
      <c r="BY52" s="630">
        <f t="shared" si="32"/>
        <v>0</v>
      </c>
      <c r="BZ52" s="630">
        <f t="shared" si="33"/>
        <v>0</v>
      </c>
      <c r="CA52" s="630">
        <f t="shared" si="34"/>
        <v>0</v>
      </c>
      <c r="CC52" s="631"/>
      <c r="CD52" s="632"/>
      <c r="CE52" s="632"/>
      <c r="CF52" s="632"/>
      <c r="CG52" s="633"/>
      <c r="CH52" s="633"/>
      <c r="CI52" s="633"/>
      <c r="CJ52" s="489">
        <f t="shared" si="39"/>
        <v>0</v>
      </c>
      <c r="CK52" s="489">
        <f t="shared" si="40"/>
        <v>240</v>
      </c>
      <c r="CL52" s="459">
        <f t="shared" si="41"/>
        <v>0</v>
      </c>
      <c r="CM52" s="459">
        <f t="shared" si="42"/>
        <v>360000</v>
      </c>
      <c r="CN52" s="459">
        <f t="shared" si="43"/>
        <v>0</v>
      </c>
      <c r="CO52" s="459">
        <f t="shared" si="44"/>
        <v>360000</v>
      </c>
      <c r="CP52" s="459">
        <f t="shared" si="45"/>
        <v>360000</v>
      </c>
      <c r="CQ52" s="459">
        <f t="shared" si="46"/>
        <v>0</v>
      </c>
      <c r="CR52" s="459">
        <f t="shared" si="47"/>
        <v>11040000</v>
      </c>
      <c r="CS52" s="459">
        <f t="shared" si="48"/>
        <v>10680000</v>
      </c>
      <c r="CT52" s="460">
        <f t="shared" si="49"/>
        <v>10680000</v>
      </c>
      <c r="CU52" s="459">
        <f t="shared" si="50"/>
        <v>0</v>
      </c>
      <c r="CV52" s="459"/>
      <c r="CW52" s="494" t="str">
        <f t="shared" si="51"/>
        <v/>
      </c>
      <c r="CX52" s="494" t="str">
        <f t="shared" si="52"/>
        <v/>
      </c>
      <c r="CY52" s="494" t="str">
        <f t="shared" si="53"/>
        <v/>
      </c>
      <c r="CZ52" s="494" t="str">
        <f t="shared" si="54"/>
        <v/>
      </c>
      <c r="DA52" s="494" t="str">
        <f t="shared" si="55"/>
        <v/>
      </c>
      <c r="DB52" s="494" t="str">
        <f t="shared" si="56"/>
        <v/>
      </c>
      <c r="DC52" s="494" t="str">
        <f t="shared" si="57"/>
        <v/>
      </c>
      <c r="DD52" s="494" t="str">
        <f t="shared" si="58"/>
        <v/>
      </c>
      <c r="DE52" s="494">
        <f t="shared" si="59"/>
        <v>360000</v>
      </c>
      <c r="DF52" s="494">
        <f t="shared" si="60"/>
        <v>0</v>
      </c>
      <c r="DG52" s="494" t="str">
        <f t="shared" si="61"/>
        <v/>
      </c>
      <c r="DH52" s="499">
        <f t="shared" si="62"/>
        <v>360000</v>
      </c>
      <c r="DI52" s="499">
        <f t="shared" si="63"/>
        <v>0</v>
      </c>
      <c r="DJ52" s="499">
        <f t="shared" si="64"/>
        <v>9709090.9090909082</v>
      </c>
      <c r="DK52" s="499">
        <f t="shared" si="65"/>
        <v>970909.09090909082</v>
      </c>
      <c r="DL52" s="499">
        <f t="shared" si="66"/>
        <v>10680000</v>
      </c>
      <c r="DM52" s="483">
        <v>10680000</v>
      </c>
      <c r="DN52" s="482">
        <f t="shared" si="35"/>
        <v>0</v>
      </c>
    </row>
    <row r="53" spans="1:172" s="104" customFormat="1" ht="16.5" thickBot="1">
      <c r="A53" s="145">
        <v>43299</v>
      </c>
      <c r="B53" s="146" t="s">
        <v>57</v>
      </c>
      <c r="C53" s="147" t="s">
        <v>215</v>
      </c>
      <c r="D53" s="147" t="s">
        <v>158</v>
      </c>
      <c r="E53" s="191" t="s">
        <v>159</v>
      </c>
      <c r="F53" s="109" t="s">
        <v>331</v>
      </c>
      <c r="G53" s="471" t="s">
        <v>160</v>
      </c>
      <c r="H53" s="150" t="s">
        <v>161</v>
      </c>
      <c r="I53" s="151" t="s">
        <v>70</v>
      </c>
      <c r="J53" s="152" t="s">
        <v>71</v>
      </c>
      <c r="K53" s="153">
        <v>31</v>
      </c>
      <c r="L53" s="154">
        <f t="shared" si="5"/>
        <v>43330</v>
      </c>
      <c r="M53" s="155">
        <v>200</v>
      </c>
      <c r="N53" s="155">
        <v>0</v>
      </c>
      <c r="O53" s="155">
        <v>0</v>
      </c>
      <c r="P53" s="155">
        <v>0</v>
      </c>
      <c r="Q53" s="155">
        <v>0</v>
      </c>
      <c r="R53" s="155">
        <v>0</v>
      </c>
      <c r="S53" s="155">
        <v>0</v>
      </c>
      <c r="T53" s="155">
        <v>0</v>
      </c>
      <c r="U53" s="155">
        <v>0</v>
      </c>
      <c r="V53" s="155">
        <v>0</v>
      </c>
      <c r="W53" s="155">
        <v>0</v>
      </c>
      <c r="X53" s="91">
        <f t="shared" si="36"/>
        <v>200</v>
      </c>
      <c r="Y53" s="156">
        <v>45600</v>
      </c>
      <c r="Z53" s="156">
        <v>46000</v>
      </c>
      <c r="AA53" s="156">
        <v>33000</v>
      </c>
      <c r="AB53" s="142">
        <f t="shared" si="6"/>
        <v>9120000</v>
      </c>
      <c r="AC53" s="142">
        <f t="shared" si="7"/>
        <v>0</v>
      </c>
      <c r="AD53" s="142">
        <f t="shared" si="8"/>
        <v>0</v>
      </c>
      <c r="AE53" s="142">
        <f t="shared" si="9"/>
        <v>0</v>
      </c>
      <c r="AF53" s="142">
        <f t="shared" si="10"/>
        <v>0</v>
      </c>
      <c r="AG53" s="142">
        <f t="shared" si="11"/>
        <v>0</v>
      </c>
      <c r="AH53" s="142">
        <f t="shared" si="12"/>
        <v>0</v>
      </c>
      <c r="AI53" s="142">
        <f t="shared" si="67"/>
        <v>0</v>
      </c>
      <c r="AJ53" s="142">
        <f t="shared" si="67"/>
        <v>0</v>
      </c>
      <c r="AK53" s="142">
        <f t="shared" si="14"/>
        <v>0</v>
      </c>
      <c r="AL53" s="142">
        <f t="shared" si="15"/>
        <v>0</v>
      </c>
      <c r="AM53" s="91">
        <f t="shared" si="37"/>
        <v>9120000</v>
      </c>
      <c r="AN53" s="136">
        <f t="shared" si="16"/>
        <v>200</v>
      </c>
      <c r="AO53" s="136">
        <f t="shared" si="17"/>
        <v>0</v>
      </c>
      <c r="AP53" s="136">
        <f t="shared" si="18"/>
        <v>120000</v>
      </c>
      <c r="AQ53" s="136">
        <f t="shared" si="19"/>
        <v>0</v>
      </c>
      <c r="AR53" s="136"/>
      <c r="AS53" s="136">
        <f t="shared" si="20"/>
        <v>0</v>
      </c>
      <c r="AT53" s="136"/>
      <c r="AU53" s="136">
        <f>U53*500</f>
        <v>0</v>
      </c>
      <c r="AV53" s="136">
        <f t="shared" si="21"/>
        <v>120000</v>
      </c>
      <c r="AW53" s="136">
        <f t="shared" si="22"/>
        <v>9000000</v>
      </c>
      <c r="AX53" s="136">
        <v>0</v>
      </c>
      <c r="AY53" s="142"/>
      <c r="AZ53" s="142"/>
      <c r="BA53" s="157">
        <f t="shared" si="23"/>
        <v>9000000</v>
      </c>
      <c r="BB53" s="158">
        <v>0</v>
      </c>
      <c r="BC53" s="159" t="s">
        <v>64</v>
      </c>
      <c r="BD53" s="159"/>
      <c r="BE53" s="160"/>
      <c r="BF53" s="161"/>
      <c r="BG53" s="162"/>
      <c r="BH53" s="161"/>
      <c r="BI53" s="162"/>
      <c r="BJ53" s="161"/>
      <c r="BK53" s="162"/>
      <c r="BL53" s="161"/>
      <c r="BM53" s="162"/>
      <c r="BN53" s="163"/>
      <c r="BO53" s="164">
        <f t="shared" si="24"/>
        <v>-43299</v>
      </c>
      <c r="BP53" s="165" t="str">
        <f t="shared" si="25"/>
        <v>-</v>
      </c>
      <c r="BQ53" s="166">
        <f t="shared" si="26"/>
        <v>9120000</v>
      </c>
      <c r="BS53" s="105">
        <f t="shared" si="27"/>
        <v>9120000</v>
      </c>
      <c r="BT53" s="105">
        <f t="shared" si="28"/>
        <v>0</v>
      </c>
      <c r="BU53" s="105">
        <f t="shared" si="29"/>
        <v>0</v>
      </c>
      <c r="BV53" s="105">
        <f t="shared" si="30"/>
        <v>0</v>
      </c>
      <c r="BX53" s="105">
        <f t="shared" si="31"/>
        <v>200</v>
      </c>
      <c r="BY53" s="105">
        <f t="shared" si="32"/>
        <v>0</v>
      </c>
      <c r="BZ53" s="105">
        <f t="shared" si="33"/>
        <v>0</v>
      </c>
      <c r="CA53" s="105">
        <f t="shared" si="34"/>
        <v>0</v>
      </c>
      <c r="CC53" s="106"/>
      <c r="CD53" s="107"/>
      <c r="CE53" s="107"/>
      <c r="CF53" s="107"/>
      <c r="CG53" s="108"/>
      <c r="CH53" s="108"/>
      <c r="CI53" s="108"/>
      <c r="CJ53" s="489">
        <f t="shared" si="39"/>
        <v>200</v>
      </c>
      <c r="CK53" s="489">
        <f t="shared" si="40"/>
        <v>0</v>
      </c>
      <c r="CL53" s="457">
        <f t="shared" si="41"/>
        <v>120000</v>
      </c>
      <c r="CM53" s="457">
        <f t="shared" si="42"/>
        <v>0</v>
      </c>
      <c r="CN53" s="459">
        <f t="shared" si="43"/>
        <v>0</v>
      </c>
      <c r="CO53" s="459">
        <f t="shared" si="44"/>
        <v>120000</v>
      </c>
      <c r="CP53" s="459">
        <f t="shared" si="45"/>
        <v>120000</v>
      </c>
      <c r="CQ53" s="459">
        <f t="shared" si="46"/>
        <v>0</v>
      </c>
      <c r="CR53" s="459">
        <f t="shared" si="47"/>
        <v>9120000</v>
      </c>
      <c r="CS53" s="459">
        <f t="shared" si="48"/>
        <v>9000000</v>
      </c>
      <c r="CT53" s="460">
        <f t="shared" si="49"/>
        <v>9000000</v>
      </c>
      <c r="CU53" s="459">
        <f t="shared" si="50"/>
        <v>0</v>
      </c>
      <c r="CV53" s="459"/>
      <c r="CW53" s="494">
        <f t="shared" si="51"/>
        <v>120000</v>
      </c>
      <c r="CX53" s="494">
        <f t="shared" si="52"/>
        <v>0</v>
      </c>
      <c r="CY53" s="494">
        <f t="shared" si="53"/>
        <v>0</v>
      </c>
      <c r="CZ53" s="494">
        <f t="shared" si="54"/>
        <v>0</v>
      </c>
      <c r="DA53" s="494">
        <f t="shared" si="55"/>
        <v>0</v>
      </c>
      <c r="DB53" s="494">
        <f t="shared" si="56"/>
        <v>0</v>
      </c>
      <c r="DC53" s="494">
        <f t="shared" si="57"/>
        <v>0</v>
      </c>
      <c r="DD53" s="494">
        <f t="shared" si="58"/>
        <v>0</v>
      </c>
      <c r="DE53" s="494" t="str">
        <f t="shared" si="59"/>
        <v/>
      </c>
      <c r="DF53" s="494" t="str">
        <f t="shared" si="60"/>
        <v/>
      </c>
      <c r="DG53" s="494">
        <f t="shared" si="61"/>
        <v>0</v>
      </c>
      <c r="DH53" s="499">
        <f t="shared" si="62"/>
        <v>120000</v>
      </c>
      <c r="DI53" s="499">
        <f t="shared" si="63"/>
        <v>0</v>
      </c>
      <c r="DJ53" s="499">
        <f t="shared" si="64"/>
        <v>8181818.1818181807</v>
      </c>
      <c r="DK53" s="499">
        <f t="shared" si="65"/>
        <v>818181.81818181812</v>
      </c>
      <c r="DL53" s="499">
        <f t="shared" si="66"/>
        <v>8999999.9999999981</v>
      </c>
      <c r="DM53" s="485">
        <v>9000000</v>
      </c>
      <c r="DN53" s="482">
        <f t="shared" si="35"/>
        <v>0</v>
      </c>
      <c r="DQ53" s="461"/>
      <c r="DR53" s="461"/>
      <c r="DS53" s="461"/>
      <c r="DT53" s="461"/>
      <c r="DU53" s="461"/>
      <c r="DV53" s="461"/>
      <c r="DW53" s="461"/>
      <c r="DX53" s="461"/>
      <c r="DY53" s="461"/>
      <c r="DZ53" s="461"/>
      <c r="EA53" s="461"/>
      <c r="EB53" s="461"/>
      <c r="EC53" s="461"/>
      <c r="ED53" s="461"/>
      <c r="EE53" s="461"/>
      <c r="EF53" s="461"/>
      <c r="EG53" s="461"/>
      <c r="EH53" s="461"/>
      <c r="EI53" s="461"/>
      <c r="EJ53" s="461"/>
      <c r="EK53" s="461"/>
      <c r="EL53" s="461"/>
      <c r="EM53" s="461"/>
      <c r="EN53" s="461"/>
      <c r="EO53" s="461"/>
      <c r="EP53" s="461"/>
      <c r="EQ53" s="461"/>
      <c r="ER53" s="461"/>
      <c r="ES53" s="461"/>
      <c r="ET53" s="461"/>
      <c r="EU53" s="461"/>
      <c r="EV53" s="461"/>
      <c r="EW53" s="461"/>
      <c r="EX53" s="461"/>
      <c r="EY53" s="461"/>
      <c r="EZ53" s="461"/>
      <c r="FA53" s="461"/>
      <c r="FB53" s="461"/>
      <c r="FC53" s="461"/>
      <c r="FD53" s="461"/>
      <c r="FE53" s="461"/>
      <c r="FF53" s="461"/>
      <c r="FG53" s="461"/>
      <c r="FH53" s="461"/>
      <c r="FI53" s="461"/>
      <c r="FJ53" s="461"/>
      <c r="FK53" s="461"/>
      <c r="FL53" s="461"/>
      <c r="FM53" s="461"/>
      <c r="FN53" s="461"/>
      <c r="FO53" s="461"/>
      <c r="FP53" s="461"/>
    </row>
    <row r="54" spans="1:172" s="104" customFormat="1">
      <c r="A54" s="81">
        <v>43300</v>
      </c>
      <c r="B54" s="82" t="s">
        <v>57</v>
      </c>
      <c r="C54" s="83" t="s">
        <v>216</v>
      </c>
      <c r="D54" s="83" t="s">
        <v>164</v>
      </c>
      <c r="E54" s="109" t="s">
        <v>165</v>
      </c>
      <c r="F54" s="109" t="s">
        <v>332</v>
      </c>
      <c r="G54" s="468" t="s">
        <v>166</v>
      </c>
      <c r="H54" s="110" t="s">
        <v>167</v>
      </c>
      <c r="I54" s="86" t="s">
        <v>168</v>
      </c>
      <c r="J54" s="87" t="s">
        <v>71</v>
      </c>
      <c r="K54" s="111">
        <v>31</v>
      </c>
      <c r="L54" s="89">
        <f t="shared" si="5"/>
        <v>43331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635</v>
      </c>
      <c r="V54" s="90">
        <v>0</v>
      </c>
      <c r="W54" s="90">
        <v>0</v>
      </c>
      <c r="X54" s="122">
        <f t="shared" si="36"/>
        <v>635</v>
      </c>
      <c r="Y54" s="92">
        <v>45600</v>
      </c>
      <c r="Z54" s="92">
        <v>46000</v>
      </c>
      <c r="AA54" s="92">
        <v>33000</v>
      </c>
      <c r="AB54" s="93">
        <f t="shared" si="6"/>
        <v>0</v>
      </c>
      <c r="AC54" s="93">
        <f t="shared" si="7"/>
        <v>0</v>
      </c>
      <c r="AD54" s="93">
        <f t="shared" si="8"/>
        <v>0</v>
      </c>
      <c r="AE54" s="93">
        <f t="shared" si="9"/>
        <v>0</v>
      </c>
      <c r="AF54" s="93">
        <f t="shared" si="10"/>
        <v>0</v>
      </c>
      <c r="AG54" s="93">
        <f t="shared" si="11"/>
        <v>0</v>
      </c>
      <c r="AH54" s="93">
        <f t="shared" si="12"/>
        <v>0</v>
      </c>
      <c r="AI54" s="93">
        <f t="shared" si="67"/>
        <v>0</v>
      </c>
      <c r="AJ54" s="93">
        <f t="shared" si="67"/>
        <v>29210000</v>
      </c>
      <c r="AK54" s="93">
        <f t="shared" si="14"/>
        <v>0</v>
      </c>
      <c r="AL54" s="93">
        <f t="shared" si="15"/>
        <v>0</v>
      </c>
      <c r="AM54" s="122">
        <f t="shared" si="37"/>
        <v>29210000</v>
      </c>
      <c r="AN54" s="91">
        <f t="shared" si="16"/>
        <v>0</v>
      </c>
      <c r="AO54" s="91">
        <f t="shared" si="17"/>
        <v>635</v>
      </c>
      <c r="AP54" s="91">
        <f t="shared" si="18"/>
        <v>0</v>
      </c>
      <c r="AQ54" s="91">
        <f t="shared" si="19"/>
        <v>635000</v>
      </c>
      <c r="AR54" s="91"/>
      <c r="AS54" s="91">
        <f t="shared" si="20"/>
        <v>0</v>
      </c>
      <c r="AT54" s="91"/>
      <c r="AU54" s="91">
        <f t="shared" si="68"/>
        <v>0</v>
      </c>
      <c r="AV54" s="91">
        <f t="shared" si="21"/>
        <v>635000</v>
      </c>
      <c r="AW54" s="91">
        <f t="shared" si="22"/>
        <v>28575000</v>
      </c>
      <c r="AX54" s="91">
        <v>0</v>
      </c>
      <c r="AY54" s="93"/>
      <c r="AZ54" s="93"/>
      <c r="BA54" s="94">
        <f t="shared" si="23"/>
        <v>28575000</v>
      </c>
      <c r="BB54" s="95">
        <v>0</v>
      </c>
      <c r="BC54" s="96" t="s">
        <v>64</v>
      </c>
      <c r="BD54" s="96"/>
      <c r="BE54" s="97"/>
      <c r="BF54" s="98"/>
      <c r="BG54" s="99"/>
      <c r="BH54" s="98"/>
      <c r="BI54" s="99"/>
      <c r="BJ54" s="98"/>
      <c r="BK54" s="99"/>
      <c r="BL54" s="98"/>
      <c r="BM54" s="99"/>
      <c r="BN54" s="100"/>
      <c r="BO54" s="101">
        <f t="shared" si="24"/>
        <v>-43300</v>
      </c>
      <c r="BP54" s="102" t="str">
        <f t="shared" si="25"/>
        <v>-</v>
      </c>
      <c r="BQ54" s="103">
        <f t="shared" si="26"/>
        <v>29210000</v>
      </c>
      <c r="BS54" s="105">
        <f t="shared" si="27"/>
        <v>29210000</v>
      </c>
      <c r="BT54" s="105">
        <f t="shared" si="28"/>
        <v>0</v>
      </c>
      <c r="BU54" s="105">
        <f t="shared" si="29"/>
        <v>0</v>
      </c>
      <c r="BV54" s="105">
        <f t="shared" si="30"/>
        <v>0</v>
      </c>
      <c r="BX54" s="105">
        <f t="shared" si="31"/>
        <v>635</v>
      </c>
      <c r="BY54" s="105">
        <f t="shared" si="32"/>
        <v>0</v>
      </c>
      <c r="BZ54" s="105">
        <f t="shared" si="33"/>
        <v>0</v>
      </c>
      <c r="CA54" s="105">
        <f t="shared" si="34"/>
        <v>0</v>
      </c>
      <c r="CC54" s="106"/>
      <c r="CD54" s="107"/>
      <c r="CE54" s="107"/>
      <c r="CF54" s="107"/>
      <c r="CG54" s="108"/>
      <c r="CH54" s="108"/>
      <c r="CI54" s="108"/>
      <c r="CJ54" s="489">
        <f t="shared" si="39"/>
        <v>0</v>
      </c>
      <c r="CK54" s="489">
        <f t="shared" si="40"/>
        <v>635</v>
      </c>
      <c r="CL54" s="457">
        <f t="shared" si="41"/>
        <v>0</v>
      </c>
      <c r="CM54" s="457">
        <f t="shared" si="42"/>
        <v>635000</v>
      </c>
      <c r="CN54" s="459">
        <f t="shared" si="43"/>
        <v>0</v>
      </c>
      <c r="CO54" s="459">
        <f t="shared" si="44"/>
        <v>635000</v>
      </c>
      <c r="CP54" s="459">
        <f t="shared" si="45"/>
        <v>635000</v>
      </c>
      <c r="CQ54" s="459">
        <f t="shared" si="46"/>
        <v>0</v>
      </c>
      <c r="CR54" s="459">
        <f t="shared" si="47"/>
        <v>29210000</v>
      </c>
      <c r="CS54" s="459">
        <f t="shared" si="48"/>
        <v>28575000</v>
      </c>
      <c r="CT54" s="460">
        <f t="shared" si="49"/>
        <v>28575000</v>
      </c>
      <c r="CU54" s="459">
        <f t="shared" si="50"/>
        <v>0</v>
      </c>
      <c r="CV54" s="459"/>
      <c r="CW54" s="494" t="str">
        <f t="shared" si="51"/>
        <v/>
      </c>
      <c r="CX54" s="494" t="str">
        <f t="shared" si="52"/>
        <v/>
      </c>
      <c r="CY54" s="494" t="str">
        <f t="shared" si="53"/>
        <v/>
      </c>
      <c r="CZ54" s="494" t="str">
        <f t="shared" si="54"/>
        <v/>
      </c>
      <c r="DA54" s="494" t="str">
        <f t="shared" si="55"/>
        <v/>
      </c>
      <c r="DB54" s="494" t="str">
        <f t="shared" si="56"/>
        <v/>
      </c>
      <c r="DC54" s="494" t="str">
        <f t="shared" si="57"/>
        <v/>
      </c>
      <c r="DD54" s="494" t="str">
        <f t="shared" si="58"/>
        <v/>
      </c>
      <c r="DE54" s="494">
        <f t="shared" si="59"/>
        <v>635000</v>
      </c>
      <c r="DF54" s="494">
        <f t="shared" si="60"/>
        <v>0</v>
      </c>
      <c r="DG54" s="494" t="str">
        <f t="shared" si="61"/>
        <v/>
      </c>
      <c r="DH54" s="499">
        <f t="shared" si="62"/>
        <v>635000</v>
      </c>
      <c r="DI54" s="499">
        <f t="shared" si="63"/>
        <v>0</v>
      </c>
      <c r="DJ54" s="499">
        <f t="shared" si="64"/>
        <v>25977272.727272727</v>
      </c>
      <c r="DK54" s="499">
        <f t="shared" si="65"/>
        <v>2597727.2727272729</v>
      </c>
      <c r="DL54" s="499">
        <f t="shared" si="66"/>
        <v>28575000</v>
      </c>
      <c r="DM54" s="485">
        <v>28575000</v>
      </c>
      <c r="DN54" s="482">
        <f t="shared" si="35"/>
        <v>0</v>
      </c>
      <c r="DQ54" s="461"/>
      <c r="DR54" s="461"/>
      <c r="DS54" s="461"/>
      <c r="DT54" s="461"/>
      <c r="DU54" s="461"/>
      <c r="DV54" s="461"/>
      <c r="DW54" s="461"/>
      <c r="DX54" s="461"/>
      <c r="DY54" s="461"/>
      <c r="DZ54" s="461"/>
      <c r="EA54" s="461"/>
      <c r="EB54" s="461"/>
      <c r="EC54" s="461"/>
      <c r="ED54" s="461"/>
      <c r="EE54" s="461"/>
      <c r="EF54" s="461"/>
      <c r="EG54" s="461"/>
      <c r="EH54" s="461"/>
      <c r="EI54" s="461"/>
      <c r="EJ54" s="461"/>
      <c r="EK54" s="461"/>
      <c r="EL54" s="461"/>
      <c r="EM54" s="461"/>
      <c r="EN54" s="461"/>
      <c r="EO54" s="461"/>
      <c r="EP54" s="461"/>
      <c r="EQ54" s="461"/>
      <c r="ER54" s="461"/>
      <c r="ES54" s="461"/>
      <c r="ET54" s="461"/>
      <c r="EU54" s="461"/>
      <c r="EV54" s="461"/>
      <c r="EW54" s="461"/>
      <c r="EX54" s="461"/>
      <c r="EY54" s="461"/>
      <c r="EZ54" s="461"/>
      <c r="FA54" s="461"/>
      <c r="FB54" s="461"/>
      <c r="FC54" s="461"/>
      <c r="FD54" s="461"/>
      <c r="FE54" s="461"/>
      <c r="FF54" s="461"/>
      <c r="FG54" s="461"/>
      <c r="FH54" s="461"/>
      <c r="FI54" s="461"/>
      <c r="FJ54" s="461"/>
      <c r="FK54" s="461"/>
      <c r="FL54" s="461"/>
      <c r="FM54" s="461"/>
      <c r="FN54" s="461"/>
      <c r="FO54" s="461"/>
      <c r="FP54" s="461"/>
    </row>
    <row r="55" spans="1:172" s="104" customFormat="1">
      <c r="A55" s="81">
        <v>43300</v>
      </c>
      <c r="B55" s="82" t="s">
        <v>57</v>
      </c>
      <c r="C55" s="83" t="s">
        <v>217</v>
      </c>
      <c r="D55" s="83" t="s">
        <v>78</v>
      </c>
      <c r="E55" s="84" t="s">
        <v>79</v>
      </c>
      <c r="F55" s="109" t="s">
        <v>333</v>
      </c>
      <c r="G55" s="468" t="s">
        <v>80</v>
      </c>
      <c r="H55" s="85" t="s">
        <v>81</v>
      </c>
      <c r="I55" s="86" t="s">
        <v>70</v>
      </c>
      <c r="J55" s="87" t="s">
        <v>71</v>
      </c>
      <c r="K55" s="88">
        <v>31</v>
      </c>
      <c r="L55" s="89">
        <f t="shared" si="5"/>
        <v>43331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200</v>
      </c>
      <c r="V55" s="90">
        <v>0</v>
      </c>
      <c r="W55" s="90">
        <v>0</v>
      </c>
      <c r="X55" s="91">
        <f t="shared" si="36"/>
        <v>200</v>
      </c>
      <c r="Y55" s="92">
        <v>45600</v>
      </c>
      <c r="Z55" s="92">
        <v>46000</v>
      </c>
      <c r="AA55" s="92">
        <v>33000</v>
      </c>
      <c r="AB55" s="93">
        <f t="shared" si="6"/>
        <v>0</v>
      </c>
      <c r="AC55" s="93">
        <f t="shared" si="7"/>
        <v>0</v>
      </c>
      <c r="AD55" s="93">
        <f t="shared" si="8"/>
        <v>0</v>
      </c>
      <c r="AE55" s="93">
        <f t="shared" si="9"/>
        <v>0</v>
      </c>
      <c r="AF55" s="93">
        <f t="shared" si="10"/>
        <v>0</v>
      </c>
      <c r="AG55" s="93">
        <f t="shared" si="11"/>
        <v>0</v>
      </c>
      <c r="AH55" s="93">
        <f t="shared" si="12"/>
        <v>0</v>
      </c>
      <c r="AI55" s="93">
        <f t="shared" si="67"/>
        <v>0</v>
      </c>
      <c r="AJ55" s="93">
        <f t="shared" si="67"/>
        <v>9200000</v>
      </c>
      <c r="AK55" s="93">
        <f t="shared" si="14"/>
        <v>0</v>
      </c>
      <c r="AL55" s="93">
        <f t="shared" si="15"/>
        <v>0</v>
      </c>
      <c r="AM55" s="91">
        <f t="shared" si="37"/>
        <v>9200000</v>
      </c>
      <c r="AN55" s="91">
        <f t="shared" si="16"/>
        <v>0</v>
      </c>
      <c r="AO55" s="91">
        <f t="shared" si="17"/>
        <v>200</v>
      </c>
      <c r="AP55" s="91">
        <f t="shared" si="18"/>
        <v>0</v>
      </c>
      <c r="AQ55" s="91">
        <f t="shared" si="19"/>
        <v>200000</v>
      </c>
      <c r="AR55" s="91"/>
      <c r="AS55" s="91">
        <f t="shared" si="20"/>
        <v>0</v>
      </c>
      <c r="AT55" s="91"/>
      <c r="AU55" s="91">
        <f>AO55*500</f>
        <v>100000</v>
      </c>
      <c r="AV55" s="91">
        <f t="shared" si="21"/>
        <v>300000</v>
      </c>
      <c r="AW55" s="91">
        <f t="shared" si="22"/>
        <v>8900000</v>
      </c>
      <c r="AX55" s="91">
        <v>0</v>
      </c>
      <c r="AY55" s="93"/>
      <c r="AZ55" s="93"/>
      <c r="BA55" s="94">
        <f t="shared" si="23"/>
        <v>8900000</v>
      </c>
      <c r="BB55" s="95">
        <v>0</v>
      </c>
      <c r="BC55" s="96" t="s">
        <v>64</v>
      </c>
      <c r="BD55" s="96"/>
      <c r="BE55" s="97"/>
      <c r="BF55" s="98"/>
      <c r="BG55" s="99"/>
      <c r="BH55" s="98"/>
      <c r="BI55" s="99"/>
      <c r="BJ55" s="98"/>
      <c r="BK55" s="99"/>
      <c r="BL55" s="98"/>
      <c r="BM55" s="99"/>
      <c r="BN55" s="100"/>
      <c r="BO55" s="101">
        <f t="shared" si="24"/>
        <v>-43300</v>
      </c>
      <c r="BP55" s="102" t="str">
        <f t="shared" si="25"/>
        <v>-</v>
      </c>
      <c r="BQ55" s="103">
        <f t="shared" si="26"/>
        <v>9200000</v>
      </c>
      <c r="BS55" s="105">
        <f t="shared" si="27"/>
        <v>9200000</v>
      </c>
      <c r="BT55" s="105">
        <f t="shared" si="28"/>
        <v>0</v>
      </c>
      <c r="BU55" s="105">
        <f t="shared" si="29"/>
        <v>0</v>
      </c>
      <c r="BV55" s="105">
        <f t="shared" si="30"/>
        <v>0</v>
      </c>
      <c r="BX55" s="105">
        <f t="shared" si="31"/>
        <v>200</v>
      </c>
      <c r="BY55" s="105">
        <f t="shared" si="32"/>
        <v>0</v>
      </c>
      <c r="BZ55" s="105">
        <f t="shared" si="33"/>
        <v>0</v>
      </c>
      <c r="CA55" s="105">
        <f t="shared" si="34"/>
        <v>0</v>
      </c>
      <c r="CC55" s="106"/>
      <c r="CD55" s="107"/>
      <c r="CE55" s="107"/>
      <c r="CF55" s="107"/>
      <c r="CG55" s="108"/>
      <c r="CH55" s="108"/>
      <c r="CI55" s="108"/>
      <c r="CJ55" s="489">
        <f t="shared" si="39"/>
        <v>0</v>
      </c>
      <c r="CK55" s="489">
        <f t="shared" si="40"/>
        <v>200</v>
      </c>
      <c r="CL55" s="457">
        <f t="shared" si="41"/>
        <v>0</v>
      </c>
      <c r="CM55" s="457">
        <f t="shared" si="42"/>
        <v>300000</v>
      </c>
      <c r="CN55" s="459">
        <f t="shared" si="43"/>
        <v>0</v>
      </c>
      <c r="CO55" s="459">
        <f t="shared" si="44"/>
        <v>300000</v>
      </c>
      <c r="CP55" s="459">
        <f t="shared" si="45"/>
        <v>300000</v>
      </c>
      <c r="CQ55" s="459">
        <f t="shared" si="46"/>
        <v>0</v>
      </c>
      <c r="CR55" s="459">
        <f t="shared" si="47"/>
        <v>9200000</v>
      </c>
      <c r="CS55" s="459">
        <f t="shared" si="48"/>
        <v>8900000</v>
      </c>
      <c r="CT55" s="460">
        <f t="shared" si="49"/>
        <v>8900000</v>
      </c>
      <c r="CU55" s="459">
        <f t="shared" si="50"/>
        <v>0</v>
      </c>
      <c r="CV55" s="459"/>
      <c r="CW55" s="494" t="str">
        <f t="shared" si="51"/>
        <v/>
      </c>
      <c r="CX55" s="494" t="str">
        <f t="shared" si="52"/>
        <v/>
      </c>
      <c r="CY55" s="494" t="str">
        <f t="shared" si="53"/>
        <v/>
      </c>
      <c r="CZ55" s="494" t="str">
        <f t="shared" si="54"/>
        <v/>
      </c>
      <c r="DA55" s="494" t="str">
        <f t="shared" si="55"/>
        <v/>
      </c>
      <c r="DB55" s="494" t="str">
        <f t="shared" si="56"/>
        <v/>
      </c>
      <c r="DC55" s="494" t="str">
        <f t="shared" si="57"/>
        <v/>
      </c>
      <c r="DD55" s="494" t="str">
        <f t="shared" si="58"/>
        <v/>
      </c>
      <c r="DE55" s="494">
        <f t="shared" si="59"/>
        <v>300000</v>
      </c>
      <c r="DF55" s="494">
        <f t="shared" si="60"/>
        <v>0</v>
      </c>
      <c r="DG55" s="494" t="str">
        <f t="shared" si="61"/>
        <v/>
      </c>
      <c r="DH55" s="499">
        <f t="shared" si="62"/>
        <v>300000</v>
      </c>
      <c r="DI55" s="499">
        <f t="shared" si="63"/>
        <v>0</v>
      </c>
      <c r="DJ55" s="499">
        <f t="shared" si="64"/>
        <v>8090909.0909090899</v>
      </c>
      <c r="DK55" s="499">
        <f t="shared" si="65"/>
        <v>809090.90909090906</v>
      </c>
      <c r="DL55" s="499">
        <f t="shared" si="66"/>
        <v>8899999.9999999981</v>
      </c>
      <c r="DM55" s="485">
        <v>8900000</v>
      </c>
      <c r="DN55" s="482">
        <f t="shared" si="35"/>
        <v>0</v>
      </c>
      <c r="DQ55" s="461"/>
      <c r="DR55" s="461"/>
      <c r="DS55" s="461"/>
      <c r="DT55" s="461"/>
      <c r="DU55" s="461"/>
      <c r="DV55" s="461"/>
      <c r="DW55" s="461"/>
      <c r="DX55" s="461"/>
      <c r="DY55" s="461"/>
      <c r="DZ55" s="461"/>
      <c r="EA55" s="461"/>
      <c r="EB55" s="461"/>
      <c r="EC55" s="461"/>
      <c r="ED55" s="461"/>
      <c r="EE55" s="461"/>
      <c r="EF55" s="461"/>
      <c r="EG55" s="461"/>
      <c r="EH55" s="461"/>
      <c r="EI55" s="461"/>
      <c r="EJ55" s="461"/>
      <c r="EK55" s="461"/>
      <c r="EL55" s="461"/>
      <c r="EM55" s="461"/>
      <c r="EN55" s="461"/>
      <c r="EO55" s="461"/>
      <c r="EP55" s="461"/>
      <c r="EQ55" s="461"/>
      <c r="ER55" s="461"/>
      <c r="ES55" s="461"/>
      <c r="ET55" s="461"/>
      <c r="EU55" s="461"/>
      <c r="EV55" s="461"/>
      <c r="EW55" s="461"/>
      <c r="EX55" s="461"/>
      <c r="EY55" s="461"/>
      <c r="EZ55" s="461"/>
      <c r="FA55" s="461"/>
      <c r="FB55" s="461"/>
      <c r="FC55" s="461"/>
      <c r="FD55" s="461"/>
      <c r="FE55" s="461"/>
      <c r="FF55" s="461"/>
      <c r="FG55" s="461"/>
      <c r="FH55" s="461"/>
      <c r="FI55" s="461"/>
      <c r="FJ55" s="461"/>
      <c r="FK55" s="461"/>
      <c r="FL55" s="461"/>
      <c r="FM55" s="461"/>
      <c r="FN55" s="461"/>
      <c r="FO55" s="461"/>
      <c r="FP55" s="461"/>
    </row>
    <row r="56" spans="1:172" s="104" customFormat="1">
      <c r="A56" s="81">
        <v>43300</v>
      </c>
      <c r="B56" s="82" t="s">
        <v>57</v>
      </c>
      <c r="C56" s="83" t="s">
        <v>218</v>
      </c>
      <c r="D56" s="83" t="s">
        <v>111</v>
      </c>
      <c r="E56" s="135" t="s">
        <v>112</v>
      </c>
      <c r="F56" s="109" t="s">
        <v>334</v>
      </c>
      <c r="G56" s="468" t="s">
        <v>113</v>
      </c>
      <c r="H56" s="85" t="s">
        <v>114</v>
      </c>
      <c r="I56" s="86" t="s">
        <v>94</v>
      </c>
      <c r="J56" s="87" t="s">
        <v>71</v>
      </c>
      <c r="K56" s="88">
        <v>31</v>
      </c>
      <c r="L56" s="89">
        <f t="shared" si="5"/>
        <v>43331</v>
      </c>
      <c r="M56" s="90">
        <v>585</v>
      </c>
      <c r="N56" s="90">
        <v>30</v>
      </c>
      <c r="O56" s="90">
        <v>60</v>
      </c>
      <c r="P56" s="90">
        <v>30</v>
      </c>
      <c r="Q56" s="90">
        <v>0</v>
      </c>
      <c r="R56" s="90">
        <v>0</v>
      </c>
      <c r="S56" s="90">
        <v>0</v>
      </c>
      <c r="T56" s="90">
        <v>0</v>
      </c>
      <c r="U56" s="90">
        <v>200</v>
      </c>
      <c r="V56" s="90">
        <v>0</v>
      </c>
      <c r="W56" s="90">
        <v>0</v>
      </c>
      <c r="X56" s="91">
        <f t="shared" si="36"/>
        <v>905</v>
      </c>
      <c r="Y56" s="92">
        <v>45600</v>
      </c>
      <c r="Z56" s="92">
        <v>46000</v>
      </c>
      <c r="AA56" s="92">
        <v>33000</v>
      </c>
      <c r="AB56" s="93">
        <f t="shared" si="6"/>
        <v>26676000</v>
      </c>
      <c r="AC56" s="93">
        <f t="shared" si="7"/>
        <v>1368000</v>
      </c>
      <c r="AD56" s="93">
        <f t="shared" si="8"/>
        <v>2736000</v>
      </c>
      <c r="AE56" s="93">
        <f t="shared" si="9"/>
        <v>1368000</v>
      </c>
      <c r="AF56" s="93">
        <f t="shared" si="10"/>
        <v>0</v>
      </c>
      <c r="AG56" s="93">
        <f t="shared" si="11"/>
        <v>0</v>
      </c>
      <c r="AH56" s="93">
        <f t="shared" si="12"/>
        <v>0</v>
      </c>
      <c r="AI56" s="93">
        <f t="shared" si="67"/>
        <v>0</v>
      </c>
      <c r="AJ56" s="93">
        <f t="shared" si="67"/>
        <v>9200000</v>
      </c>
      <c r="AK56" s="93">
        <f t="shared" si="14"/>
        <v>0</v>
      </c>
      <c r="AL56" s="93">
        <f t="shared" si="15"/>
        <v>0</v>
      </c>
      <c r="AM56" s="91">
        <f t="shared" si="37"/>
        <v>41348000</v>
      </c>
      <c r="AN56" s="91">
        <f t="shared" si="16"/>
        <v>705</v>
      </c>
      <c r="AO56" s="91">
        <f t="shared" si="17"/>
        <v>200</v>
      </c>
      <c r="AP56" s="91">
        <f t="shared" si="18"/>
        <v>423000</v>
      </c>
      <c r="AQ56" s="91">
        <f t="shared" si="19"/>
        <v>200000</v>
      </c>
      <c r="AR56" s="91"/>
      <c r="AS56" s="91">
        <f t="shared" si="20"/>
        <v>0</v>
      </c>
      <c r="AT56" s="91"/>
      <c r="AU56" s="91">
        <f t="shared" si="68"/>
        <v>0</v>
      </c>
      <c r="AV56" s="91">
        <f t="shared" si="21"/>
        <v>623000</v>
      </c>
      <c r="AW56" s="91">
        <f t="shared" si="22"/>
        <v>40725000</v>
      </c>
      <c r="AX56" s="91">
        <v>0</v>
      </c>
      <c r="AY56" s="93"/>
      <c r="AZ56" s="93"/>
      <c r="BA56" s="94">
        <f t="shared" si="23"/>
        <v>40725000</v>
      </c>
      <c r="BB56" s="95">
        <v>2600000</v>
      </c>
      <c r="BC56" s="96" t="s">
        <v>219</v>
      </c>
      <c r="BD56" s="96"/>
      <c r="BE56" s="97"/>
      <c r="BF56" s="98"/>
      <c r="BG56" s="99"/>
      <c r="BH56" s="98"/>
      <c r="BI56" s="99"/>
      <c r="BJ56" s="98"/>
      <c r="BK56" s="99"/>
      <c r="BL56" s="98"/>
      <c r="BM56" s="99"/>
      <c r="BN56" s="100"/>
      <c r="BO56" s="101">
        <f t="shared" si="24"/>
        <v>-43300</v>
      </c>
      <c r="BP56" s="102" t="str">
        <f t="shared" si="25"/>
        <v>-</v>
      </c>
      <c r="BQ56" s="103">
        <f t="shared" si="26"/>
        <v>41348000</v>
      </c>
      <c r="BS56" s="105">
        <f t="shared" si="27"/>
        <v>41348000</v>
      </c>
      <c r="BT56" s="105">
        <f t="shared" si="28"/>
        <v>0</v>
      </c>
      <c r="BU56" s="105">
        <f t="shared" si="29"/>
        <v>0</v>
      </c>
      <c r="BV56" s="105">
        <f t="shared" si="30"/>
        <v>0</v>
      </c>
      <c r="BX56" s="105">
        <f t="shared" si="31"/>
        <v>905</v>
      </c>
      <c r="BY56" s="105">
        <f t="shared" si="32"/>
        <v>0</v>
      </c>
      <c r="BZ56" s="105">
        <f t="shared" si="33"/>
        <v>0</v>
      </c>
      <c r="CA56" s="105">
        <f t="shared" si="34"/>
        <v>0</v>
      </c>
      <c r="CC56" s="106"/>
      <c r="CD56" s="107"/>
      <c r="CE56" s="107"/>
      <c r="CF56" s="107"/>
      <c r="CG56" s="108"/>
      <c r="CH56" s="108"/>
      <c r="CI56" s="108"/>
      <c r="CJ56" s="489">
        <f t="shared" si="39"/>
        <v>705</v>
      </c>
      <c r="CK56" s="489">
        <f t="shared" si="40"/>
        <v>200</v>
      </c>
      <c r="CL56" s="457">
        <f t="shared" si="41"/>
        <v>423000</v>
      </c>
      <c r="CM56" s="457">
        <f t="shared" si="42"/>
        <v>200000</v>
      </c>
      <c r="CN56" s="459">
        <f t="shared" si="43"/>
        <v>0</v>
      </c>
      <c r="CO56" s="459">
        <f t="shared" si="44"/>
        <v>623000</v>
      </c>
      <c r="CP56" s="459">
        <f t="shared" si="45"/>
        <v>623000</v>
      </c>
      <c r="CQ56" s="459">
        <f t="shared" si="46"/>
        <v>0</v>
      </c>
      <c r="CR56" s="459">
        <f t="shared" si="47"/>
        <v>41348000</v>
      </c>
      <c r="CS56" s="459">
        <f t="shared" si="48"/>
        <v>40725000</v>
      </c>
      <c r="CT56" s="460">
        <f t="shared" si="49"/>
        <v>40725000</v>
      </c>
      <c r="CU56" s="459">
        <f t="shared" si="50"/>
        <v>0</v>
      </c>
      <c r="CV56" s="459"/>
      <c r="CW56" s="494">
        <f t="shared" si="51"/>
        <v>351000</v>
      </c>
      <c r="CX56" s="494">
        <f t="shared" si="52"/>
        <v>18000</v>
      </c>
      <c r="CY56" s="494">
        <f t="shared" si="53"/>
        <v>36000</v>
      </c>
      <c r="CZ56" s="494">
        <f t="shared" si="54"/>
        <v>18000</v>
      </c>
      <c r="DA56" s="494">
        <f t="shared" si="55"/>
        <v>0</v>
      </c>
      <c r="DB56" s="494">
        <f t="shared" si="56"/>
        <v>0</v>
      </c>
      <c r="DC56" s="494">
        <f t="shared" si="57"/>
        <v>0</v>
      </c>
      <c r="DD56" s="494">
        <f t="shared" si="58"/>
        <v>0</v>
      </c>
      <c r="DE56" s="494">
        <f t="shared" si="59"/>
        <v>200000</v>
      </c>
      <c r="DF56" s="494">
        <f t="shared" si="60"/>
        <v>0</v>
      </c>
      <c r="DG56" s="494">
        <f t="shared" si="61"/>
        <v>0</v>
      </c>
      <c r="DH56" s="499">
        <f t="shared" si="62"/>
        <v>623000</v>
      </c>
      <c r="DI56" s="499">
        <f t="shared" si="63"/>
        <v>0</v>
      </c>
      <c r="DJ56" s="499">
        <f t="shared" si="64"/>
        <v>37022727.272727273</v>
      </c>
      <c r="DK56" s="499">
        <f t="shared" si="65"/>
        <v>3702272.7272727275</v>
      </c>
      <c r="DL56" s="499">
        <f t="shared" si="66"/>
        <v>40725000</v>
      </c>
      <c r="DM56" s="485">
        <v>40725000</v>
      </c>
      <c r="DN56" s="482">
        <f t="shared" si="35"/>
        <v>0</v>
      </c>
      <c r="DQ56" s="461"/>
      <c r="DR56" s="461"/>
      <c r="DS56" s="461"/>
      <c r="DT56" s="461"/>
      <c r="DU56" s="461"/>
      <c r="DV56" s="461"/>
      <c r="DW56" s="461"/>
      <c r="DX56" s="461"/>
      <c r="DY56" s="461"/>
      <c r="DZ56" s="461"/>
      <c r="EA56" s="461"/>
      <c r="EB56" s="461"/>
      <c r="EC56" s="461"/>
      <c r="ED56" s="461"/>
      <c r="EE56" s="461"/>
      <c r="EF56" s="461"/>
      <c r="EG56" s="461"/>
      <c r="EH56" s="461"/>
      <c r="EI56" s="461"/>
      <c r="EJ56" s="461"/>
      <c r="EK56" s="461"/>
      <c r="EL56" s="461"/>
      <c r="EM56" s="461"/>
      <c r="EN56" s="461"/>
      <c r="EO56" s="461"/>
      <c r="EP56" s="461"/>
      <c r="EQ56" s="461"/>
      <c r="ER56" s="461"/>
      <c r="ES56" s="461"/>
      <c r="ET56" s="461"/>
      <c r="EU56" s="461"/>
      <c r="EV56" s="461"/>
      <c r="EW56" s="461"/>
      <c r="EX56" s="461"/>
      <c r="EY56" s="461"/>
      <c r="EZ56" s="461"/>
      <c r="FA56" s="461"/>
      <c r="FB56" s="461"/>
      <c r="FC56" s="461"/>
      <c r="FD56" s="461"/>
      <c r="FE56" s="461"/>
      <c r="FF56" s="461"/>
      <c r="FG56" s="461"/>
      <c r="FH56" s="461"/>
      <c r="FI56" s="461"/>
      <c r="FJ56" s="461"/>
      <c r="FK56" s="461"/>
      <c r="FL56" s="461"/>
      <c r="FM56" s="461"/>
      <c r="FN56" s="461"/>
      <c r="FO56" s="461"/>
      <c r="FP56" s="461"/>
    </row>
    <row r="57" spans="1:172" s="104" customFormat="1" ht="16.5" thickBot="1">
      <c r="A57" s="145">
        <v>43300</v>
      </c>
      <c r="B57" s="146" t="s">
        <v>57</v>
      </c>
      <c r="C57" s="147" t="s">
        <v>220</v>
      </c>
      <c r="D57" s="147" t="s">
        <v>221</v>
      </c>
      <c r="E57" s="191" t="s">
        <v>222</v>
      </c>
      <c r="F57" s="109" t="s">
        <v>335</v>
      </c>
      <c r="G57" s="471" t="s">
        <v>223</v>
      </c>
      <c r="H57" s="150" t="s">
        <v>224</v>
      </c>
      <c r="I57" s="151" t="s">
        <v>224</v>
      </c>
      <c r="J57" s="152" t="s">
        <v>71</v>
      </c>
      <c r="K57" s="195">
        <v>21</v>
      </c>
      <c r="L57" s="154">
        <f t="shared" si="5"/>
        <v>43321</v>
      </c>
      <c r="M57" s="155">
        <v>165</v>
      </c>
      <c r="N57" s="155">
        <v>10</v>
      </c>
      <c r="O57" s="155">
        <v>30</v>
      </c>
      <c r="P57" s="155">
        <v>10</v>
      </c>
      <c r="Q57" s="155">
        <v>0</v>
      </c>
      <c r="R57" s="155">
        <v>0</v>
      </c>
      <c r="S57" s="155">
        <v>0</v>
      </c>
      <c r="T57" s="155">
        <v>0</v>
      </c>
      <c r="U57" s="155">
        <v>0</v>
      </c>
      <c r="V57" s="155">
        <v>0</v>
      </c>
      <c r="W57" s="155">
        <v>0</v>
      </c>
      <c r="X57" s="136">
        <f t="shared" si="36"/>
        <v>215</v>
      </c>
      <c r="Y57" s="156">
        <v>45600</v>
      </c>
      <c r="Z57" s="156">
        <v>46000</v>
      </c>
      <c r="AA57" s="156">
        <v>33000</v>
      </c>
      <c r="AB57" s="142">
        <f t="shared" si="6"/>
        <v>7524000</v>
      </c>
      <c r="AC57" s="142">
        <f t="shared" si="7"/>
        <v>456000</v>
      </c>
      <c r="AD57" s="142">
        <f t="shared" si="8"/>
        <v>1368000</v>
      </c>
      <c r="AE57" s="142">
        <f t="shared" si="9"/>
        <v>456000</v>
      </c>
      <c r="AF57" s="142">
        <f t="shared" si="10"/>
        <v>0</v>
      </c>
      <c r="AG57" s="93">
        <f t="shared" si="11"/>
        <v>0</v>
      </c>
      <c r="AH57" s="93">
        <f t="shared" si="12"/>
        <v>0</v>
      </c>
      <c r="AI57" s="93">
        <f t="shared" si="67"/>
        <v>0</v>
      </c>
      <c r="AJ57" s="142">
        <f t="shared" si="67"/>
        <v>0</v>
      </c>
      <c r="AK57" s="142">
        <f t="shared" si="14"/>
        <v>0</v>
      </c>
      <c r="AL57" s="142">
        <f t="shared" si="15"/>
        <v>0</v>
      </c>
      <c r="AM57" s="136">
        <f t="shared" si="37"/>
        <v>9804000</v>
      </c>
      <c r="AN57" s="136">
        <f t="shared" si="16"/>
        <v>215</v>
      </c>
      <c r="AO57" s="136">
        <f t="shared" si="17"/>
        <v>0</v>
      </c>
      <c r="AP57" s="136">
        <f>AN57*0</f>
        <v>0</v>
      </c>
      <c r="AQ57" s="136">
        <f t="shared" si="19"/>
        <v>0</v>
      </c>
      <c r="AR57" s="136"/>
      <c r="AS57" s="136">
        <f>AN57*1600</f>
        <v>344000</v>
      </c>
      <c r="AT57" s="136"/>
      <c r="AU57" s="136">
        <f t="shared" si="68"/>
        <v>0</v>
      </c>
      <c r="AV57" s="136">
        <f t="shared" si="21"/>
        <v>344000</v>
      </c>
      <c r="AW57" s="136">
        <f t="shared" si="22"/>
        <v>9460000</v>
      </c>
      <c r="AX57" s="136">
        <v>0</v>
      </c>
      <c r="AY57" s="142"/>
      <c r="AZ57" s="142"/>
      <c r="BA57" s="157">
        <f t="shared" si="23"/>
        <v>9460000</v>
      </c>
      <c r="BB57" s="158">
        <v>0</v>
      </c>
      <c r="BC57" s="159" t="s">
        <v>64</v>
      </c>
      <c r="BD57" s="159"/>
      <c r="BE57" s="160"/>
      <c r="BF57" s="161"/>
      <c r="BG57" s="162"/>
      <c r="BH57" s="161"/>
      <c r="BI57" s="162"/>
      <c r="BJ57" s="161"/>
      <c r="BK57" s="162"/>
      <c r="BL57" s="161"/>
      <c r="BM57" s="162"/>
      <c r="BN57" s="163"/>
      <c r="BO57" s="164">
        <f t="shared" si="24"/>
        <v>-43300</v>
      </c>
      <c r="BP57" s="165" t="str">
        <f t="shared" si="25"/>
        <v>-</v>
      </c>
      <c r="BQ57" s="166">
        <f t="shared" si="26"/>
        <v>9804000</v>
      </c>
      <c r="BS57" s="105">
        <f t="shared" si="27"/>
        <v>9804000</v>
      </c>
      <c r="BT57" s="105">
        <f t="shared" si="28"/>
        <v>0</v>
      </c>
      <c r="BU57" s="105">
        <f t="shared" si="29"/>
        <v>0</v>
      </c>
      <c r="BV57" s="105">
        <f t="shared" si="30"/>
        <v>0</v>
      </c>
      <c r="BX57" s="105">
        <f t="shared" si="31"/>
        <v>215</v>
      </c>
      <c r="BY57" s="105">
        <f t="shared" si="32"/>
        <v>0</v>
      </c>
      <c r="BZ57" s="105">
        <f t="shared" si="33"/>
        <v>0</v>
      </c>
      <c r="CA57" s="105">
        <f t="shared" si="34"/>
        <v>0</v>
      </c>
      <c r="CC57" s="106"/>
      <c r="CD57" s="107"/>
      <c r="CE57" s="107"/>
      <c r="CF57" s="107"/>
      <c r="CG57" s="108"/>
      <c r="CH57" s="108"/>
      <c r="CI57" s="108"/>
      <c r="CJ57" s="489">
        <f t="shared" si="39"/>
        <v>215</v>
      </c>
      <c r="CK57" s="489">
        <f t="shared" si="40"/>
        <v>0</v>
      </c>
      <c r="CL57" s="457">
        <f t="shared" si="41"/>
        <v>344000</v>
      </c>
      <c r="CM57" s="457">
        <f t="shared" si="42"/>
        <v>0</v>
      </c>
      <c r="CN57" s="459">
        <f t="shared" si="43"/>
        <v>0</v>
      </c>
      <c r="CO57" s="459">
        <f t="shared" si="44"/>
        <v>344000</v>
      </c>
      <c r="CP57" s="459">
        <f t="shared" si="45"/>
        <v>344000</v>
      </c>
      <c r="CQ57" s="459">
        <f t="shared" si="46"/>
        <v>0</v>
      </c>
      <c r="CR57" s="459">
        <f t="shared" si="47"/>
        <v>9804000</v>
      </c>
      <c r="CS57" s="459">
        <f t="shared" si="48"/>
        <v>9460000</v>
      </c>
      <c r="CT57" s="460">
        <f t="shared" si="49"/>
        <v>9460000</v>
      </c>
      <c r="CU57" s="459">
        <f t="shared" si="50"/>
        <v>0</v>
      </c>
      <c r="CV57" s="459"/>
      <c r="CW57" s="494">
        <f t="shared" si="51"/>
        <v>264000</v>
      </c>
      <c r="CX57" s="494">
        <f t="shared" si="52"/>
        <v>16000</v>
      </c>
      <c r="CY57" s="494">
        <f t="shared" si="53"/>
        <v>48000</v>
      </c>
      <c r="CZ57" s="494">
        <f t="shared" si="54"/>
        <v>16000</v>
      </c>
      <c r="DA57" s="494">
        <f t="shared" si="55"/>
        <v>0</v>
      </c>
      <c r="DB57" s="494">
        <f t="shared" si="56"/>
        <v>0</v>
      </c>
      <c r="DC57" s="494">
        <f t="shared" si="57"/>
        <v>0</v>
      </c>
      <c r="DD57" s="494">
        <f t="shared" si="58"/>
        <v>0</v>
      </c>
      <c r="DE57" s="494" t="str">
        <f t="shared" si="59"/>
        <v/>
      </c>
      <c r="DF57" s="494" t="str">
        <f t="shared" si="60"/>
        <v/>
      </c>
      <c r="DG57" s="494">
        <f t="shared" si="61"/>
        <v>0</v>
      </c>
      <c r="DH57" s="499">
        <f t="shared" si="62"/>
        <v>344000</v>
      </c>
      <c r="DI57" s="499">
        <f t="shared" si="63"/>
        <v>0</v>
      </c>
      <c r="DJ57" s="499">
        <f t="shared" si="64"/>
        <v>8600000</v>
      </c>
      <c r="DK57" s="499">
        <f t="shared" si="65"/>
        <v>860000</v>
      </c>
      <c r="DL57" s="499">
        <f t="shared" si="66"/>
        <v>9460000</v>
      </c>
      <c r="DM57" s="485">
        <v>9460000</v>
      </c>
      <c r="DN57" s="482">
        <f t="shared" si="35"/>
        <v>0</v>
      </c>
      <c r="DQ57" s="461"/>
      <c r="DR57" s="461"/>
      <c r="DS57" s="461"/>
      <c r="DT57" s="461"/>
      <c r="DU57" s="461"/>
      <c r="DV57" s="461"/>
      <c r="DW57" s="461"/>
      <c r="DX57" s="461"/>
      <c r="DY57" s="461"/>
      <c r="DZ57" s="461"/>
      <c r="EA57" s="461"/>
      <c r="EB57" s="461"/>
      <c r="EC57" s="461"/>
      <c r="ED57" s="461"/>
      <c r="EE57" s="461"/>
      <c r="EF57" s="461"/>
      <c r="EG57" s="461"/>
      <c r="EH57" s="461"/>
      <c r="EI57" s="461"/>
      <c r="EJ57" s="461"/>
      <c r="EK57" s="461"/>
      <c r="EL57" s="461"/>
      <c r="EM57" s="461"/>
      <c r="EN57" s="461"/>
      <c r="EO57" s="461"/>
      <c r="EP57" s="461"/>
      <c r="EQ57" s="461"/>
      <c r="ER57" s="461"/>
      <c r="ES57" s="461"/>
      <c r="ET57" s="461"/>
      <c r="EU57" s="461"/>
      <c r="EV57" s="461"/>
      <c r="EW57" s="461"/>
      <c r="EX57" s="461"/>
      <c r="EY57" s="461"/>
      <c r="EZ57" s="461"/>
      <c r="FA57" s="461"/>
      <c r="FB57" s="461"/>
      <c r="FC57" s="461"/>
      <c r="FD57" s="461"/>
      <c r="FE57" s="461"/>
      <c r="FF57" s="461"/>
      <c r="FG57" s="461"/>
      <c r="FH57" s="461"/>
      <c r="FI57" s="461"/>
      <c r="FJ57" s="461"/>
      <c r="FK57" s="461"/>
      <c r="FL57" s="461"/>
      <c r="FM57" s="461"/>
      <c r="FN57" s="461"/>
      <c r="FO57" s="461"/>
      <c r="FP57" s="461"/>
    </row>
    <row r="58" spans="1:172" s="104" customFormat="1">
      <c r="A58" s="81">
        <v>43301</v>
      </c>
      <c r="B58" s="82" t="s">
        <v>57</v>
      </c>
      <c r="C58" s="83" t="s">
        <v>225</v>
      </c>
      <c r="D58" s="83" t="s">
        <v>164</v>
      </c>
      <c r="E58" s="109" t="s">
        <v>165</v>
      </c>
      <c r="F58" s="109" t="s">
        <v>336</v>
      </c>
      <c r="G58" s="468" t="s">
        <v>166</v>
      </c>
      <c r="H58" s="110" t="s">
        <v>167</v>
      </c>
      <c r="I58" s="86" t="s">
        <v>168</v>
      </c>
      <c r="J58" s="87" t="s">
        <v>71</v>
      </c>
      <c r="K58" s="111">
        <v>31</v>
      </c>
      <c r="L58" s="89">
        <f t="shared" si="5"/>
        <v>43332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635</v>
      </c>
      <c r="V58" s="90">
        <v>0</v>
      </c>
      <c r="W58" s="90">
        <v>0</v>
      </c>
      <c r="X58" s="91">
        <f t="shared" si="36"/>
        <v>635</v>
      </c>
      <c r="Y58" s="92">
        <v>45600</v>
      </c>
      <c r="Z58" s="92">
        <v>46000</v>
      </c>
      <c r="AA58" s="92">
        <v>33000</v>
      </c>
      <c r="AB58" s="93">
        <f t="shared" si="6"/>
        <v>0</v>
      </c>
      <c r="AC58" s="93">
        <f t="shared" si="7"/>
        <v>0</v>
      </c>
      <c r="AD58" s="93">
        <f t="shared" si="8"/>
        <v>0</v>
      </c>
      <c r="AE58" s="93">
        <f t="shared" si="9"/>
        <v>0</v>
      </c>
      <c r="AF58" s="93">
        <f t="shared" si="10"/>
        <v>0</v>
      </c>
      <c r="AG58" s="124">
        <f t="shared" si="11"/>
        <v>0</v>
      </c>
      <c r="AH58" s="124">
        <f t="shared" si="12"/>
        <v>0</v>
      </c>
      <c r="AI58" s="124">
        <f t="shared" si="67"/>
        <v>0</v>
      </c>
      <c r="AJ58" s="93">
        <f t="shared" si="67"/>
        <v>29210000</v>
      </c>
      <c r="AK58" s="93">
        <f t="shared" si="14"/>
        <v>0</v>
      </c>
      <c r="AL58" s="93">
        <f t="shared" si="15"/>
        <v>0</v>
      </c>
      <c r="AM58" s="91">
        <f t="shared" si="37"/>
        <v>29210000</v>
      </c>
      <c r="AN58" s="91">
        <f t="shared" si="16"/>
        <v>0</v>
      </c>
      <c r="AO58" s="91">
        <f t="shared" si="17"/>
        <v>635</v>
      </c>
      <c r="AP58" s="91">
        <f t="shared" si="18"/>
        <v>0</v>
      </c>
      <c r="AQ58" s="91">
        <f t="shared" si="19"/>
        <v>635000</v>
      </c>
      <c r="AR58" s="91"/>
      <c r="AS58" s="91">
        <f t="shared" si="20"/>
        <v>0</v>
      </c>
      <c r="AT58" s="91"/>
      <c r="AU58" s="91">
        <f t="shared" si="68"/>
        <v>0</v>
      </c>
      <c r="AV58" s="91">
        <f t="shared" si="21"/>
        <v>635000</v>
      </c>
      <c r="AW58" s="91">
        <f t="shared" si="22"/>
        <v>28575000</v>
      </c>
      <c r="AX58" s="91">
        <v>0</v>
      </c>
      <c r="AY58" s="93"/>
      <c r="AZ58" s="93"/>
      <c r="BA58" s="94">
        <f t="shared" si="23"/>
        <v>28575000</v>
      </c>
      <c r="BB58" s="95">
        <v>0</v>
      </c>
      <c r="BC58" s="96" t="s">
        <v>64</v>
      </c>
      <c r="BD58" s="96"/>
      <c r="BE58" s="97"/>
      <c r="BF58" s="98"/>
      <c r="BG58" s="99"/>
      <c r="BH58" s="98"/>
      <c r="BI58" s="99"/>
      <c r="BJ58" s="98"/>
      <c r="BK58" s="99"/>
      <c r="BL58" s="98"/>
      <c r="BM58" s="99"/>
      <c r="BN58" s="100"/>
      <c r="BO58" s="101">
        <f t="shared" si="24"/>
        <v>-43301</v>
      </c>
      <c r="BP58" s="102" t="str">
        <f t="shared" si="25"/>
        <v>-</v>
      </c>
      <c r="BQ58" s="103">
        <f t="shared" si="26"/>
        <v>29210000</v>
      </c>
      <c r="BS58" s="105">
        <f t="shared" si="27"/>
        <v>29210000</v>
      </c>
      <c r="BT58" s="105">
        <f t="shared" si="28"/>
        <v>0</v>
      </c>
      <c r="BU58" s="105">
        <f t="shared" si="29"/>
        <v>0</v>
      </c>
      <c r="BV58" s="105">
        <f t="shared" si="30"/>
        <v>0</v>
      </c>
      <c r="BX58" s="105">
        <f t="shared" si="31"/>
        <v>635</v>
      </c>
      <c r="BY58" s="105">
        <f t="shared" si="32"/>
        <v>0</v>
      </c>
      <c r="BZ58" s="105">
        <f t="shared" si="33"/>
        <v>0</v>
      </c>
      <c r="CA58" s="105">
        <f t="shared" si="34"/>
        <v>0</v>
      </c>
      <c r="CC58" s="106"/>
      <c r="CD58" s="107"/>
      <c r="CE58" s="107"/>
      <c r="CF58" s="107"/>
      <c r="CG58" s="108"/>
      <c r="CH58" s="108"/>
      <c r="CI58" s="108"/>
      <c r="CJ58" s="489">
        <f t="shared" si="39"/>
        <v>0</v>
      </c>
      <c r="CK58" s="489">
        <f t="shared" si="40"/>
        <v>635</v>
      </c>
      <c r="CL58" s="457">
        <f t="shared" si="41"/>
        <v>0</v>
      </c>
      <c r="CM58" s="457">
        <f t="shared" si="42"/>
        <v>635000</v>
      </c>
      <c r="CN58" s="459">
        <f t="shared" si="43"/>
        <v>0</v>
      </c>
      <c r="CO58" s="459">
        <f t="shared" si="44"/>
        <v>635000</v>
      </c>
      <c r="CP58" s="459">
        <f t="shared" si="45"/>
        <v>635000</v>
      </c>
      <c r="CQ58" s="459">
        <f t="shared" si="46"/>
        <v>0</v>
      </c>
      <c r="CR58" s="459">
        <f t="shared" si="47"/>
        <v>29210000</v>
      </c>
      <c r="CS58" s="459">
        <f t="shared" si="48"/>
        <v>28575000</v>
      </c>
      <c r="CT58" s="460">
        <f t="shared" si="49"/>
        <v>28575000</v>
      </c>
      <c r="CU58" s="459">
        <f t="shared" si="50"/>
        <v>0</v>
      </c>
      <c r="CV58" s="459"/>
      <c r="CW58" s="494" t="str">
        <f t="shared" si="51"/>
        <v/>
      </c>
      <c r="CX58" s="494" t="str">
        <f t="shared" si="52"/>
        <v/>
      </c>
      <c r="CY58" s="494" t="str">
        <f t="shared" si="53"/>
        <v/>
      </c>
      <c r="CZ58" s="494" t="str">
        <f t="shared" si="54"/>
        <v/>
      </c>
      <c r="DA58" s="494" t="str">
        <f t="shared" si="55"/>
        <v/>
      </c>
      <c r="DB58" s="494" t="str">
        <f t="shared" si="56"/>
        <v/>
      </c>
      <c r="DC58" s="494" t="str">
        <f t="shared" si="57"/>
        <v/>
      </c>
      <c r="DD58" s="494" t="str">
        <f t="shared" si="58"/>
        <v/>
      </c>
      <c r="DE58" s="494">
        <f t="shared" si="59"/>
        <v>635000</v>
      </c>
      <c r="DF58" s="494">
        <f t="shared" si="60"/>
        <v>0</v>
      </c>
      <c r="DG58" s="494" t="str">
        <f t="shared" si="61"/>
        <v/>
      </c>
      <c r="DH58" s="499">
        <f t="shared" si="62"/>
        <v>635000</v>
      </c>
      <c r="DI58" s="499">
        <f t="shared" si="63"/>
        <v>0</v>
      </c>
      <c r="DJ58" s="499">
        <f t="shared" si="64"/>
        <v>25977272.727272727</v>
      </c>
      <c r="DK58" s="499">
        <f t="shared" si="65"/>
        <v>2597727.2727272729</v>
      </c>
      <c r="DL58" s="499">
        <f t="shared" si="66"/>
        <v>28575000</v>
      </c>
      <c r="DM58" s="485">
        <v>28575000</v>
      </c>
      <c r="DN58" s="482">
        <f t="shared" si="35"/>
        <v>0</v>
      </c>
      <c r="DQ58" s="461"/>
      <c r="DR58" s="461"/>
      <c r="DS58" s="461"/>
      <c r="DT58" s="461"/>
      <c r="DU58" s="461"/>
      <c r="DV58" s="461"/>
      <c r="DW58" s="461"/>
      <c r="DX58" s="461"/>
      <c r="DY58" s="461"/>
      <c r="DZ58" s="461"/>
      <c r="EA58" s="461"/>
      <c r="EB58" s="461"/>
      <c r="EC58" s="461"/>
      <c r="ED58" s="461"/>
      <c r="EE58" s="461"/>
      <c r="EF58" s="461"/>
      <c r="EG58" s="461"/>
      <c r="EH58" s="461"/>
      <c r="EI58" s="461"/>
      <c r="EJ58" s="461"/>
      <c r="EK58" s="461"/>
      <c r="EL58" s="461"/>
      <c r="EM58" s="461"/>
      <c r="EN58" s="461"/>
      <c r="EO58" s="461"/>
      <c r="EP58" s="461"/>
      <c r="EQ58" s="461"/>
      <c r="ER58" s="461"/>
      <c r="ES58" s="461"/>
      <c r="ET58" s="461"/>
      <c r="EU58" s="461"/>
      <c r="EV58" s="461"/>
      <c r="EW58" s="461"/>
      <c r="EX58" s="461"/>
      <c r="EY58" s="461"/>
      <c r="EZ58" s="461"/>
      <c r="FA58" s="461"/>
      <c r="FB58" s="461"/>
      <c r="FC58" s="461"/>
      <c r="FD58" s="461"/>
      <c r="FE58" s="461"/>
      <c r="FF58" s="461"/>
      <c r="FG58" s="461"/>
      <c r="FH58" s="461"/>
      <c r="FI58" s="461"/>
      <c r="FJ58" s="461"/>
      <c r="FK58" s="461"/>
      <c r="FL58" s="461"/>
      <c r="FM58" s="461"/>
      <c r="FN58" s="461"/>
      <c r="FO58" s="461"/>
      <c r="FP58" s="461"/>
    </row>
    <row r="59" spans="1:172" s="104" customFormat="1">
      <c r="A59" s="81">
        <v>43301</v>
      </c>
      <c r="B59" s="82" t="s">
        <v>57</v>
      </c>
      <c r="C59" s="83" t="s">
        <v>226</v>
      </c>
      <c r="D59" s="83" t="s">
        <v>83</v>
      </c>
      <c r="E59" s="109" t="s">
        <v>84</v>
      </c>
      <c r="F59" s="109" t="s">
        <v>337</v>
      </c>
      <c r="G59" s="468" t="s">
        <v>85</v>
      </c>
      <c r="H59" s="85" t="s">
        <v>86</v>
      </c>
      <c r="I59" s="86" t="s">
        <v>87</v>
      </c>
      <c r="J59" s="87" t="s">
        <v>71</v>
      </c>
      <c r="K59" s="88">
        <v>31</v>
      </c>
      <c r="L59" s="89">
        <f t="shared" si="5"/>
        <v>43332</v>
      </c>
      <c r="M59" s="90">
        <v>480</v>
      </c>
      <c r="N59" s="90">
        <v>25</v>
      </c>
      <c r="O59" s="90">
        <v>25</v>
      </c>
      <c r="P59" s="90">
        <v>25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1">
        <f t="shared" si="36"/>
        <v>555</v>
      </c>
      <c r="Y59" s="92">
        <v>45600</v>
      </c>
      <c r="Z59" s="92">
        <v>46000</v>
      </c>
      <c r="AA59" s="92">
        <v>33000</v>
      </c>
      <c r="AB59" s="93">
        <f t="shared" si="6"/>
        <v>21888000</v>
      </c>
      <c r="AC59" s="93">
        <f t="shared" si="7"/>
        <v>1140000</v>
      </c>
      <c r="AD59" s="93">
        <f t="shared" si="8"/>
        <v>1140000</v>
      </c>
      <c r="AE59" s="93">
        <f t="shared" si="9"/>
        <v>1140000</v>
      </c>
      <c r="AF59" s="93">
        <f t="shared" si="10"/>
        <v>0</v>
      </c>
      <c r="AG59" s="93">
        <f t="shared" si="11"/>
        <v>0</v>
      </c>
      <c r="AH59" s="93">
        <f t="shared" si="12"/>
        <v>0</v>
      </c>
      <c r="AI59" s="93">
        <f t="shared" si="67"/>
        <v>0</v>
      </c>
      <c r="AJ59" s="93">
        <f t="shared" si="67"/>
        <v>0</v>
      </c>
      <c r="AK59" s="93">
        <f t="shared" si="14"/>
        <v>0</v>
      </c>
      <c r="AL59" s="93">
        <f t="shared" si="15"/>
        <v>0</v>
      </c>
      <c r="AM59" s="91">
        <f t="shared" si="37"/>
        <v>25308000</v>
      </c>
      <c r="AN59" s="91">
        <f t="shared" si="16"/>
        <v>555</v>
      </c>
      <c r="AO59" s="91">
        <f t="shared" si="17"/>
        <v>0</v>
      </c>
      <c r="AP59" s="91">
        <f t="shared" si="18"/>
        <v>333000</v>
      </c>
      <c r="AQ59" s="91">
        <f t="shared" si="19"/>
        <v>0</v>
      </c>
      <c r="AR59" s="91">
        <f>AN59*400</f>
        <v>222000</v>
      </c>
      <c r="AS59" s="91">
        <f t="shared" si="20"/>
        <v>0</v>
      </c>
      <c r="AT59" s="91"/>
      <c r="AU59" s="91">
        <f t="shared" si="68"/>
        <v>0</v>
      </c>
      <c r="AV59" s="91">
        <f t="shared" si="21"/>
        <v>555000</v>
      </c>
      <c r="AW59" s="91">
        <f t="shared" si="22"/>
        <v>24753000</v>
      </c>
      <c r="AX59" s="91">
        <v>0</v>
      </c>
      <c r="AY59" s="93"/>
      <c r="AZ59" s="93"/>
      <c r="BA59" s="94">
        <f t="shared" si="23"/>
        <v>24753000</v>
      </c>
      <c r="BB59" s="95">
        <v>0</v>
      </c>
      <c r="BC59" s="96" t="s">
        <v>64</v>
      </c>
      <c r="BD59" s="96"/>
      <c r="BE59" s="97"/>
      <c r="BF59" s="98"/>
      <c r="BG59" s="99"/>
      <c r="BH59" s="98"/>
      <c r="BI59" s="99"/>
      <c r="BJ59" s="98"/>
      <c r="BK59" s="99"/>
      <c r="BL59" s="98"/>
      <c r="BM59" s="99"/>
      <c r="BN59" s="100"/>
      <c r="BO59" s="101">
        <f t="shared" si="24"/>
        <v>-43301</v>
      </c>
      <c r="BP59" s="102" t="str">
        <f t="shared" si="25"/>
        <v>-</v>
      </c>
      <c r="BQ59" s="103">
        <f t="shared" si="26"/>
        <v>25308000</v>
      </c>
      <c r="BS59" s="105">
        <f t="shared" si="27"/>
        <v>25308000</v>
      </c>
      <c r="BT59" s="105">
        <f t="shared" si="28"/>
        <v>0</v>
      </c>
      <c r="BU59" s="105">
        <f t="shared" si="29"/>
        <v>0</v>
      </c>
      <c r="BV59" s="105">
        <f t="shared" si="30"/>
        <v>0</v>
      </c>
      <c r="BX59" s="105">
        <f t="shared" si="31"/>
        <v>555</v>
      </c>
      <c r="BY59" s="105">
        <f t="shared" si="32"/>
        <v>0</v>
      </c>
      <c r="BZ59" s="105">
        <f t="shared" si="33"/>
        <v>0</v>
      </c>
      <c r="CA59" s="105">
        <f t="shared" si="34"/>
        <v>0</v>
      </c>
      <c r="CC59" s="106"/>
      <c r="CD59" s="107"/>
      <c r="CE59" s="107"/>
      <c r="CF59" s="107"/>
      <c r="CG59" s="108"/>
      <c r="CH59" s="108"/>
      <c r="CI59" s="108"/>
      <c r="CJ59" s="489">
        <f t="shared" si="39"/>
        <v>555</v>
      </c>
      <c r="CK59" s="489">
        <f t="shared" si="40"/>
        <v>0</v>
      </c>
      <c r="CL59" s="457">
        <f t="shared" si="41"/>
        <v>555000</v>
      </c>
      <c r="CM59" s="457">
        <f t="shared" si="42"/>
        <v>0</v>
      </c>
      <c r="CN59" s="459">
        <f t="shared" si="43"/>
        <v>0</v>
      </c>
      <c r="CO59" s="459">
        <f t="shared" si="44"/>
        <v>555000</v>
      </c>
      <c r="CP59" s="459">
        <f t="shared" si="45"/>
        <v>555000</v>
      </c>
      <c r="CQ59" s="459">
        <f t="shared" si="46"/>
        <v>0</v>
      </c>
      <c r="CR59" s="459">
        <f t="shared" si="47"/>
        <v>25308000</v>
      </c>
      <c r="CS59" s="459">
        <f t="shared" si="48"/>
        <v>24753000</v>
      </c>
      <c r="CT59" s="460">
        <f t="shared" si="49"/>
        <v>24753000</v>
      </c>
      <c r="CU59" s="459">
        <f t="shared" si="50"/>
        <v>0</v>
      </c>
      <c r="CV59" s="459"/>
      <c r="CW59" s="494">
        <f t="shared" si="51"/>
        <v>480000</v>
      </c>
      <c r="CX59" s="494">
        <f t="shared" si="52"/>
        <v>25000</v>
      </c>
      <c r="CY59" s="494">
        <f t="shared" si="53"/>
        <v>25000</v>
      </c>
      <c r="CZ59" s="494">
        <f t="shared" si="54"/>
        <v>25000</v>
      </c>
      <c r="DA59" s="494">
        <f t="shared" si="55"/>
        <v>0</v>
      </c>
      <c r="DB59" s="494">
        <f t="shared" si="56"/>
        <v>0</v>
      </c>
      <c r="DC59" s="494">
        <f t="shared" si="57"/>
        <v>0</v>
      </c>
      <c r="DD59" s="494">
        <f t="shared" si="58"/>
        <v>0</v>
      </c>
      <c r="DE59" s="494" t="str">
        <f t="shared" si="59"/>
        <v/>
      </c>
      <c r="DF59" s="494" t="str">
        <f t="shared" si="60"/>
        <v/>
      </c>
      <c r="DG59" s="494">
        <f t="shared" si="61"/>
        <v>0</v>
      </c>
      <c r="DH59" s="499">
        <f t="shared" si="62"/>
        <v>555000</v>
      </c>
      <c r="DI59" s="499">
        <f t="shared" si="63"/>
        <v>0</v>
      </c>
      <c r="DJ59" s="499">
        <f t="shared" si="64"/>
        <v>22502727.27272727</v>
      </c>
      <c r="DK59" s="499">
        <f t="shared" si="65"/>
        <v>2250272.7272727271</v>
      </c>
      <c r="DL59" s="499">
        <f t="shared" si="66"/>
        <v>24752999.999999996</v>
      </c>
      <c r="DM59" s="485">
        <v>24753000</v>
      </c>
      <c r="DN59" s="482">
        <f t="shared" si="35"/>
        <v>0</v>
      </c>
      <c r="DQ59" s="461"/>
      <c r="DR59" s="461"/>
      <c r="DS59" s="461"/>
      <c r="DT59" s="461"/>
      <c r="DU59" s="461"/>
      <c r="DV59" s="461"/>
      <c r="DW59" s="461"/>
      <c r="DX59" s="461"/>
      <c r="DY59" s="461"/>
      <c r="DZ59" s="461"/>
      <c r="EA59" s="461"/>
      <c r="EB59" s="461"/>
      <c r="EC59" s="461"/>
      <c r="ED59" s="461"/>
      <c r="EE59" s="461"/>
      <c r="EF59" s="461"/>
      <c r="EG59" s="461"/>
      <c r="EH59" s="461"/>
      <c r="EI59" s="461"/>
      <c r="EJ59" s="461"/>
      <c r="EK59" s="461"/>
      <c r="EL59" s="461"/>
      <c r="EM59" s="461"/>
      <c r="EN59" s="461"/>
      <c r="EO59" s="461"/>
      <c r="EP59" s="461"/>
      <c r="EQ59" s="461"/>
      <c r="ER59" s="461"/>
      <c r="ES59" s="461"/>
      <c r="ET59" s="461"/>
      <c r="EU59" s="461"/>
      <c r="EV59" s="461"/>
      <c r="EW59" s="461"/>
      <c r="EX59" s="461"/>
      <c r="EY59" s="461"/>
      <c r="EZ59" s="461"/>
      <c r="FA59" s="461"/>
      <c r="FB59" s="461"/>
      <c r="FC59" s="461"/>
      <c r="FD59" s="461"/>
      <c r="FE59" s="461"/>
      <c r="FF59" s="461"/>
      <c r="FG59" s="461"/>
      <c r="FH59" s="461"/>
      <c r="FI59" s="461"/>
      <c r="FJ59" s="461"/>
      <c r="FK59" s="461"/>
      <c r="FL59" s="461"/>
      <c r="FM59" s="461"/>
      <c r="FN59" s="461"/>
      <c r="FO59" s="461"/>
      <c r="FP59" s="461"/>
    </row>
    <row r="60" spans="1:172" s="461" customFormat="1">
      <c r="A60" s="81">
        <v>43301</v>
      </c>
      <c r="B60" s="614" t="s">
        <v>57</v>
      </c>
      <c r="C60" s="615" t="s">
        <v>227</v>
      </c>
      <c r="D60" s="615" t="s">
        <v>66</v>
      </c>
      <c r="E60" s="616" t="s">
        <v>67</v>
      </c>
      <c r="F60" s="617" t="s">
        <v>338</v>
      </c>
      <c r="G60" s="618" t="s">
        <v>68</v>
      </c>
      <c r="H60" s="619" t="s">
        <v>69</v>
      </c>
      <c r="I60" s="620" t="s">
        <v>70</v>
      </c>
      <c r="J60" s="621" t="s">
        <v>71</v>
      </c>
      <c r="K60" s="88">
        <v>31</v>
      </c>
      <c r="L60" s="89">
        <f t="shared" si="5"/>
        <v>43332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200</v>
      </c>
      <c r="V60" s="90">
        <v>0</v>
      </c>
      <c r="W60" s="90">
        <v>0</v>
      </c>
      <c r="X60" s="91">
        <f t="shared" si="36"/>
        <v>200</v>
      </c>
      <c r="Y60" s="92">
        <v>45600</v>
      </c>
      <c r="Z60" s="92">
        <v>46000</v>
      </c>
      <c r="AA60" s="92">
        <v>33000</v>
      </c>
      <c r="AB60" s="93">
        <f t="shared" si="6"/>
        <v>0</v>
      </c>
      <c r="AC60" s="93">
        <f t="shared" si="7"/>
        <v>0</v>
      </c>
      <c r="AD60" s="93">
        <f t="shared" si="8"/>
        <v>0</v>
      </c>
      <c r="AE60" s="93">
        <f t="shared" si="9"/>
        <v>0</v>
      </c>
      <c r="AF60" s="93">
        <f t="shared" si="10"/>
        <v>0</v>
      </c>
      <c r="AG60" s="93">
        <f t="shared" si="11"/>
        <v>0</v>
      </c>
      <c r="AH60" s="93">
        <f t="shared" si="12"/>
        <v>0</v>
      </c>
      <c r="AI60" s="93">
        <f t="shared" si="67"/>
        <v>0</v>
      </c>
      <c r="AJ60" s="93">
        <f t="shared" si="67"/>
        <v>9200000</v>
      </c>
      <c r="AK60" s="93">
        <f t="shared" si="14"/>
        <v>0</v>
      </c>
      <c r="AL60" s="93">
        <f t="shared" si="15"/>
        <v>0</v>
      </c>
      <c r="AM60" s="91">
        <f t="shared" si="37"/>
        <v>9200000</v>
      </c>
      <c r="AN60" s="91">
        <f t="shared" si="16"/>
        <v>0</v>
      </c>
      <c r="AO60" s="91">
        <f t="shared" si="17"/>
        <v>200</v>
      </c>
      <c r="AP60" s="91">
        <f t="shared" si="18"/>
        <v>0</v>
      </c>
      <c r="AQ60" s="91">
        <f t="shared" si="19"/>
        <v>200000</v>
      </c>
      <c r="AR60" s="91"/>
      <c r="AS60" s="91">
        <f t="shared" si="20"/>
        <v>0</v>
      </c>
      <c r="AT60" s="91"/>
      <c r="AU60" s="91">
        <f>U60*500</f>
        <v>100000</v>
      </c>
      <c r="AV60" s="91">
        <f t="shared" si="21"/>
        <v>300000</v>
      </c>
      <c r="AW60" s="91">
        <f t="shared" si="22"/>
        <v>8900000</v>
      </c>
      <c r="AX60" s="91">
        <v>0</v>
      </c>
      <c r="AY60" s="93"/>
      <c r="AZ60" s="93"/>
      <c r="BA60" s="94">
        <f t="shared" si="23"/>
        <v>8900000</v>
      </c>
      <c r="BB60" s="622">
        <v>0</v>
      </c>
      <c r="BC60" s="623" t="s">
        <v>64</v>
      </c>
      <c r="BD60" s="623"/>
      <c r="BE60" s="624"/>
      <c r="BF60" s="625"/>
      <c r="BG60" s="626"/>
      <c r="BH60" s="625"/>
      <c r="BI60" s="626"/>
      <c r="BJ60" s="625"/>
      <c r="BK60" s="626"/>
      <c r="BL60" s="625"/>
      <c r="BM60" s="626"/>
      <c r="BN60" s="627"/>
      <c r="BO60" s="101">
        <f t="shared" si="24"/>
        <v>-43301</v>
      </c>
      <c r="BP60" s="628" t="str">
        <f t="shared" si="25"/>
        <v>-</v>
      </c>
      <c r="BQ60" s="629">
        <f t="shared" si="26"/>
        <v>9200000</v>
      </c>
      <c r="BS60" s="630">
        <f t="shared" si="27"/>
        <v>9200000</v>
      </c>
      <c r="BT60" s="630">
        <f t="shared" si="28"/>
        <v>0</v>
      </c>
      <c r="BU60" s="630">
        <f t="shared" si="29"/>
        <v>0</v>
      </c>
      <c r="BV60" s="630">
        <f t="shared" si="30"/>
        <v>0</v>
      </c>
      <c r="BX60" s="630">
        <f t="shared" si="31"/>
        <v>200</v>
      </c>
      <c r="BY60" s="630">
        <f t="shared" si="32"/>
        <v>0</v>
      </c>
      <c r="BZ60" s="630">
        <f t="shared" si="33"/>
        <v>0</v>
      </c>
      <c r="CA60" s="630">
        <f t="shared" si="34"/>
        <v>0</v>
      </c>
      <c r="CC60" s="631"/>
      <c r="CD60" s="632"/>
      <c r="CE60" s="632"/>
      <c r="CF60" s="632"/>
      <c r="CG60" s="633"/>
      <c r="CH60" s="633"/>
      <c r="CI60" s="633"/>
      <c r="CJ60" s="489">
        <f t="shared" si="39"/>
        <v>0</v>
      </c>
      <c r="CK60" s="489">
        <f t="shared" si="40"/>
        <v>200</v>
      </c>
      <c r="CL60" s="459">
        <f t="shared" si="41"/>
        <v>0</v>
      </c>
      <c r="CM60" s="459">
        <f t="shared" si="42"/>
        <v>300000</v>
      </c>
      <c r="CN60" s="459">
        <f t="shared" si="43"/>
        <v>0</v>
      </c>
      <c r="CO60" s="459">
        <f t="shared" si="44"/>
        <v>300000</v>
      </c>
      <c r="CP60" s="459">
        <f t="shared" si="45"/>
        <v>300000</v>
      </c>
      <c r="CQ60" s="459">
        <f t="shared" si="46"/>
        <v>0</v>
      </c>
      <c r="CR60" s="459">
        <f t="shared" si="47"/>
        <v>9200000</v>
      </c>
      <c r="CS60" s="459">
        <f t="shared" si="48"/>
        <v>8900000</v>
      </c>
      <c r="CT60" s="460">
        <f t="shared" si="49"/>
        <v>8900000</v>
      </c>
      <c r="CU60" s="459">
        <f t="shared" si="50"/>
        <v>0</v>
      </c>
      <c r="CV60" s="459"/>
      <c r="CW60" s="494" t="str">
        <f t="shared" si="51"/>
        <v/>
      </c>
      <c r="CX60" s="494" t="str">
        <f t="shared" si="52"/>
        <v/>
      </c>
      <c r="CY60" s="494" t="str">
        <f t="shared" si="53"/>
        <v/>
      </c>
      <c r="CZ60" s="494" t="str">
        <f t="shared" si="54"/>
        <v/>
      </c>
      <c r="DA60" s="494" t="str">
        <f t="shared" si="55"/>
        <v/>
      </c>
      <c r="DB60" s="494" t="str">
        <f t="shared" si="56"/>
        <v/>
      </c>
      <c r="DC60" s="494" t="str">
        <f t="shared" si="57"/>
        <v/>
      </c>
      <c r="DD60" s="494" t="str">
        <f t="shared" si="58"/>
        <v/>
      </c>
      <c r="DE60" s="494">
        <f t="shared" si="59"/>
        <v>300000</v>
      </c>
      <c r="DF60" s="494">
        <f t="shared" si="60"/>
        <v>0</v>
      </c>
      <c r="DG60" s="494" t="str">
        <f t="shared" si="61"/>
        <v/>
      </c>
      <c r="DH60" s="499">
        <f t="shared" si="62"/>
        <v>300000</v>
      </c>
      <c r="DI60" s="499">
        <f t="shared" si="63"/>
        <v>0</v>
      </c>
      <c r="DJ60" s="499">
        <f t="shared" si="64"/>
        <v>8090909.0909090899</v>
      </c>
      <c r="DK60" s="499">
        <f t="shared" si="65"/>
        <v>809090.90909090906</v>
      </c>
      <c r="DL60" s="499">
        <f t="shared" si="66"/>
        <v>8899999.9999999981</v>
      </c>
      <c r="DM60" s="483">
        <v>8900000</v>
      </c>
      <c r="DN60" s="482">
        <f t="shared" si="35"/>
        <v>0</v>
      </c>
    </row>
    <row r="61" spans="1:172" s="104" customFormat="1">
      <c r="A61" s="81">
        <v>43301</v>
      </c>
      <c r="B61" s="82" t="s">
        <v>57</v>
      </c>
      <c r="C61" s="83" t="s">
        <v>228</v>
      </c>
      <c r="D61" s="83" t="s">
        <v>152</v>
      </c>
      <c r="E61" s="84" t="s">
        <v>153</v>
      </c>
      <c r="F61" s="109" t="s">
        <v>339</v>
      </c>
      <c r="G61" s="468" t="s">
        <v>154</v>
      </c>
      <c r="H61" s="85" t="s">
        <v>155</v>
      </c>
      <c r="I61" s="86" t="s">
        <v>70</v>
      </c>
      <c r="J61" s="87" t="s">
        <v>71</v>
      </c>
      <c r="K61" s="88">
        <v>31</v>
      </c>
      <c r="L61" s="89">
        <f t="shared" si="5"/>
        <v>43332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200</v>
      </c>
      <c r="V61" s="90">
        <v>0</v>
      </c>
      <c r="W61" s="90">
        <v>0</v>
      </c>
      <c r="X61" s="91">
        <f t="shared" si="36"/>
        <v>200</v>
      </c>
      <c r="Y61" s="92">
        <v>45600</v>
      </c>
      <c r="Z61" s="92">
        <v>46000</v>
      </c>
      <c r="AA61" s="92">
        <v>33000</v>
      </c>
      <c r="AB61" s="93">
        <f t="shared" si="6"/>
        <v>0</v>
      </c>
      <c r="AC61" s="93">
        <f t="shared" si="7"/>
        <v>0</v>
      </c>
      <c r="AD61" s="93">
        <f t="shared" si="8"/>
        <v>0</v>
      </c>
      <c r="AE61" s="93">
        <f t="shared" si="9"/>
        <v>0</v>
      </c>
      <c r="AF61" s="93">
        <f t="shared" si="10"/>
        <v>0</v>
      </c>
      <c r="AG61" s="93">
        <f t="shared" si="11"/>
        <v>0</v>
      </c>
      <c r="AH61" s="93">
        <f t="shared" si="12"/>
        <v>0</v>
      </c>
      <c r="AI61" s="93">
        <f t="shared" si="67"/>
        <v>0</v>
      </c>
      <c r="AJ61" s="93">
        <f t="shared" si="67"/>
        <v>9200000</v>
      </c>
      <c r="AK61" s="93">
        <f t="shared" si="14"/>
        <v>0</v>
      </c>
      <c r="AL61" s="93">
        <f t="shared" si="15"/>
        <v>0</v>
      </c>
      <c r="AM61" s="91">
        <f t="shared" si="37"/>
        <v>9200000</v>
      </c>
      <c r="AN61" s="91">
        <f t="shared" si="16"/>
        <v>0</v>
      </c>
      <c r="AO61" s="91">
        <f t="shared" si="17"/>
        <v>200</v>
      </c>
      <c r="AP61" s="91">
        <f t="shared" si="18"/>
        <v>0</v>
      </c>
      <c r="AQ61" s="91">
        <f t="shared" si="19"/>
        <v>200000</v>
      </c>
      <c r="AR61" s="91"/>
      <c r="AS61" s="91">
        <f t="shared" si="20"/>
        <v>0</v>
      </c>
      <c r="AT61" s="91"/>
      <c r="AU61" s="91">
        <f t="shared" ref="AU61:AU66" si="69">AO61*0</f>
        <v>0</v>
      </c>
      <c r="AV61" s="91">
        <f t="shared" si="21"/>
        <v>200000</v>
      </c>
      <c r="AW61" s="91">
        <f t="shared" si="22"/>
        <v>9000000</v>
      </c>
      <c r="AX61" s="91">
        <v>0</v>
      </c>
      <c r="AY61" s="93"/>
      <c r="AZ61" s="93"/>
      <c r="BA61" s="94">
        <f t="shared" si="23"/>
        <v>9000000</v>
      </c>
      <c r="BB61" s="95">
        <v>0</v>
      </c>
      <c r="BC61" s="96" t="s">
        <v>64</v>
      </c>
      <c r="BD61" s="96"/>
      <c r="BE61" s="97"/>
      <c r="BF61" s="98"/>
      <c r="BG61" s="99"/>
      <c r="BH61" s="98"/>
      <c r="BI61" s="99"/>
      <c r="BJ61" s="98"/>
      <c r="BK61" s="99"/>
      <c r="BL61" s="98"/>
      <c r="BM61" s="99"/>
      <c r="BN61" s="100"/>
      <c r="BO61" s="101">
        <f t="shared" si="24"/>
        <v>-43301</v>
      </c>
      <c r="BP61" s="102" t="str">
        <f t="shared" si="25"/>
        <v>-</v>
      </c>
      <c r="BQ61" s="103">
        <f t="shared" si="26"/>
        <v>9200000</v>
      </c>
      <c r="BS61" s="105">
        <f t="shared" si="27"/>
        <v>9200000</v>
      </c>
      <c r="BT61" s="105">
        <f t="shared" si="28"/>
        <v>0</v>
      </c>
      <c r="BU61" s="105">
        <f t="shared" si="29"/>
        <v>0</v>
      </c>
      <c r="BV61" s="105">
        <f t="shared" si="30"/>
        <v>0</v>
      </c>
      <c r="BX61" s="105">
        <f t="shared" si="31"/>
        <v>200</v>
      </c>
      <c r="BY61" s="105">
        <f t="shared" si="32"/>
        <v>0</v>
      </c>
      <c r="BZ61" s="105">
        <f t="shared" si="33"/>
        <v>0</v>
      </c>
      <c r="CA61" s="105">
        <f t="shared" si="34"/>
        <v>0</v>
      </c>
      <c r="CC61" s="106"/>
      <c r="CD61" s="107"/>
      <c r="CE61" s="107"/>
      <c r="CF61" s="107"/>
      <c r="CG61" s="108"/>
      <c r="CH61" s="108"/>
      <c r="CI61" s="108"/>
      <c r="CJ61" s="489">
        <f t="shared" si="39"/>
        <v>0</v>
      </c>
      <c r="CK61" s="489">
        <f t="shared" si="40"/>
        <v>200</v>
      </c>
      <c r="CL61" s="457">
        <f t="shared" si="41"/>
        <v>0</v>
      </c>
      <c r="CM61" s="457">
        <f t="shared" si="42"/>
        <v>200000</v>
      </c>
      <c r="CN61" s="459">
        <f t="shared" si="43"/>
        <v>0</v>
      </c>
      <c r="CO61" s="459">
        <f t="shared" si="44"/>
        <v>200000</v>
      </c>
      <c r="CP61" s="459">
        <f t="shared" si="45"/>
        <v>200000</v>
      </c>
      <c r="CQ61" s="459">
        <f t="shared" si="46"/>
        <v>0</v>
      </c>
      <c r="CR61" s="459">
        <f t="shared" si="47"/>
        <v>9200000</v>
      </c>
      <c r="CS61" s="459">
        <f t="shared" si="48"/>
        <v>9000000</v>
      </c>
      <c r="CT61" s="460">
        <f t="shared" si="49"/>
        <v>9000000</v>
      </c>
      <c r="CU61" s="459">
        <f t="shared" si="50"/>
        <v>0</v>
      </c>
      <c r="CV61" s="459"/>
      <c r="CW61" s="494" t="str">
        <f t="shared" si="51"/>
        <v/>
      </c>
      <c r="CX61" s="494" t="str">
        <f t="shared" si="52"/>
        <v/>
      </c>
      <c r="CY61" s="494" t="str">
        <f t="shared" si="53"/>
        <v/>
      </c>
      <c r="CZ61" s="494" t="str">
        <f t="shared" si="54"/>
        <v/>
      </c>
      <c r="DA61" s="494" t="str">
        <f t="shared" si="55"/>
        <v/>
      </c>
      <c r="DB61" s="494" t="str">
        <f t="shared" si="56"/>
        <v/>
      </c>
      <c r="DC61" s="494" t="str">
        <f t="shared" si="57"/>
        <v/>
      </c>
      <c r="DD61" s="494" t="str">
        <f t="shared" si="58"/>
        <v/>
      </c>
      <c r="DE61" s="494">
        <f t="shared" si="59"/>
        <v>200000</v>
      </c>
      <c r="DF61" s="494">
        <f t="shared" si="60"/>
        <v>0</v>
      </c>
      <c r="DG61" s="494" t="str">
        <f t="shared" si="61"/>
        <v/>
      </c>
      <c r="DH61" s="499">
        <f t="shared" si="62"/>
        <v>200000</v>
      </c>
      <c r="DI61" s="499">
        <f t="shared" si="63"/>
        <v>0</v>
      </c>
      <c r="DJ61" s="499">
        <f t="shared" si="64"/>
        <v>8181818.1818181807</v>
      </c>
      <c r="DK61" s="499">
        <f t="shared" si="65"/>
        <v>818181.81818181812</v>
      </c>
      <c r="DL61" s="499">
        <f t="shared" si="66"/>
        <v>8999999.9999999981</v>
      </c>
      <c r="DM61" s="485">
        <v>9000000</v>
      </c>
      <c r="DN61" s="482">
        <f t="shared" si="35"/>
        <v>0</v>
      </c>
      <c r="DQ61" s="461"/>
      <c r="DR61" s="461"/>
      <c r="DS61" s="461"/>
      <c r="DT61" s="461"/>
      <c r="DU61" s="461"/>
      <c r="DV61" s="461"/>
      <c r="DW61" s="461"/>
      <c r="DX61" s="461"/>
      <c r="DY61" s="461"/>
      <c r="DZ61" s="461"/>
      <c r="EA61" s="461"/>
      <c r="EB61" s="461"/>
      <c r="EC61" s="461"/>
      <c r="ED61" s="461"/>
      <c r="EE61" s="461"/>
      <c r="EF61" s="461"/>
      <c r="EG61" s="461"/>
      <c r="EH61" s="461"/>
      <c r="EI61" s="461"/>
      <c r="EJ61" s="461"/>
      <c r="EK61" s="461"/>
      <c r="EL61" s="461"/>
      <c r="EM61" s="461"/>
      <c r="EN61" s="461"/>
      <c r="EO61" s="461"/>
      <c r="EP61" s="461"/>
      <c r="EQ61" s="461"/>
      <c r="ER61" s="461"/>
      <c r="ES61" s="461"/>
      <c r="ET61" s="461"/>
      <c r="EU61" s="461"/>
      <c r="EV61" s="461"/>
      <c r="EW61" s="461"/>
      <c r="EX61" s="461"/>
      <c r="EY61" s="461"/>
      <c r="EZ61" s="461"/>
      <c r="FA61" s="461"/>
      <c r="FB61" s="461"/>
      <c r="FC61" s="461"/>
      <c r="FD61" s="461"/>
      <c r="FE61" s="461"/>
      <c r="FF61" s="461"/>
      <c r="FG61" s="461"/>
      <c r="FH61" s="461"/>
      <c r="FI61" s="461"/>
      <c r="FJ61" s="461"/>
      <c r="FK61" s="461"/>
      <c r="FL61" s="461"/>
      <c r="FM61" s="461"/>
      <c r="FN61" s="461"/>
      <c r="FO61" s="461"/>
      <c r="FP61" s="461"/>
    </row>
    <row r="62" spans="1:172" s="461" customFormat="1" ht="16.5" thickBot="1">
      <c r="A62" s="145">
        <v>43301</v>
      </c>
      <c r="B62" s="634" t="s">
        <v>57</v>
      </c>
      <c r="C62" s="635" t="s">
        <v>229</v>
      </c>
      <c r="D62" s="635" t="s">
        <v>158</v>
      </c>
      <c r="E62" s="636" t="s">
        <v>159</v>
      </c>
      <c r="F62" s="617" t="s">
        <v>340</v>
      </c>
      <c r="G62" s="637" t="s">
        <v>160</v>
      </c>
      <c r="H62" s="649" t="s">
        <v>161</v>
      </c>
      <c r="I62" s="650" t="s">
        <v>70</v>
      </c>
      <c r="J62" s="640" t="s">
        <v>71</v>
      </c>
      <c r="K62" s="153">
        <v>31</v>
      </c>
      <c r="L62" s="154">
        <f t="shared" si="5"/>
        <v>43332</v>
      </c>
      <c r="M62" s="155">
        <v>0</v>
      </c>
      <c r="N62" s="155">
        <v>0</v>
      </c>
      <c r="O62" s="155">
        <v>0</v>
      </c>
      <c r="P62" s="155">
        <v>0</v>
      </c>
      <c r="Q62" s="155">
        <v>0</v>
      </c>
      <c r="R62" s="155">
        <v>0</v>
      </c>
      <c r="S62" s="155">
        <v>0</v>
      </c>
      <c r="T62" s="155">
        <v>0</v>
      </c>
      <c r="U62" s="155">
        <v>200</v>
      </c>
      <c r="V62" s="155">
        <v>0</v>
      </c>
      <c r="W62" s="155">
        <v>0</v>
      </c>
      <c r="X62" s="91">
        <f t="shared" si="36"/>
        <v>200</v>
      </c>
      <c r="Y62" s="156">
        <v>45600</v>
      </c>
      <c r="Z62" s="156">
        <v>46000</v>
      </c>
      <c r="AA62" s="156">
        <v>33000</v>
      </c>
      <c r="AB62" s="142">
        <f t="shared" si="6"/>
        <v>0</v>
      </c>
      <c r="AC62" s="142">
        <f t="shared" si="7"/>
        <v>0</v>
      </c>
      <c r="AD62" s="142">
        <f t="shared" si="8"/>
        <v>0</v>
      </c>
      <c r="AE62" s="142">
        <f t="shared" si="9"/>
        <v>0</v>
      </c>
      <c r="AF62" s="142">
        <f t="shared" si="10"/>
        <v>0</v>
      </c>
      <c r="AG62" s="142">
        <f t="shared" si="11"/>
        <v>0</v>
      </c>
      <c r="AH62" s="142">
        <f t="shared" si="12"/>
        <v>0</v>
      </c>
      <c r="AI62" s="142">
        <f t="shared" si="67"/>
        <v>0</v>
      </c>
      <c r="AJ62" s="142">
        <f t="shared" si="67"/>
        <v>9200000</v>
      </c>
      <c r="AK62" s="142">
        <f t="shared" si="14"/>
        <v>0</v>
      </c>
      <c r="AL62" s="142">
        <f t="shared" si="15"/>
        <v>0</v>
      </c>
      <c r="AM62" s="91">
        <f t="shared" si="37"/>
        <v>9200000</v>
      </c>
      <c r="AN62" s="136">
        <f t="shared" si="16"/>
        <v>0</v>
      </c>
      <c r="AO62" s="136">
        <f t="shared" si="17"/>
        <v>200</v>
      </c>
      <c r="AP62" s="136">
        <f t="shared" si="18"/>
        <v>0</v>
      </c>
      <c r="AQ62" s="136">
        <f t="shared" si="19"/>
        <v>200000</v>
      </c>
      <c r="AR62" s="136"/>
      <c r="AS62" s="136">
        <f t="shared" si="20"/>
        <v>0</v>
      </c>
      <c r="AT62" s="136"/>
      <c r="AU62" s="136">
        <f>U62*500</f>
        <v>100000</v>
      </c>
      <c r="AV62" s="136">
        <f t="shared" si="21"/>
        <v>300000</v>
      </c>
      <c r="AW62" s="136">
        <f t="shared" si="22"/>
        <v>8900000</v>
      </c>
      <c r="AX62" s="136">
        <v>0</v>
      </c>
      <c r="AY62" s="142"/>
      <c r="AZ62" s="142"/>
      <c r="BA62" s="157">
        <f t="shared" si="23"/>
        <v>8900000</v>
      </c>
      <c r="BB62" s="641">
        <v>0</v>
      </c>
      <c r="BC62" s="642" t="s">
        <v>64</v>
      </c>
      <c r="BD62" s="642"/>
      <c r="BE62" s="643"/>
      <c r="BF62" s="644"/>
      <c r="BG62" s="645"/>
      <c r="BH62" s="644"/>
      <c r="BI62" s="645"/>
      <c r="BJ62" s="644"/>
      <c r="BK62" s="645"/>
      <c r="BL62" s="644"/>
      <c r="BM62" s="645"/>
      <c r="BN62" s="646"/>
      <c r="BO62" s="164">
        <f t="shared" si="24"/>
        <v>-43301</v>
      </c>
      <c r="BP62" s="647" t="str">
        <f t="shared" si="25"/>
        <v>-</v>
      </c>
      <c r="BQ62" s="648">
        <f t="shared" si="26"/>
        <v>9200000</v>
      </c>
      <c r="BS62" s="630">
        <f t="shared" si="27"/>
        <v>9200000</v>
      </c>
      <c r="BT62" s="630">
        <f t="shared" si="28"/>
        <v>0</v>
      </c>
      <c r="BU62" s="630">
        <f t="shared" si="29"/>
        <v>0</v>
      </c>
      <c r="BV62" s="630">
        <f t="shared" si="30"/>
        <v>0</v>
      </c>
      <c r="BX62" s="630">
        <f t="shared" si="31"/>
        <v>200</v>
      </c>
      <c r="BY62" s="630">
        <f t="shared" si="32"/>
        <v>0</v>
      </c>
      <c r="BZ62" s="630">
        <f t="shared" si="33"/>
        <v>0</v>
      </c>
      <c r="CA62" s="630">
        <f t="shared" si="34"/>
        <v>0</v>
      </c>
      <c r="CC62" s="631"/>
      <c r="CD62" s="632"/>
      <c r="CE62" s="632"/>
      <c r="CF62" s="632"/>
      <c r="CG62" s="633"/>
      <c r="CH62" s="633"/>
      <c r="CI62" s="633"/>
      <c r="CJ62" s="489">
        <f t="shared" si="39"/>
        <v>0</v>
      </c>
      <c r="CK62" s="489">
        <f t="shared" si="40"/>
        <v>200</v>
      </c>
      <c r="CL62" s="459">
        <f t="shared" si="41"/>
        <v>0</v>
      </c>
      <c r="CM62" s="459">
        <f t="shared" si="42"/>
        <v>300000</v>
      </c>
      <c r="CN62" s="459">
        <f t="shared" si="43"/>
        <v>0</v>
      </c>
      <c r="CO62" s="459">
        <f t="shared" si="44"/>
        <v>300000</v>
      </c>
      <c r="CP62" s="459">
        <f t="shared" si="45"/>
        <v>300000</v>
      </c>
      <c r="CQ62" s="459">
        <f t="shared" si="46"/>
        <v>0</v>
      </c>
      <c r="CR62" s="459">
        <f t="shared" si="47"/>
        <v>9200000</v>
      </c>
      <c r="CS62" s="459">
        <f t="shared" si="48"/>
        <v>8900000</v>
      </c>
      <c r="CT62" s="460">
        <f t="shared" si="49"/>
        <v>8900000</v>
      </c>
      <c r="CU62" s="459">
        <f t="shared" si="50"/>
        <v>0</v>
      </c>
      <c r="CV62" s="459"/>
      <c r="CW62" s="494" t="str">
        <f t="shared" si="51"/>
        <v/>
      </c>
      <c r="CX62" s="494" t="str">
        <f t="shared" si="52"/>
        <v/>
      </c>
      <c r="CY62" s="494" t="str">
        <f t="shared" si="53"/>
        <v/>
      </c>
      <c r="CZ62" s="494" t="str">
        <f t="shared" si="54"/>
        <v/>
      </c>
      <c r="DA62" s="494" t="str">
        <f t="shared" si="55"/>
        <v/>
      </c>
      <c r="DB62" s="494" t="str">
        <f t="shared" si="56"/>
        <v/>
      </c>
      <c r="DC62" s="494" t="str">
        <f t="shared" si="57"/>
        <v/>
      </c>
      <c r="DD62" s="494" t="str">
        <f t="shared" si="58"/>
        <v/>
      </c>
      <c r="DE62" s="494">
        <f t="shared" si="59"/>
        <v>300000</v>
      </c>
      <c r="DF62" s="494">
        <f t="shared" si="60"/>
        <v>0</v>
      </c>
      <c r="DG62" s="494" t="str">
        <f t="shared" si="61"/>
        <v/>
      </c>
      <c r="DH62" s="499">
        <f t="shared" si="62"/>
        <v>300000</v>
      </c>
      <c r="DI62" s="499">
        <f t="shared" si="63"/>
        <v>0</v>
      </c>
      <c r="DJ62" s="499">
        <f t="shared" si="64"/>
        <v>8090909.0909090899</v>
      </c>
      <c r="DK62" s="499">
        <f t="shared" si="65"/>
        <v>809090.90909090906</v>
      </c>
      <c r="DL62" s="499">
        <f t="shared" si="66"/>
        <v>8899999.9999999981</v>
      </c>
      <c r="DM62" s="483">
        <v>8900000</v>
      </c>
      <c r="DN62" s="482">
        <f t="shared" si="35"/>
        <v>0</v>
      </c>
    </row>
    <row r="63" spans="1:172" s="461" customFormat="1">
      <c r="A63" s="81">
        <v>43302</v>
      </c>
      <c r="B63" s="614" t="s">
        <v>57</v>
      </c>
      <c r="C63" s="615" t="s">
        <v>230</v>
      </c>
      <c r="D63" s="615" t="s">
        <v>117</v>
      </c>
      <c r="E63" s="617" t="s">
        <v>118</v>
      </c>
      <c r="F63" s="617" t="s">
        <v>341</v>
      </c>
      <c r="G63" s="618" t="s">
        <v>119</v>
      </c>
      <c r="H63" s="651" t="s">
        <v>120</v>
      </c>
      <c r="I63" s="652" t="s">
        <v>70</v>
      </c>
      <c r="J63" s="621" t="s">
        <v>71</v>
      </c>
      <c r="K63" s="111">
        <v>31</v>
      </c>
      <c r="L63" s="89">
        <f t="shared" si="5"/>
        <v>43333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200</v>
      </c>
      <c r="V63" s="90">
        <v>0</v>
      </c>
      <c r="W63" s="90">
        <v>0</v>
      </c>
      <c r="X63" s="122">
        <f t="shared" si="36"/>
        <v>200</v>
      </c>
      <c r="Y63" s="92">
        <v>45600</v>
      </c>
      <c r="Z63" s="92">
        <v>46000</v>
      </c>
      <c r="AA63" s="92">
        <v>33000</v>
      </c>
      <c r="AB63" s="93">
        <f t="shared" si="6"/>
        <v>0</v>
      </c>
      <c r="AC63" s="93">
        <f t="shared" si="7"/>
        <v>0</v>
      </c>
      <c r="AD63" s="93">
        <f t="shared" si="8"/>
        <v>0</v>
      </c>
      <c r="AE63" s="93">
        <f t="shared" si="9"/>
        <v>0</v>
      </c>
      <c r="AF63" s="93">
        <f t="shared" si="10"/>
        <v>0</v>
      </c>
      <c r="AG63" s="93">
        <f t="shared" si="11"/>
        <v>0</v>
      </c>
      <c r="AH63" s="93">
        <f t="shared" si="12"/>
        <v>0</v>
      </c>
      <c r="AI63" s="93">
        <f t="shared" si="67"/>
        <v>0</v>
      </c>
      <c r="AJ63" s="93">
        <f t="shared" si="67"/>
        <v>9200000</v>
      </c>
      <c r="AK63" s="93">
        <f t="shared" si="14"/>
        <v>0</v>
      </c>
      <c r="AL63" s="93">
        <f t="shared" si="15"/>
        <v>0</v>
      </c>
      <c r="AM63" s="122">
        <f t="shared" si="37"/>
        <v>9200000</v>
      </c>
      <c r="AN63" s="91">
        <f t="shared" si="16"/>
        <v>0</v>
      </c>
      <c r="AO63" s="91">
        <f t="shared" si="17"/>
        <v>200</v>
      </c>
      <c r="AP63" s="91">
        <f t="shared" si="18"/>
        <v>0</v>
      </c>
      <c r="AQ63" s="91">
        <f t="shared" si="19"/>
        <v>200000</v>
      </c>
      <c r="AR63" s="91"/>
      <c r="AS63" s="91">
        <f t="shared" si="20"/>
        <v>0</v>
      </c>
      <c r="AT63" s="91"/>
      <c r="AU63" s="91">
        <f>U63*500</f>
        <v>100000</v>
      </c>
      <c r="AV63" s="91">
        <f t="shared" si="21"/>
        <v>300000</v>
      </c>
      <c r="AW63" s="91">
        <f t="shared" si="22"/>
        <v>8900000</v>
      </c>
      <c r="AX63" s="91">
        <v>0</v>
      </c>
      <c r="AY63" s="93"/>
      <c r="AZ63" s="93"/>
      <c r="BA63" s="94">
        <f t="shared" si="23"/>
        <v>8900000</v>
      </c>
      <c r="BB63" s="622">
        <v>0</v>
      </c>
      <c r="BC63" s="623" t="s">
        <v>64</v>
      </c>
      <c r="BD63" s="623"/>
      <c r="BE63" s="624"/>
      <c r="BF63" s="625"/>
      <c r="BG63" s="626"/>
      <c r="BH63" s="625"/>
      <c r="BI63" s="626"/>
      <c r="BJ63" s="625"/>
      <c r="BK63" s="626"/>
      <c r="BL63" s="625"/>
      <c r="BM63" s="626"/>
      <c r="BN63" s="627"/>
      <c r="BO63" s="101">
        <f t="shared" si="24"/>
        <v>-43302</v>
      </c>
      <c r="BP63" s="628" t="str">
        <f t="shared" si="25"/>
        <v>-</v>
      </c>
      <c r="BQ63" s="629">
        <f t="shared" si="26"/>
        <v>9200000</v>
      </c>
      <c r="BS63" s="630">
        <f t="shared" si="27"/>
        <v>9200000</v>
      </c>
      <c r="BT63" s="630">
        <f t="shared" si="28"/>
        <v>0</v>
      </c>
      <c r="BU63" s="630">
        <f t="shared" si="29"/>
        <v>0</v>
      </c>
      <c r="BV63" s="630">
        <f t="shared" si="30"/>
        <v>0</v>
      </c>
      <c r="BX63" s="630">
        <f t="shared" si="31"/>
        <v>200</v>
      </c>
      <c r="BY63" s="630">
        <f t="shared" si="32"/>
        <v>0</v>
      </c>
      <c r="BZ63" s="630">
        <f t="shared" si="33"/>
        <v>0</v>
      </c>
      <c r="CA63" s="630">
        <f t="shared" si="34"/>
        <v>0</v>
      </c>
      <c r="CC63" s="631"/>
      <c r="CD63" s="632"/>
      <c r="CE63" s="632"/>
      <c r="CF63" s="632"/>
      <c r="CG63" s="633"/>
      <c r="CH63" s="633"/>
      <c r="CI63" s="633"/>
      <c r="CJ63" s="489">
        <f t="shared" si="39"/>
        <v>0</v>
      </c>
      <c r="CK63" s="489">
        <f t="shared" si="40"/>
        <v>200</v>
      </c>
      <c r="CL63" s="459">
        <f t="shared" si="41"/>
        <v>0</v>
      </c>
      <c r="CM63" s="459">
        <f t="shared" si="42"/>
        <v>300000</v>
      </c>
      <c r="CN63" s="459">
        <f t="shared" si="43"/>
        <v>0</v>
      </c>
      <c r="CO63" s="459">
        <f t="shared" si="44"/>
        <v>300000</v>
      </c>
      <c r="CP63" s="459">
        <f t="shared" si="45"/>
        <v>300000</v>
      </c>
      <c r="CQ63" s="459">
        <f t="shared" si="46"/>
        <v>0</v>
      </c>
      <c r="CR63" s="459">
        <f t="shared" si="47"/>
        <v>9200000</v>
      </c>
      <c r="CS63" s="459">
        <f t="shared" si="48"/>
        <v>8900000</v>
      </c>
      <c r="CT63" s="460">
        <f t="shared" si="49"/>
        <v>8900000</v>
      </c>
      <c r="CU63" s="459">
        <f t="shared" si="50"/>
        <v>0</v>
      </c>
      <c r="CV63" s="459"/>
      <c r="CW63" s="494" t="str">
        <f t="shared" si="51"/>
        <v/>
      </c>
      <c r="CX63" s="494" t="str">
        <f t="shared" si="52"/>
        <v/>
      </c>
      <c r="CY63" s="494" t="str">
        <f t="shared" si="53"/>
        <v/>
      </c>
      <c r="CZ63" s="494" t="str">
        <f t="shared" si="54"/>
        <v/>
      </c>
      <c r="DA63" s="494" t="str">
        <f t="shared" si="55"/>
        <v/>
      </c>
      <c r="DB63" s="494" t="str">
        <f t="shared" si="56"/>
        <v/>
      </c>
      <c r="DC63" s="494" t="str">
        <f t="shared" si="57"/>
        <v/>
      </c>
      <c r="DD63" s="494" t="str">
        <f t="shared" si="58"/>
        <v/>
      </c>
      <c r="DE63" s="494">
        <f t="shared" si="59"/>
        <v>300000</v>
      </c>
      <c r="DF63" s="494">
        <f t="shared" si="60"/>
        <v>0</v>
      </c>
      <c r="DG63" s="494" t="str">
        <f t="shared" si="61"/>
        <v/>
      </c>
      <c r="DH63" s="499">
        <f t="shared" si="62"/>
        <v>300000</v>
      </c>
      <c r="DI63" s="499">
        <f t="shared" si="63"/>
        <v>0</v>
      </c>
      <c r="DJ63" s="499">
        <f t="shared" si="64"/>
        <v>8090909.0909090899</v>
      </c>
      <c r="DK63" s="499">
        <f t="shared" si="65"/>
        <v>809090.90909090906</v>
      </c>
      <c r="DL63" s="499">
        <f t="shared" si="66"/>
        <v>8899999.9999999981</v>
      </c>
      <c r="DM63" s="483">
        <v>8900000</v>
      </c>
      <c r="DN63" s="482">
        <f t="shared" si="35"/>
        <v>0</v>
      </c>
    </row>
    <row r="64" spans="1:172" s="461" customFormat="1" ht="16.5" thickBot="1">
      <c r="A64" s="145">
        <v>43302</v>
      </c>
      <c r="B64" s="634" t="s">
        <v>57</v>
      </c>
      <c r="C64" s="635" t="s">
        <v>231</v>
      </c>
      <c r="D64" s="635" t="s">
        <v>66</v>
      </c>
      <c r="E64" s="653" t="s">
        <v>67</v>
      </c>
      <c r="F64" s="617" t="s">
        <v>342</v>
      </c>
      <c r="G64" s="637" t="s">
        <v>68</v>
      </c>
      <c r="H64" s="649" t="s">
        <v>69</v>
      </c>
      <c r="I64" s="650" t="s">
        <v>70</v>
      </c>
      <c r="J64" s="640" t="s">
        <v>71</v>
      </c>
      <c r="K64" s="195">
        <v>31</v>
      </c>
      <c r="L64" s="154">
        <f t="shared" si="5"/>
        <v>43333</v>
      </c>
      <c r="M64" s="155">
        <v>0</v>
      </c>
      <c r="N64" s="155">
        <v>0</v>
      </c>
      <c r="O64" s="155">
        <v>0</v>
      </c>
      <c r="P64" s="155">
        <v>0</v>
      </c>
      <c r="Q64" s="155">
        <v>0</v>
      </c>
      <c r="R64" s="155">
        <v>0</v>
      </c>
      <c r="S64" s="155">
        <v>0</v>
      </c>
      <c r="T64" s="155">
        <v>0</v>
      </c>
      <c r="U64" s="155">
        <v>200</v>
      </c>
      <c r="V64" s="155">
        <v>0</v>
      </c>
      <c r="W64" s="155">
        <v>0</v>
      </c>
      <c r="X64" s="136">
        <f t="shared" si="36"/>
        <v>200</v>
      </c>
      <c r="Y64" s="156">
        <v>45600</v>
      </c>
      <c r="Z64" s="156">
        <v>46000</v>
      </c>
      <c r="AA64" s="156">
        <v>33000</v>
      </c>
      <c r="AB64" s="142">
        <f t="shared" si="6"/>
        <v>0</v>
      </c>
      <c r="AC64" s="142">
        <f t="shared" si="7"/>
        <v>0</v>
      </c>
      <c r="AD64" s="142">
        <f t="shared" si="8"/>
        <v>0</v>
      </c>
      <c r="AE64" s="142">
        <f t="shared" si="9"/>
        <v>0</v>
      </c>
      <c r="AF64" s="142">
        <f t="shared" si="10"/>
        <v>0</v>
      </c>
      <c r="AG64" s="93">
        <f t="shared" si="11"/>
        <v>0</v>
      </c>
      <c r="AH64" s="93">
        <f t="shared" si="12"/>
        <v>0</v>
      </c>
      <c r="AI64" s="93">
        <f t="shared" ref="AI64:AJ79" si="70">Y64*T64</f>
        <v>0</v>
      </c>
      <c r="AJ64" s="142">
        <f t="shared" si="70"/>
        <v>9200000</v>
      </c>
      <c r="AK64" s="142">
        <f t="shared" si="14"/>
        <v>0</v>
      </c>
      <c r="AL64" s="142">
        <f t="shared" si="15"/>
        <v>0</v>
      </c>
      <c r="AM64" s="136">
        <f t="shared" si="37"/>
        <v>9200000</v>
      </c>
      <c r="AN64" s="136">
        <f t="shared" si="16"/>
        <v>0</v>
      </c>
      <c r="AO64" s="136">
        <f t="shared" si="17"/>
        <v>200</v>
      </c>
      <c r="AP64" s="136">
        <f t="shared" si="18"/>
        <v>0</v>
      </c>
      <c r="AQ64" s="136">
        <f t="shared" si="19"/>
        <v>200000</v>
      </c>
      <c r="AR64" s="136"/>
      <c r="AS64" s="136">
        <f t="shared" si="20"/>
        <v>0</v>
      </c>
      <c r="AT64" s="136"/>
      <c r="AU64" s="136">
        <f>U64*500</f>
        <v>100000</v>
      </c>
      <c r="AV64" s="136">
        <f t="shared" si="21"/>
        <v>300000</v>
      </c>
      <c r="AW64" s="136">
        <f t="shared" si="22"/>
        <v>8900000</v>
      </c>
      <c r="AX64" s="136">
        <v>0</v>
      </c>
      <c r="AY64" s="142"/>
      <c r="AZ64" s="142"/>
      <c r="BA64" s="157">
        <f t="shared" si="23"/>
        <v>8900000</v>
      </c>
      <c r="BB64" s="641">
        <v>0</v>
      </c>
      <c r="BC64" s="642" t="s">
        <v>64</v>
      </c>
      <c r="BD64" s="642"/>
      <c r="BE64" s="643"/>
      <c r="BF64" s="644"/>
      <c r="BG64" s="645"/>
      <c r="BH64" s="644"/>
      <c r="BI64" s="645"/>
      <c r="BJ64" s="644"/>
      <c r="BK64" s="645"/>
      <c r="BL64" s="644"/>
      <c r="BM64" s="645"/>
      <c r="BN64" s="646"/>
      <c r="BO64" s="164">
        <f t="shared" si="24"/>
        <v>-43302</v>
      </c>
      <c r="BP64" s="647" t="str">
        <f t="shared" si="25"/>
        <v>-</v>
      </c>
      <c r="BQ64" s="648">
        <f t="shared" si="26"/>
        <v>9200000</v>
      </c>
      <c r="BS64" s="630">
        <f t="shared" si="27"/>
        <v>9200000</v>
      </c>
      <c r="BT64" s="630">
        <f t="shared" si="28"/>
        <v>0</v>
      </c>
      <c r="BU64" s="630">
        <f t="shared" si="29"/>
        <v>0</v>
      </c>
      <c r="BV64" s="630">
        <f t="shared" si="30"/>
        <v>0</v>
      </c>
      <c r="BX64" s="630">
        <f t="shared" si="31"/>
        <v>200</v>
      </c>
      <c r="BY64" s="630">
        <f t="shared" si="32"/>
        <v>0</v>
      </c>
      <c r="BZ64" s="630">
        <f t="shared" si="33"/>
        <v>0</v>
      </c>
      <c r="CA64" s="630">
        <f t="shared" si="34"/>
        <v>0</v>
      </c>
      <c r="CC64" s="631"/>
      <c r="CD64" s="632"/>
      <c r="CE64" s="632"/>
      <c r="CF64" s="632"/>
      <c r="CG64" s="633"/>
      <c r="CH64" s="633"/>
      <c r="CI64" s="633"/>
      <c r="CJ64" s="489">
        <f t="shared" si="39"/>
        <v>0</v>
      </c>
      <c r="CK64" s="489">
        <f t="shared" si="40"/>
        <v>200</v>
      </c>
      <c r="CL64" s="459">
        <f t="shared" si="41"/>
        <v>0</v>
      </c>
      <c r="CM64" s="459">
        <f t="shared" si="42"/>
        <v>300000</v>
      </c>
      <c r="CN64" s="459">
        <f t="shared" si="43"/>
        <v>0</v>
      </c>
      <c r="CO64" s="459">
        <f t="shared" si="44"/>
        <v>300000</v>
      </c>
      <c r="CP64" s="459">
        <f t="shared" si="45"/>
        <v>300000</v>
      </c>
      <c r="CQ64" s="459">
        <f t="shared" si="46"/>
        <v>0</v>
      </c>
      <c r="CR64" s="459">
        <f t="shared" si="47"/>
        <v>9200000</v>
      </c>
      <c r="CS64" s="459">
        <f t="shared" si="48"/>
        <v>8900000</v>
      </c>
      <c r="CT64" s="460">
        <f t="shared" si="49"/>
        <v>8900000</v>
      </c>
      <c r="CU64" s="459">
        <f t="shared" si="50"/>
        <v>0</v>
      </c>
      <c r="CV64" s="459"/>
      <c r="CW64" s="494" t="str">
        <f t="shared" si="51"/>
        <v/>
      </c>
      <c r="CX64" s="494" t="str">
        <f t="shared" si="52"/>
        <v/>
      </c>
      <c r="CY64" s="494" t="str">
        <f t="shared" si="53"/>
        <v/>
      </c>
      <c r="CZ64" s="494" t="str">
        <f t="shared" si="54"/>
        <v/>
      </c>
      <c r="DA64" s="494" t="str">
        <f t="shared" si="55"/>
        <v/>
      </c>
      <c r="DB64" s="494" t="str">
        <f t="shared" si="56"/>
        <v/>
      </c>
      <c r="DC64" s="494" t="str">
        <f t="shared" si="57"/>
        <v/>
      </c>
      <c r="DD64" s="494" t="str">
        <f t="shared" si="58"/>
        <v/>
      </c>
      <c r="DE64" s="494">
        <f t="shared" si="59"/>
        <v>300000</v>
      </c>
      <c r="DF64" s="494">
        <f t="shared" si="60"/>
        <v>0</v>
      </c>
      <c r="DG64" s="494" t="str">
        <f t="shared" si="61"/>
        <v/>
      </c>
      <c r="DH64" s="499">
        <f t="shared" si="62"/>
        <v>300000</v>
      </c>
      <c r="DI64" s="499">
        <f t="shared" si="63"/>
        <v>0</v>
      </c>
      <c r="DJ64" s="499">
        <f t="shared" si="64"/>
        <v>8090909.0909090899</v>
      </c>
      <c r="DK64" s="499">
        <f t="shared" si="65"/>
        <v>809090.90909090906</v>
      </c>
      <c r="DL64" s="499">
        <f t="shared" si="66"/>
        <v>8899999.9999999981</v>
      </c>
      <c r="DM64" s="483">
        <v>8900000</v>
      </c>
      <c r="DN64" s="482">
        <f t="shared" si="35"/>
        <v>0</v>
      </c>
    </row>
    <row r="65" spans="1:172" s="104" customFormat="1" ht="16.5" thickBot="1">
      <c r="A65" s="167">
        <v>43304</v>
      </c>
      <c r="B65" s="168" t="s">
        <v>57</v>
      </c>
      <c r="C65" s="169" t="s">
        <v>232</v>
      </c>
      <c r="D65" s="169" t="s">
        <v>111</v>
      </c>
      <c r="E65" s="197" t="s">
        <v>112</v>
      </c>
      <c r="F65" s="109" t="s">
        <v>343</v>
      </c>
      <c r="G65" s="475" t="s">
        <v>113</v>
      </c>
      <c r="H65" s="171" t="s">
        <v>114</v>
      </c>
      <c r="I65" s="173" t="s">
        <v>94</v>
      </c>
      <c r="J65" s="174" t="s">
        <v>71</v>
      </c>
      <c r="K65" s="198">
        <v>31</v>
      </c>
      <c r="L65" s="176">
        <f t="shared" si="5"/>
        <v>43335</v>
      </c>
      <c r="M65" s="177">
        <v>570</v>
      </c>
      <c r="N65" s="177">
        <v>0</v>
      </c>
      <c r="O65" s="177">
        <v>0</v>
      </c>
      <c r="P65" s="177">
        <v>0</v>
      </c>
      <c r="Q65" s="177">
        <v>0</v>
      </c>
      <c r="R65" s="177">
        <v>0</v>
      </c>
      <c r="S65" s="177">
        <v>0</v>
      </c>
      <c r="T65" s="177">
        <v>0</v>
      </c>
      <c r="U65" s="177">
        <v>0</v>
      </c>
      <c r="V65" s="177">
        <v>0</v>
      </c>
      <c r="W65" s="177">
        <v>0</v>
      </c>
      <c r="X65" s="91">
        <f t="shared" si="36"/>
        <v>570</v>
      </c>
      <c r="Y65" s="178">
        <v>45600</v>
      </c>
      <c r="Z65" s="178">
        <v>46000</v>
      </c>
      <c r="AA65" s="178">
        <v>33000</v>
      </c>
      <c r="AB65" s="179">
        <f t="shared" si="6"/>
        <v>25992000</v>
      </c>
      <c r="AC65" s="179">
        <f t="shared" si="7"/>
        <v>0</v>
      </c>
      <c r="AD65" s="179">
        <f t="shared" si="8"/>
        <v>0</v>
      </c>
      <c r="AE65" s="179">
        <f t="shared" si="9"/>
        <v>0</v>
      </c>
      <c r="AF65" s="179">
        <f t="shared" si="10"/>
        <v>0</v>
      </c>
      <c r="AG65" s="179">
        <f t="shared" si="11"/>
        <v>0</v>
      </c>
      <c r="AH65" s="179">
        <f t="shared" si="12"/>
        <v>0</v>
      </c>
      <c r="AI65" s="179">
        <f t="shared" si="70"/>
        <v>0</v>
      </c>
      <c r="AJ65" s="179">
        <f t="shared" si="70"/>
        <v>0</v>
      </c>
      <c r="AK65" s="179">
        <f t="shared" si="14"/>
        <v>0</v>
      </c>
      <c r="AL65" s="179">
        <f t="shared" si="15"/>
        <v>0</v>
      </c>
      <c r="AM65" s="91">
        <f t="shared" si="37"/>
        <v>25992000</v>
      </c>
      <c r="AN65" s="180">
        <f t="shared" si="16"/>
        <v>570</v>
      </c>
      <c r="AO65" s="180">
        <f t="shared" si="17"/>
        <v>0</v>
      </c>
      <c r="AP65" s="180">
        <f t="shared" si="18"/>
        <v>342000</v>
      </c>
      <c r="AQ65" s="180">
        <f t="shared" si="19"/>
        <v>0</v>
      </c>
      <c r="AR65" s="180"/>
      <c r="AS65" s="180">
        <f t="shared" si="20"/>
        <v>0</v>
      </c>
      <c r="AT65" s="180"/>
      <c r="AU65" s="180">
        <f t="shared" si="69"/>
        <v>0</v>
      </c>
      <c r="AV65" s="180">
        <f t="shared" si="21"/>
        <v>342000</v>
      </c>
      <c r="AW65" s="180">
        <f t="shared" si="22"/>
        <v>25650000</v>
      </c>
      <c r="AX65" s="180">
        <v>0</v>
      </c>
      <c r="AY65" s="179"/>
      <c r="AZ65" s="179"/>
      <c r="BA65" s="181">
        <f t="shared" si="23"/>
        <v>25650000</v>
      </c>
      <c r="BB65" s="182">
        <v>0</v>
      </c>
      <c r="BC65" s="183" t="s">
        <v>64</v>
      </c>
      <c r="BD65" s="183"/>
      <c r="BE65" s="184"/>
      <c r="BF65" s="185"/>
      <c r="BG65" s="186"/>
      <c r="BH65" s="185"/>
      <c r="BI65" s="186"/>
      <c r="BJ65" s="185"/>
      <c r="BK65" s="186"/>
      <c r="BL65" s="185"/>
      <c r="BM65" s="186"/>
      <c r="BN65" s="187"/>
      <c r="BO65" s="188">
        <f t="shared" si="24"/>
        <v>-43304</v>
      </c>
      <c r="BP65" s="189" t="str">
        <f t="shared" si="25"/>
        <v>-</v>
      </c>
      <c r="BQ65" s="190">
        <f t="shared" si="26"/>
        <v>25992000</v>
      </c>
      <c r="BS65" s="105">
        <f t="shared" si="27"/>
        <v>25992000</v>
      </c>
      <c r="BT65" s="105">
        <f t="shared" si="28"/>
        <v>0</v>
      </c>
      <c r="BU65" s="105">
        <f t="shared" si="29"/>
        <v>0</v>
      </c>
      <c r="BV65" s="105">
        <f t="shared" si="30"/>
        <v>0</v>
      </c>
      <c r="BX65" s="105">
        <f t="shared" si="31"/>
        <v>570</v>
      </c>
      <c r="BY65" s="105">
        <f t="shared" si="32"/>
        <v>0</v>
      </c>
      <c r="BZ65" s="105">
        <f t="shared" si="33"/>
        <v>0</v>
      </c>
      <c r="CA65" s="105">
        <f t="shared" si="34"/>
        <v>0</v>
      </c>
      <c r="CC65" s="106"/>
      <c r="CD65" s="107"/>
      <c r="CE65" s="107"/>
      <c r="CF65" s="107"/>
      <c r="CG65" s="108"/>
      <c r="CH65" s="108"/>
      <c r="CI65" s="108"/>
      <c r="CJ65" s="489">
        <f t="shared" si="39"/>
        <v>570</v>
      </c>
      <c r="CK65" s="489">
        <f t="shared" si="40"/>
        <v>0</v>
      </c>
      <c r="CL65" s="457">
        <f t="shared" si="41"/>
        <v>342000</v>
      </c>
      <c r="CM65" s="457">
        <f t="shared" si="42"/>
        <v>0</v>
      </c>
      <c r="CN65" s="459">
        <f t="shared" si="43"/>
        <v>0</v>
      </c>
      <c r="CO65" s="459">
        <f t="shared" si="44"/>
        <v>342000</v>
      </c>
      <c r="CP65" s="459">
        <f t="shared" si="45"/>
        <v>342000</v>
      </c>
      <c r="CQ65" s="459">
        <f t="shared" si="46"/>
        <v>0</v>
      </c>
      <c r="CR65" s="459">
        <f t="shared" si="47"/>
        <v>25992000</v>
      </c>
      <c r="CS65" s="459">
        <f t="shared" si="48"/>
        <v>25650000</v>
      </c>
      <c r="CT65" s="460">
        <f t="shared" si="49"/>
        <v>25650000</v>
      </c>
      <c r="CU65" s="459">
        <f t="shared" si="50"/>
        <v>0</v>
      </c>
      <c r="CV65" s="459"/>
      <c r="CW65" s="494">
        <f t="shared" si="51"/>
        <v>342000</v>
      </c>
      <c r="CX65" s="494">
        <f t="shared" si="52"/>
        <v>0</v>
      </c>
      <c r="CY65" s="494">
        <f t="shared" si="53"/>
        <v>0</v>
      </c>
      <c r="CZ65" s="494">
        <f t="shared" si="54"/>
        <v>0</v>
      </c>
      <c r="DA65" s="494">
        <f t="shared" si="55"/>
        <v>0</v>
      </c>
      <c r="DB65" s="494">
        <f t="shared" si="56"/>
        <v>0</v>
      </c>
      <c r="DC65" s="494">
        <f t="shared" si="57"/>
        <v>0</v>
      </c>
      <c r="DD65" s="494">
        <f t="shared" si="58"/>
        <v>0</v>
      </c>
      <c r="DE65" s="494" t="str">
        <f t="shared" si="59"/>
        <v/>
      </c>
      <c r="DF65" s="494" t="str">
        <f t="shared" si="60"/>
        <v/>
      </c>
      <c r="DG65" s="494">
        <f t="shared" si="61"/>
        <v>0</v>
      </c>
      <c r="DH65" s="499">
        <f t="shared" si="62"/>
        <v>342000</v>
      </c>
      <c r="DI65" s="499">
        <f t="shared" si="63"/>
        <v>0</v>
      </c>
      <c r="DJ65" s="499">
        <f t="shared" si="64"/>
        <v>23318181.818181816</v>
      </c>
      <c r="DK65" s="499">
        <f t="shared" si="65"/>
        <v>2331818.1818181816</v>
      </c>
      <c r="DL65" s="499">
        <f t="shared" si="66"/>
        <v>25650000</v>
      </c>
      <c r="DM65" s="485">
        <v>25650000</v>
      </c>
      <c r="DN65" s="482">
        <f t="shared" si="35"/>
        <v>0</v>
      </c>
      <c r="DQ65" s="461"/>
      <c r="DR65" s="461"/>
      <c r="DS65" s="461"/>
      <c r="DT65" s="461"/>
      <c r="DU65" s="461"/>
      <c r="DV65" s="461"/>
      <c r="DW65" s="461"/>
      <c r="DX65" s="461"/>
      <c r="DY65" s="461"/>
      <c r="DZ65" s="461"/>
      <c r="EA65" s="461"/>
      <c r="EB65" s="461"/>
      <c r="EC65" s="461"/>
      <c r="ED65" s="461"/>
      <c r="EE65" s="461"/>
      <c r="EF65" s="461"/>
      <c r="EG65" s="461"/>
      <c r="EH65" s="461"/>
      <c r="EI65" s="461"/>
      <c r="EJ65" s="461"/>
      <c r="EK65" s="461"/>
      <c r="EL65" s="461"/>
      <c r="EM65" s="461"/>
      <c r="EN65" s="461"/>
      <c r="EO65" s="461"/>
      <c r="EP65" s="461"/>
      <c r="EQ65" s="461"/>
      <c r="ER65" s="461"/>
      <c r="ES65" s="461"/>
      <c r="ET65" s="461"/>
      <c r="EU65" s="461"/>
      <c r="EV65" s="461"/>
      <c r="EW65" s="461"/>
      <c r="EX65" s="461"/>
      <c r="EY65" s="461"/>
      <c r="EZ65" s="461"/>
      <c r="FA65" s="461"/>
      <c r="FB65" s="461"/>
      <c r="FC65" s="461"/>
      <c r="FD65" s="461"/>
      <c r="FE65" s="461"/>
      <c r="FF65" s="461"/>
      <c r="FG65" s="461"/>
      <c r="FH65" s="461"/>
      <c r="FI65" s="461"/>
      <c r="FJ65" s="461"/>
      <c r="FK65" s="461"/>
      <c r="FL65" s="461"/>
      <c r="FM65" s="461"/>
      <c r="FN65" s="461"/>
      <c r="FO65" s="461"/>
      <c r="FP65" s="461"/>
    </row>
    <row r="66" spans="1:172" s="104" customFormat="1">
      <c r="A66" s="81">
        <v>43305</v>
      </c>
      <c r="B66" s="82" t="s">
        <v>57</v>
      </c>
      <c r="C66" s="83" t="s">
        <v>233</v>
      </c>
      <c r="D66" s="83" t="s">
        <v>146</v>
      </c>
      <c r="E66" s="135" t="s">
        <v>147</v>
      </c>
      <c r="F66" s="109" t="s">
        <v>344</v>
      </c>
      <c r="G66" s="468" t="s">
        <v>148</v>
      </c>
      <c r="H66" s="85" t="s">
        <v>149</v>
      </c>
      <c r="I66" s="86" t="s">
        <v>150</v>
      </c>
      <c r="J66" s="87" t="s">
        <v>71</v>
      </c>
      <c r="K66" s="111">
        <v>31</v>
      </c>
      <c r="L66" s="89">
        <f t="shared" si="5"/>
        <v>43336</v>
      </c>
      <c r="M66" s="90">
        <v>360</v>
      </c>
      <c r="N66" s="90">
        <v>50</v>
      </c>
      <c r="O66" s="90">
        <v>50</v>
      </c>
      <c r="P66" s="90">
        <v>70</v>
      </c>
      <c r="Q66" s="90">
        <v>0</v>
      </c>
      <c r="R66" s="90">
        <v>50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122">
        <f t="shared" si="36"/>
        <v>580</v>
      </c>
      <c r="Y66" s="92">
        <v>45600</v>
      </c>
      <c r="Z66" s="92">
        <v>46000</v>
      </c>
      <c r="AA66" s="92">
        <v>33000</v>
      </c>
      <c r="AB66" s="93">
        <f t="shared" si="6"/>
        <v>16416000</v>
      </c>
      <c r="AC66" s="93">
        <f t="shared" si="7"/>
        <v>2280000</v>
      </c>
      <c r="AD66" s="93">
        <f t="shared" si="8"/>
        <v>2280000</v>
      </c>
      <c r="AE66" s="93">
        <f t="shared" si="9"/>
        <v>3192000</v>
      </c>
      <c r="AF66" s="93">
        <f t="shared" si="10"/>
        <v>0</v>
      </c>
      <c r="AG66" s="93">
        <f t="shared" si="11"/>
        <v>2280000</v>
      </c>
      <c r="AH66" s="93">
        <f t="shared" si="12"/>
        <v>0</v>
      </c>
      <c r="AI66" s="93">
        <f t="shared" si="70"/>
        <v>0</v>
      </c>
      <c r="AJ66" s="93">
        <f t="shared" si="70"/>
        <v>0</v>
      </c>
      <c r="AK66" s="93">
        <f t="shared" si="14"/>
        <v>0</v>
      </c>
      <c r="AL66" s="93">
        <f t="shared" si="15"/>
        <v>0</v>
      </c>
      <c r="AM66" s="122">
        <f t="shared" si="37"/>
        <v>26448000</v>
      </c>
      <c r="AN66" s="91">
        <f t="shared" si="16"/>
        <v>580</v>
      </c>
      <c r="AO66" s="91">
        <f t="shared" si="17"/>
        <v>0</v>
      </c>
      <c r="AP66" s="91">
        <f t="shared" si="18"/>
        <v>348000</v>
      </c>
      <c r="AQ66" s="91">
        <f t="shared" si="19"/>
        <v>0</v>
      </c>
      <c r="AR66" s="91"/>
      <c r="AS66" s="91">
        <f t="shared" si="20"/>
        <v>0</v>
      </c>
      <c r="AT66" s="91"/>
      <c r="AU66" s="91">
        <f t="shared" si="69"/>
        <v>0</v>
      </c>
      <c r="AV66" s="91">
        <f t="shared" si="21"/>
        <v>348000</v>
      </c>
      <c r="AW66" s="91">
        <f t="shared" si="22"/>
        <v>26100000</v>
      </c>
      <c r="AX66" s="91">
        <v>0</v>
      </c>
      <c r="AY66" s="93"/>
      <c r="AZ66" s="93"/>
      <c r="BA66" s="94">
        <f t="shared" si="23"/>
        <v>26100000</v>
      </c>
      <c r="BB66" s="95">
        <v>0</v>
      </c>
      <c r="BC66" s="96" t="s">
        <v>64</v>
      </c>
      <c r="BD66" s="96"/>
      <c r="BE66" s="97"/>
      <c r="BF66" s="98"/>
      <c r="BG66" s="99"/>
      <c r="BH66" s="98"/>
      <c r="BI66" s="99"/>
      <c r="BJ66" s="98"/>
      <c r="BK66" s="99"/>
      <c r="BL66" s="98"/>
      <c r="BM66" s="99"/>
      <c r="BN66" s="100"/>
      <c r="BO66" s="101">
        <f t="shared" si="24"/>
        <v>-43305</v>
      </c>
      <c r="BP66" s="102" t="str">
        <f t="shared" si="25"/>
        <v>-</v>
      </c>
      <c r="BQ66" s="103">
        <f t="shared" si="26"/>
        <v>26448000</v>
      </c>
      <c r="BS66" s="105">
        <f t="shared" si="27"/>
        <v>26448000</v>
      </c>
      <c r="BT66" s="105">
        <f t="shared" si="28"/>
        <v>0</v>
      </c>
      <c r="BU66" s="105">
        <f t="shared" si="29"/>
        <v>0</v>
      </c>
      <c r="BV66" s="105">
        <f t="shared" si="30"/>
        <v>0</v>
      </c>
      <c r="BX66" s="105">
        <f t="shared" si="31"/>
        <v>580</v>
      </c>
      <c r="BY66" s="105">
        <f t="shared" si="32"/>
        <v>0</v>
      </c>
      <c r="BZ66" s="105">
        <f t="shared" si="33"/>
        <v>0</v>
      </c>
      <c r="CA66" s="105">
        <f t="shared" si="34"/>
        <v>0</v>
      </c>
      <c r="CC66" s="106"/>
      <c r="CD66" s="107"/>
      <c r="CE66" s="107"/>
      <c r="CF66" s="107"/>
      <c r="CG66" s="108"/>
      <c r="CH66" s="108"/>
      <c r="CI66" s="108"/>
      <c r="CJ66" s="489">
        <f t="shared" si="39"/>
        <v>580</v>
      </c>
      <c r="CK66" s="489">
        <f t="shared" si="40"/>
        <v>0</v>
      </c>
      <c r="CL66" s="457">
        <f t="shared" si="41"/>
        <v>348000</v>
      </c>
      <c r="CM66" s="457">
        <f t="shared" si="42"/>
        <v>0</v>
      </c>
      <c r="CN66" s="459">
        <f t="shared" si="43"/>
        <v>0</v>
      </c>
      <c r="CO66" s="459">
        <f t="shared" si="44"/>
        <v>348000</v>
      </c>
      <c r="CP66" s="459">
        <f t="shared" si="45"/>
        <v>348000</v>
      </c>
      <c r="CQ66" s="459">
        <f t="shared" si="46"/>
        <v>0</v>
      </c>
      <c r="CR66" s="459">
        <f t="shared" si="47"/>
        <v>26448000</v>
      </c>
      <c r="CS66" s="459">
        <f t="shared" si="48"/>
        <v>26100000</v>
      </c>
      <c r="CT66" s="460">
        <f t="shared" si="49"/>
        <v>26100000</v>
      </c>
      <c r="CU66" s="459">
        <f t="shared" si="50"/>
        <v>0</v>
      </c>
      <c r="CV66" s="459"/>
      <c r="CW66" s="494">
        <f t="shared" si="51"/>
        <v>216000</v>
      </c>
      <c r="CX66" s="494">
        <f t="shared" si="52"/>
        <v>30000.000000000004</v>
      </c>
      <c r="CY66" s="494">
        <f t="shared" si="53"/>
        <v>30000.000000000004</v>
      </c>
      <c r="CZ66" s="494">
        <f t="shared" si="54"/>
        <v>42000</v>
      </c>
      <c r="DA66" s="494">
        <f t="shared" si="55"/>
        <v>0</v>
      </c>
      <c r="DB66" s="494">
        <f t="shared" si="56"/>
        <v>30000.000000000004</v>
      </c>
      <c r="DC66" s="494">
        <f t="shared" si="57"/>
        <v>0</v>
      </c>
      <c r="DD66" s="494">
        <f t="shared" si="58"/>
        <v>0</v>
      </c>
      <c r="DE66" s="494" t="str">
        <f t="shared" si="59"/>
        <v/>
      </c>
      <c r="DF66" s="494" t="str">
        <f t="shared" si="60"/>
        <v/>
      </c>
      <c r="DG66" s="494">
        <f t="shared" si="61"/>
        <v>0</v>
      </c>
      <c r="DH66" s="499">
        <f t="shared" si="62"/>
        <v>348000</v>
      </c>
      <c r="DI66" s="499">
        <f t="shared" si="63"/>
        <v>0</v>
      </c>
      <c r="DJ66" s="499">
        <f t="shared" si="64"/>
        <v>23727272.727272727</v>
      </c>
      <c r="DK66" s="499">
        <f t="shared" si="65"/>
        <v>2372727.2727272729</v>
      </c>
      <c r="DL66" s="499">
        <f t="shared" si="66"/>
        <v>26100000</v>
      </c>
      <c r="DM66" s="485">
        <v>26100000</v>
      </c>
      <c r="DN66" s="482">
        <f t="shared" si="35"/>
        <v>0</v>
      </c>
      <c r="DQ66" s="461"/>
      <c r="DR66" s="461"/>
      <c r="DS66" s="461"/>
      <c r="DT66" s="461"/>
      <c r="DU66" s="461"/>
      <c r="DV66" s="461"/>
      <c r="DW66" s="461"/>
      <c r="DX66" s="461"/>
      <c r="DY66" s="461"/>
      <c r="DZ66" s="461"/>
      <c r="EA66" s="461"/>
      <c r="EB66" s="461"/>
      <c r="EC66" s="461"/>
      <c r="ED66" s="461"/>
      <c r="EE66" s="461"/>
      <c r="EF66" s="461"/>
      <c r="EG66" s="461"/>
      <c r="EH66" s="461"/>
      <c r="EI66" s="461"/>
      <c r="EJ66" s="461"/>
      <c r="EK66" s="461"/>
      <c r="EL66" s="461"/>
      <c r="EM66" s="461"/>
      <c r="EN66" s="461"/>
      <c r="EO66" s="461"/>
      <c r="EP66" s="461"/>
      <c r="EQ66" s="461"/>
      <c r="ER66" s="461"/>
      <c r="ES66" s="461"/>
      <c r="ET66" s="461"/>
      <c r="EU66" s="461"/>
      <c r="EV66" s="461"/>
      <c r="EW66" s="461"/>
      <c r="EX66" s="461"/>
      <c r="EY66" s="461"/>
      <c r="EZ66" s="461"/>
      <c r="FA66" s="461"/>
      <c r="FB66" s="461"/>
      <c r="FC66" s="461"/>
      <c r="FD66" s="461"/>
      <c r="FE66" s="461"/>
      <c r="FF66" s="461"/>
      <c r="FG66" s="461"/>
      <c r="FH66" s="461"/>
      <c r="FI66" s="461"/>
      <c r="FJ66" s="461"/>
      <c r="FK66" s="461"/>
      <c r="FL66" s="461"/>
      <c r="FM66" s="461"/>
      <c r="FN66" s="461"/>
      <c r="FO66" s="461"/>
      <c r="FP66" s="461"/>
    </row>
    <row r="67" spans="1:172" s="395" customFormat="1">
      <c r="A67" s="372">
        <v>43305</v>
      </c>
      <c r="B67" s="373" t="s">
        <v>57</v>
      </c>
      <c r="C67" s="374" t="s">
        <v>234</v>
      </c>
      <c r="D67" s="374" t="s">
        <v>117</v>
      </c>
      <c r="E67" s="425" t="s">
        <v>118</v>
      </c>
      <c r="F67" s="109" t="s">
        <v>345</v>
      </c>
      <c r="G67" s="467" t="s">
        <v>119</v>
      </c>
      <c r="H67" s="426" t="s">
        <v>120</v>
      </c>
      <c r="I67" s="427" t="s">
        <v>121</v>
      </c>
      <c r="J67" s="378" t="s">
        <v>71</v>
      </c>
      <c r="K67" s="428">
        <v>31</v>
      </c>
      <c r="L67" s="380">
        <f t="shared" si="5"/>
        <v>43336</v>
      </c>
      <c r="M67" s="381">
        <v>155</v>
      </c>
      <c r="N67" s="381">
        <v>60</v>
      </c>
      <c r="O67" s="381">
        <v>60</v>
      </c>
      <c r="P67" s="381">
        <v>60</v>
      </c>
      <c r="Q67" s="381">
        <v>0</v>
      </c>
      <c r="R67" s="381">
        <v>50</v>
      </c>
      <c r="S67" s="381">
        <v>0</v>
      </c>
      <c r="T67" s="381">
        <v>0</v>
      </c>
      <c r="U67" s="381">
        <v>200</v>
      </c>
      <c r="V67" s="381">
        <v>0</v>
      </c>
      <c r="W67" s="381">
        <v>0</v>
      </c>
      <c r="X67" s="382">
        <f t="shared" si="36"/>
        <v>585</v>
      </c>
      <c r="Y67" s="383">
        <v>45600</v>
      </c>
      <c r="Z67" s="383">
        <v>46000</v>
      </c>
      <c r="AA67" s="383">
        <v>33000</v>
      </c>
      <c r="AB67" s="384">
        <f t="shared" si="6"/>
        <v>7068000</v>
      </c>
      <c r="AC67" s="384">
        <f t="shared" si="7"/>
        <v>2736000</v>
      </c>
      <c r="AD67" s="384">
        <f t="shared" si="8"/>
        <v>2736000</v>
      </c>
      <c r="AE67" s="384">
        <f t="shared" si="9"/>
        <v>2736000</v>
      </c>
      <c r="AF67" s="384">
        <f t="shared" si="10"/>
        <v>0</v>
      </c>
      <c r="AG67" s="384">
        <f t="shared" si="11"/>
        <v>2280000</v>
      </c>
      <c r="AH67" s="384">
        <f t="shared" si="12"/>
        <v>0</v>
      </c>
      <c r="AI67" s="384">
        <f t="shared" si="70"/>
        <v>0</v>
      </c>
      <c r="AJ67" s="384">
        <f t="shared" si="70"/>
        <v>9200000</v>
      </c>
      <c r="AK67" s="384">
        <f t="shared" si="14"/>
        <v>0</v>
      </c>
      <c r="AL67" s="384">
        <f t="shared" si="15"/>
        <v>0</v>
      </c>
      <c r="AM67" s="382">
        <f t="shared" si="37"/>
        <v>26756000</v>
      </c>
      <c r="AN67" s="382">
        <f t="shared" si="16"/>
        <v>385</v>
      </c>
      <c r="AO67" s="382">
        <f t="shared" si="17"/>
        <v>200</v>
      </c>
      <c r="AP67" s="382">
        <f t="shared" si="18"/>
        <v>231000</v>
      </c>
      <c r="AQ67" s="382">
        <f t="shared" si="19"/>
        <v>200000</v>
      </c>
      <c r="AR67" s="382"/>
      <c r="AS67" s="382">
        <f t="shared" si="20"/>
        <v>0</v>
      </c>
      <c r="AT67" s="382"/>
      <c r="AU67" s="382">
        <f>U67*500</f>
        <v>100000</v>
      </c>
      <c r="AV67" s="382">
        <f t="shared" si="21"/>
        <v>531000</v>
      </c>
      <c r="AW67" s="382">
        <f t="shared" si="22"/>
        <v>26225000</v>
      </c>
      <c r="AX67" s="382">
        <v>0</v>
      </c>
      <c r="AY67" s="384"/>
      <c r="AZ67" s="384"/>
      <c r="BA67" s="385">
        <f t="shared" si="23"/>
        <v>26225000</v>
      </c>
      <c r="BB67" s="386">
        <v>0</v>
      </c>
      <c r="BC67" s="387" t="s">
        <v>64</v>
      </c>
      <c r="BD67" s="387"/>
      <c r="BE67" s="388"/>
      <c r="BF67" s="389"/>
      <c r="BG67" s="390"/>
      <c r="BH67" s="389"/>
      <c r="BI67" s="390"/>
      <c r="BJ67" s="389"/>
      <c r="BK67" s="390"/>
      <c r="BL67" s="389"/>
      <c r="BM67" s="390"/>
      <c r="BN67" s="391"/>
      <c r="BO67" s="392">
        <f t="shared" si="24"/>
        <v>-43305</v>
      </c>
      <c r="BP67" s="393" t="str">
        <f t="shared" si="25"/>
        <v>-</v>
      </c>
      <c r="BQ67" s="394">
        <f t="shared" si="26"/>
        <v>26756000</v>
      </c>
      <c r="BS67" s="396">
        <f t="shared" si="27"/>
        <v>26756000</v>
      </c>
      <c r="BT67" s="396">
        <f t="shared" si="28"/>
        <v>0</v>
      </c>
      <c r="BU67" s="396">
        <f t="shared" si="29"/>
        <v>0</v>
      </c>
      <c r="BV67" s="396">
        <f t="shared" si="30"/>
        <v>0</v>
      </c>
      <c r="BX67" s="396">
        <f t="shared" si="31"/>
        <v>585</v>
      </c>
      <c r="BY67" s="396">
        <f t="shared" si="32"/>
        <v>0</v>
      </c>
      <c r="BZ67" s="396">
        <f t="shared" si="33"/>
        <v>0</v>
      </c>
      <c r="CA67" s="396">
        <f t="shared" si="34"/>
        <v>0</v>
      </c>
      <c r="CC67" s="397"/>
      <c r="CD67" s="398"/>
      <c r="CE67" s="398"/>
      <c r="CF67" s="398"/>
      <c r="CG67" s="399"/>
      <c r="CH67" s="399"/>
      <c r="CI67" s="399"/>
      <c r="CJ67" s="489">
        <f t="shared" si="39"/>
        <v>385</v>
      </c>
      <c r="CK67" s="489">
        <f t="shared" si="40"/>
        <v>200</v>
      </c>
      <c r="CL67" s="457">
        <f t="shared" si="41"/>
        <v>231000</v>
      </c>
      <c r="CM67" s="457">
        <f t="shared" si="42"/>
        <v>300000</v>
      </c>
      <c r="CN67" s="459">
        <f t="shared" si="43"/>
        <v>0</v>
      </c>
      <c r="CO67" s="459">
        <f t="shared" si="44"/>
        <v>531000</v>
      </c>
      <c r="CP67" s="459">
        <f t="shared" si="45"/>
        <v>531000</v>
      </c>
      <c r="CQ67" s="459">
        <f t="shared" si="46"/>
        <v>0</v>
      </c>
      <c r="CR67" s="459">
        <f t="shared" si="47"/>
        <v>26756000</v>
      </c>
      <c r="CS67" s="459">
        <f t="shared" si="48"/>
        <v>26225000</v>
      </c>
      <c r="CT67" s="460">
        <f t="shared" si="49"/>
        <v>26225000</v>
      </c>
      <c r="CU67" s="459">
        <f t="shared" si="50"/>
        <v>0</v>
      </c>
      <c r="CV67" s="459"/>
      <c r="CW67" s="494">
        <f t="shared" si="51"/>
        <v>93000</v>
      </c>
      <c r="CX67" s="494">
        <f t="shared" si="52"/>
        <v>36000</v>
      </c>
      <c r="CY67" s="494">
        <f t="shared" si="53"/>
        <v>36000</v>
      </c>
      <c r="CZ67" s="494">
        <f t="shared" si="54"/>
        <v>36000</v>
      </c>
      <c r="DA67" s="494">
        <f t="shared" si="55"/>
        <v>0</v>
      </c>
      <c r="DB67" s="494">
        <f t="shared" si="56"/>
        <v>29999.999999999996</v>
      </c>
      <c r="DC67" s="494">
        <f t="shared" si="57"/>
        <v>0</v>
      </c>
      <c r="DD67" s="494">
        <f t="shared" si="58"/>
        <v>0</v>
      </c>
      <c r="DE67" s="494">
        <f t="shared" si="59"/>
        <v>300000</v>
      </c>
      <c r="DF67" s="494">
        <f t="shared" si="60"/>
        <v>0</v>
      </c>
      <c r="DG67" s="494">
        <f t="shared" si="61"/>
        <v>0</v>
      </c>
      <c r="DH67" s="499">
        <f t="shared" si="62"/>
        <v>531000</v>
      </c>
      <c r="DI67" s="499">
        <f t="shared" si="63"/>
        <v>0</v>
      </c>
      <c r="DJ67" s="499">
        <f t="shared" si="64"/>
        <v>23840909.09090909</v>
      </c>
      <c r="DK67" s="499">
        <f t="shared" si="65"/>
        <v>2384090.9090909092</v>
      </c>
      <c r="DL67" s="499">
        <f t="shared" si="66"/>
        <v>26225000</v>
      </c>
      <c r="DM67" s="485">
        <v>26225000</v>
      </c>
      <c r="DN67" s="482">
        <f t="shared" si="35"/>
        <v>0</v>
      </c>
      <c r="DO67" s="104"/>
      <c r="DP67" s="104"/>
      <c r="DQ67" s="461"/>
      <c r="DR67" s="461"/>
      <c r="DS67" s="461"/>
      <c r="DT67" s="461"/>
      <c r="DU67" s="461"/>
      <c r="DV67" s="461"/>
      <c r="DW67" s="461"/>
      <c r="DX67" s="461"/>
      <c r="DY67" s="461"/>
      <c r="DZ67" s="461"/>
      <c r="EA67" s="461"/>
      <c r="EB67" s="461"/>
      <c r="EC67" s="461"/>
      <c r="ED67" s="461"/>
      <c r="EE67" s="461"/>
      <c r="EF67" s="461"/>
      <c r="EG67" s="461"/>
      <c r="EH67" s="461"/>
      <c r="EI67" s="461"/>
      <c r="EJ67" s="461"/>
      <c r="EK67" s="461"/>
      <c r="EL67" s="461"/>
      <c r="EM67" s="461"/>
      <c r="EN67" s="461"/>
      <c r="EO67" s="461"/>
      <c r="EP67" s="461"/>
      <c r="EQ67" s="461"/>
      <c r="ER67" s="461"/>
      <c r="ES67" s="461"/>
      <c r="ET67" s="461"/>
      <c r="EU67" s="461"/>
      <c r="EV67" s="461"/>
      <c r="EW67" s="461"/>
      <c r="EX67" s="461"/>
      <c r="EY67" s="461"/>
      <c r="EZ67" s="461"/>
      <c r="FA67" s="461"/>
      <c r="FB67" s="461"/>
      <c r="FC67" s="461"/>
      <c r="FD67" s="461"/>
      <c r="FE67" s="461"/>
      <c r="FF67" s="461"/>
      <c r="FG67" s="461"/>
      <c r="FH67" s="461"/>
      <c r="FI67" s="461"/>
      <c r="FJ67" s="461"/>
      <c r="FK67" s="461"/>
      <c r="FL67" s="461"/>
      <c r="FM67" s="461"/>
      <c r="FN67" s="461"/>
      <c r="FO67" s="461"/>
      <c r="FP67" s="461"/>
    </row>
    <row r="68" spans="1:172" s="395" customFormat="1">
      <c r="A68" s="372">
        <v>43305</v>
      </c>
      <c r="B68" s="373" t="s">
        <v>57</v>
      </c>
      <c r="C68" s="374" t="s">
        <v>235</v>
      </c>
      <c r="D68" s="374" t="s">
        <v>158</v>
      </c>
      <c r="E68" s="425" t="s">
        <v>159</v>
      </c>
      <c r="F68" s="109" t="s">
        <v>346</v>
      </c>
      <c r="G68" s="467" t="s">
        <v>160</v>
      </c>
      <c r="H68" s="376" t="s">
        <v>161</v>
      </c>
      <c r="I68" s="377" t="s">
        <v>70</v>
      </c>
      <c r="J68" s="378" t="s">
        <v>71</v>
      </c>
      <c r="K68" s="428">
        <v>31</v>
      </c>
      <c r="L68" s="380">
        <f t="shared" si="5"/>
        <v>43336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81">
        <v>0</v>
      </c>
      <c r="S68" s="381">
        <v>0</v>
      </c>
      <c r="T68" s="381">
        <v>0</v>
      </c>
      <c r="U68" s="381">
        <v>200</v>
      </c>
      <c r="V68" s="381">
        <v>0</v>
      </c>
      <c r="W68" s="381">
        <v>0</v>
      </c>
      <c r="X68" s="382">
        <f t="shared" si="36"/>
        <v>200</v>
      </c>
      <c r="Y68" s="383">
        <v>45600</v>
      </c>
      <c r="Z68" s="383">
        <v>46000</v>
      </c>
      <c r="AA68" s="383">
        <v>33000</v>
      </c>
      <c r="AB68" s="384">
        <f t="shared" si="6"/>
        <v>0</v>
      </c>
      <c r="AC68" s="384">
        <f t="shared" si="7"/>
        <v>0</v>
      </c>
      <c r="AD68" s="384">
        <f t="shared" si="8"/>
        <v>0</v>
      </c>
      <c r="AE68" s="384">
        <f t="shared" si="9"/>
        <v>0</v>
      </c>
      <c r="AF68" s="384">
        <f t="shared" si="10"/>
        <v>0</v>
      </c>
      <c r="AG68" s="384">
        <f t="shared" si="11"/>
        <v>0</v>
      </c>
      <c r="AH68" s="384">
        <f t="shared" si="12"/>
        <v>0</v>
      </c>
      <c r="AI68" s="384">
        <f t="shared" si="70"/>
        <v>0</v>
      </c>
      <c r="AJ68" s="384">
        <f t="shared" si="70"/>
        <v>9200000</v>
      </c>
      <c r="AK68" s="384">
        <f t="shared" si="14"/>
        <v>0</v>
      </c>
      <c r="AL68" s="384">
        <f t="shared" si="15"/>
        <v>0</v>
      </c>
      <c r="AM68" s="382">
        <f t="shared" si="37"/>
        <v>9200000</v>
      </c>
      <c r="AN68" s="382">
        <f t="shared" si="16"/>
        <v>0</v>
      </c>
      <c r="AO68" s="382">
        <f t="shared" si="17"/>
        <v>200</v>
      </c>
      <c r="AP68" s="382">
        <f t="shared" si="18"/>
        <v>0</v>
      </c>
      <c r="AQ68" s="382">
        <f t="shared" si="19"/>
        <v>200000</v>
      </c>
      <c r="AR68" s="382"/>
      <c r="AS68" s="382">
        <f t="shared" si="20"/>
        <v>0</v>
      </c>
      <c r="AT68" s="382"/>
      <c r="AU68" s="382">
        <f>U68*500</f>
        <v>100000</v>
      </c>
      <c r="AV68" s="382">
        <f t="shared" si="21"/>
        <v>300000</v>
      </c>
      <c r="AW68" s="382">
        <f t="shared" si="22"/>
        <v>8900000</v>
      </c>
      <c r="AX68" s="382">
        <v>0</v>
      </c>
      <c r="AY68" s="384"/>
      <c r="AZ68" s="384"/>
      <c r="BA68" s="385">
        <f t="shared" si="23"/>
        <v>8900000</v>
      </c>
      <c r="BB68" s="386">
        <v>0</v>
      </c>
      <c r="BC68" s="387" t="s">
        <v>64</v>
      </c>
      <c r="BD68" s="387"/>
      <c r="BE68" s="388"/>
      <c r="BF68" s="389"/>
      <c r="BG68" s="390"/>
      <c r="BH68" s="389"/>
      <c r="BI68" s="390"/>
      <c r="BJ68" s="389"/>
      <c r="BK68" s="390"/>
      <c r="BL68" s="389"/>
      <c r="BM68" s="390"/>
      <c r="BN68" s="391"/>
      <c r="BO68" s="392">
        <f t="shared" si="24"/>
        <v>-43305</v>
      </c>
      <c r="BP68" s="393" t="str">
        <f t="shared" si="25"/>
        <v>-</v>
      </c>
      <c r="BQ68" s="394">
        <f t="shared" si="26"/>
        <v>9200000</v>
      </c>
      <c r="BS68" s="396">
        <f t="shared" si="27"/>
        <v>9200000</v>
      </c>
      <c r="BT68" s="396">
        <f t="shared" si="28"/>
        <v>0</v>
      </c>
      <c r="BU68" s="396">
        <f t="shared" si="29"/>
        <v>0</v>
      </c>
      <c r="BV68" s="396">
        <f t="shared" si="30"/>
        <v>0</v>
      </c>
      <c r="BX68" s="396">
        <f t="shared" si="31"/>
        <v>200</v>
      </c>
      <c r="BY68" s="396">
        <f t="shared" si="32"/>
        <v>0</v>
      </c>
      <c r="BZ68" s="396">
        <f t="shared" si="33"/>
        <v>0</v>
      </c>
      <c r="CA68" s="396">
        <f t="shared" si="34"/>
        <v>0</v>
      </c>
      <c r="CC68" s="397"/>
      <c r="CD68" s="398"/>
      <c r="CE68" s="398"/>
      <c r="CF68" s="398"/>
      <c r="CG68" s="399"/>
      <c r="CH68" s="399"/>
      <c r="CI68" s="399"/>
      <c r="CJ68" s="489">
        <f t="shared" si="39"/>
        <v>0</v>
      </c>
      <c r="CK68" s="489">
        <f t="shared" si="40"/>
        <v>200</v>
      </c>
      <c r="CL68" s="457">
        <f t="shared" si="41"/>
        <v>0</v>
      </c>
      <c r="CM68" s="457">
        <f t="shared" si="42"/>
        <v>300000</v>
      </c>
      <c r="CN68" s="459">
        <f t="shared" si="43"/>
        <v>0</v>
      </c>
      <c r="CO68" s="459">
        <f t="shared" si="44"/>
        <v>300000</v>
      </c>
      <c r="CP68" s="459">
        <f t="shared" si="45"/>
        <v>300000</v>
      </c>
      <c r="CQ68" s="459">
        <f t="shared" si="46"/>
        <v>0</v>
      </c>
      <c r="CR68" s="459">
        <f t="shared" si="47"/>
        <v>9200000</v>
      </c>
      <c r="CS68" s="459">
        <f t="shared" si="48"/>
        <v>8900000</v>
      </c>
      <c r="CT68" s="460">
        <f t="shared" si="49"/>
        <v>8900000</v>
      </c>
      <c r="CU68" s="459">
        <f t="shared" si="50"/>
        <v>0</v>
      </c>
      <c r="CV68" s="459"/>
      <c r="CW68" s="494" t="str">
        <f t="shared" si="51"/>
        <v/>
      </c>
      <c r="CX68" s="494" t="str">
        <f t="shared" si="52"/>
        <v/>
      </c>
      <c r="CY68" s="494" t="str">
        <f t="shared" si="53"/>
        <v/>
      </c>
      <c r="CZ68" s="494" t="str">
        <f t="shared" si="54"/>
        <v/>
      </c>
      <c r="DA68" s="494" t="str">
        <f t="shared" si="55"/>
        <v/>
      </c>
      <c r="DB68" s="494" t="str">
        <f t="shared" si="56"/>
        <v/>
      </c>
      <c r="DC68" s="494" t="str">
        <f t="shared" si="57"/>
        <v/>
      </c>
      <c r="DD68" s="494" t="str">
        <f t="shared" si="58"/>
        <v/>
      </c>
      <c r="DE68" s="494">
        <f t="shared" si="59"/>
        <v>300000</v>
      </c>
      <c r="DF68" s="494">
        <f t="shared" si="60"/>
        <v>0</v>
      </c>
      <c r="DG68" s="494" t="str">
        <f t="shared" si="61"/>
        <v/>
      </c>
      <c r="DH68" s="499">
        <f t="shared" si="62"/>
        <v>300000</v>
      </c>
      <c r="DI68" s="499">
        <f t="shared" si="63"/>
        <v>0</v>
      </c>
      <c r="DJ68" s="499">
        <f t="shared" si="64"/>
        <v>8090909.0909090899</v>
      </c>
      <c r="DK68" s="499">
        <f t="shared" si="65"/>
        <v>809090.90909090906</v>
      </c>
      <c r="DL68" s="499">
        <f t="shared" si="66"/>
        <v>8899999.9999999981</v>
      </c>
      <c r="DM68" s="485">
        <v>8900000</v>
      </c>
      <c r="DN68" s="482">
        <f t="shared" si="35"/>
        <v>0</v>
      </c>
      <c r="DO68" s="104"/>
      <c r="DP68" s="104"/>
      <c r="DQ68" s="461"/>
      <c r="DR68" s="461"/>
      <c r="DS68" s="461"/>
      <c r="DT68" s="461"/>
      <c r="DU68" s="461"/>
      <c r="DV68" s="461"/>
      <c r="DW68" s="461"/>
      <c r="DX68" s="461"/>
      <c r="DY68" s="461"/>
      <c r="DZ68" s="461"/>
      <c r="EA68" s="461"/>
      <c r="EB68" s="461"/>
      <c r="EC68" s="461"/>
      <c r="ED68" s="461"/>
      <c r="EE68" s="461"/>
      <c r="EF68" s="461"/>
      <c r="EG68" s="461"/>
      <c r="EH68" s="461"/>
      <c r="EI68" s="461"/>
      <c r="EJ68" s="461"/>
      <c r="EK68" s="461"/>
      <c r="EL68" s="461"/>
      <c r="EM68" s="461"/>
      <c r="EN68" s="461"/>
      <c r="EO68" s="461"/>
      <c r="EP68" s="461"/>
      <c r="EQ68" s="461"/>
      <c r="ER68" s="461"/>
      <c r="ES68" s="461"/>
      <c r="ET68" s="461"/>
      <c r="EU68" s="461"/>
      <c r="EV68" s="461"/>
      <c r="EW68" s="461"/>
      <c r="EX68" s="461"/>
      <c r="EY68" s="461"/>
      <c r="EZ68" s="461"/>
      <c r="FA68" s="461"/>
      <c r="FB68" s="461"/>
      <c r="FC68" s="461"/>
      <c r="FD68" s="461"/>
      <c r="FE68" s="461"/>
      <c r="FF68" s="461"/>
      <c r="FG68" s="461"/>
      <c r="FH68" s="461"/>
      <c r="FI68" s="461"/>
      <c r="FJ68" s="461"/>
      <c r="FK68" s="461"/>
      <c r="FL68" s="461"/>
      <c r="FM68" s="461"/>
      <c r="FN68" s="461"/>
      <c r="FO68" s="461"/>
      <c r="FP68" s="461"/>
    </row>
    <row r="69" spans="1:172" s="395" customFormat="1">
      <c r="A69" s="372">
        <v>43305</v>
      </c>
      <c r="B69" s="373" t="s">
        <v>57</v>
      </c>
      <c r="C69" s="374" t="s">
        <v>236</v>
      </c>
      <c r="D69" s="374" t="s">
        <v>117</v>
      </c>
      <c r="E69" s="425" t="s">
        <v>118</v>
      </c>
      <c r="F69" s="109" t="s">
        <v>347</v>
      </c>
      <c r="G69" s="467" t="s">
        <v>119</v>
      </c>
      <c r="H69" s="426" t="s">
        <v>120</v>
      </c>
      <c r="I69" s="427" t="s">
        <v>70</v>
      </c>
      <c r="J69" s="378" t="s">
        <v>71</v>
      </c>
      <c r="K69" s="428">
        <v>31</v>
      </c>
      <c r="L69" s="380">
        <f t="shared" si="5"/>
        <v>43336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81">
        <v>0</v>
      </c>
      <c r="S69" s="381">
        <v>0</v>
      </c>
      <c r="T69" s="381">
        <v>0</v>
      </c>
      <c r="U69" s="381">
        <v>200</v>
      </c>
      <c r="V69" s="381">
        <v>0</v>
      </c>
      <c r="W69" s="381">
        <v>0</v>
      </c>
      <c r="X69" s="382">
        <f t="shared" si="36"/>
        <v>200</v>
      </c>
      <c r="Y69" s="383">
        <v>45600</v>
      </c>
      <c r="Z69" s="383">
        <v>46000</v>
      </c>
      <c r="AA69" s="383">
        <v>33000</v>
      </c>
      <c r="AB69" s="384">
        <f t="shared" si="6"/>
        <v>0</v>
      </c>
      <c r="AC69" s="384">
        <f t="shared" si="7"/>
        <v>0</v>
      </c>
      <c r="AD69" s="384">
        <f t="shared" si="8"/>
        <v>0</v>
      </c>
      <c r="AE69" s="384">
        <f t="shared" si="9"/>
        <v>0</v>
      </c>
      <c r="AF69" s="384">
        <f t="shared" si="10"/>
        <v>0</v>
      </c>
      <c r="AG69" s="384">
        <f t="shared" si="11"/>
        <v>0</v>
      </c>
      <c r="AH69" s="384">
        <f t="shared" si="12"/>
        <v>0</v>
      </c>
      <c r="AI69" s="384">
        <f t="shared" si="70"/>
        <v>0</v>
      </c>
      <c r="AJ69" s="384">
        <f t="shared" si="70"/>
        <v>9200000</v>
      </c>
      <c r="AK69" s="384">
        <f t="shared" si="14"/>
        <v>0</v>
      </c>
      <c r="AL69" s="384">
        <f t="shared" si="15"/>
        <v>0</v>
      </c>
      <c r="AM69" s="382">
        <f t="shared" si="37"/>
        <v>9200000</v>
      </c>
      <c r="AN69" s="382">
        <f t="shared" si="16"/>
        <v>0</v>
      </c>
      <c r="AO69" s="382">
        <f t="shared" si="17"/>
        <v>200</v>
      </c>
      <c r="AP69" s="382">
        <f t="shared" si="18"/>
        <v>0</v>
      </c>
      <c r="AQ69" s="382">
        <f t="shared" si="19"/>
        <v>200000</v>
      </c>
      <c r="AR69" s="382"/>
      <c r="AS69" s="382">
        <f t="shared" si="20"/>
        <v>0</v>
      </c>
      <c r="AT69" s="382"/>
      <c r="AU69" s="382">
        <f>U69*500</f>
        <v>100000</v>
      </c>
      <c r="AV69" s="382">
        <f t="shared" si="21"/>
        <v>300000</v>
      </c>
      <c r="AW69" s="382">
        <f t="shared" si="22"/>
        <v>8900000</v>
      </c>
      <c r="AX69" s="382">
        <v>0</v>
      </c>
      <c r="AY69" s="384"/>
      <c r="AZ69" s="384"/>
      <c r="BA69" s="385">
        <f t="shared" si="23"/>
        <v>8900000</v>
      </c>
      <c r="BB69" s="386">
        <v>0</v>
      </c>
      <c r="BC69" s="387" t="s">
        <v>64</v>
      </c>
      <c r="BD69" s="387"/>
      <c r="BE69" s="388"/>
      <c r="BF69" s="389"/>
      <c r="BG69" s="390"/>
      <c r="BH69" s="389"/>
      <c r="BI69" s="390"/>
      <c r="BJ69" s="389"/>
      <c r="BK69" s="390"/>
      <c r="BL69" s="389"/>
      <c r="BM69" s="390"/>
      <c r="BN69" s="391"/>
      <c r="BO69" s="392">
        <f t="shared" si="24"/>
        <v>-43305</v>
      </c>
      <c r="BP69" s="393" t="str">
        <f t="shared" si="25"/>
        <v>-</v>
      </c>
      <c r="BQ69" s="394">
        <f t="shared" si="26"/>
        <v>9200000</v>
      </c>
      <c r="BS69" s="396">
        <f t="shared" si="27"/>
        <v>9200000</v>
      </c>
      <c r="BT69" s="396">
        <f t="shared" si="28"/>
        <v>0</v>
      </c>
      <c r="BU69" s="396">
        <f t="shared" si="29"/>
        <v>0</v>
      </c>
      <c r="BV69" s="396">
        <f t="shared" si="30"/>
        <v>0</v>
      </c>
      <c r="BX69" s="396">
        <f t="shared" si="31"/>
        <v>200</v>
      </c>
      <c r="BY69" s="396">
        <f t="shared" si="32"/>
        <v>0</v>
      </c>
      <c r="BZ69" s="396">
        <f t="shared" si="33"/>
        <v>0</v>
      </c>
      <c r="CA69" s="396">
        <f t="shared" si="34"/>
        <v>0</v>
      </c>
      <c r="CC69" s="397"/>
      <c r="CD69" s="398"/>
      <c r="CE69" s="398"/>
      <c r="CF69" s="398"/>
      <c r="CG69" s="399"/>
      <c r="CH69" s="399"/>
      <c r="CI69" s="399"/>
      <c r="CJ69" s="489">
        <f t="shared" si="39"/>
        <v>0</v>
      </c>
      <c r="CK69" s="489">
        <f t="shared" si="40"/>
        <v>200</v>
      </c>
      <c r="CL69" s="457">
        <f t="shared" si="41"/>
        <v>0</v>
      </c>
      <c r="CM69" s="457">
        <f t="shared" si="42"/>
        <v>300000</v>
      </c>
      <c r="CN69" s="459">
        <f t="shared" si="43"/>
        <v>0</v>
      </c>
      <c r="CO69" s="459">
        <f t="shared" si="44"/>
        <v>300000</v>
      </c>
      <c r="CP69" s="459">
        <f t="shared" si="45"/>
        <v>300000</v>
      </c>
      <c r="CQ69" s="459">
        <f t="shared" si="46"/>
        <v>0</v>
      </c>
      <c r="CR69" s="459">
        <f t="shared" si="47"/>
        <v>9200000</v>
      </c>
      <c r="CS69" s="459">
        <f t="shared" si="48"/>
        <v>8900000</v>
      </c>
      <c r="CT69" s="460">
        <f t="shared" si="49"/>
        <v>8900000</v>
      </c>
      <c r="CU69" s="459">
        <f t="shared" si="50"/>
        <v>0</v>
      </c>
      <c r="CV69" s="459"/>
      <c r="CW69" s="494" t="str">
        <f t="shared" si="51"/>
        <v/>
      </c>
      <c r="CX69" s="494" t="str">
        <f t="shared" si="52"/>
        <v/>
      </c>
      <c r="CY69" s="494" t="str">
        <f t="shared" si="53"/>
        <v/>
      </c>
      <c r="CZ69" s="494" t="str">
        <f t="shared" si="54"/>
        <v/>
      </c>
      <c r="DA69" s="494" t="str">
        <f t="shared" si="55"/>
        <v/>
      </c>
      <c r="DB69" s="494" t="str">
        <f t="shared" si="56"/>
        <v/>
      </c>
      <c r="DC69" s="494" t="str">
        <f t="shared" si="57"/>
        <v/>
      </c>
      <c r="DD69" s="494" t="str">
        <f t="shared" si="58"/>
        <v/>
      </c>
      <c r="DE69" s="494">
        <f t="shared" si="59"/>
        <v>300000</v>
      </c>
      <c r="DF69" s="494">
        <f t="shared" si="60"/>
        <v>0</v>
      </c>
      <c r="DG69" s="494" t="str">
        <f t="shared" si="61"/>
        <v/>
      </c>
      <c r="DH69" s="499">
        <f t="shared" si="62"/>
        <v>300000</v>
      </c>
      <c r="DI69" s="499">
        <f t="shared" si="63"/>
        <v>0</v>
      </c>
      <c r="DJ69" s="499">
        <f t="shared" si="64"/>
        <v>8090909.0909090899</v>
      </c>
      <c r="DK69" s="499">
        <f t="shared" si="65"/>
        <v>809090.90909090906</v>
      </c>
      <c r="DL69" s="499">
        <f t="shared" si="66"/>
        <v>8899999.9999999981</v>
      </c>
      <c r="DM69" s="485">
        <v>8900000</v>
      </c>
      <c r="DN69" s="482">
        <f t="shared" si="35"/>
        <v>0</v>
      </c>
      <c r="DO69" s="104"/>
      <c r="DP69" s="104"/>
      <c r="DQ69" s="461"/>
      <c r="DR69" s="461"/>
      <c r="DS69" s="461"/>
      <c r="DT69" s="461"/>
      <c r="DU69" s="461"/>
      <c r="DV69" s="461"/>
      <c r="DW69" s="461"/>
      <c r="DX69" s="461"/>
      <c r="DY69" s="461"/>
      <c r="DZ69" s="461"/>
      <c r="EA69" s="461"/>
      <c r="EB69" s="461"/>
      <c r="EC69" s="461"/>
      <c r="ED69" s="461"/>
      <c r="EE69" s="461"/>
      <c r="EF69" s="461"/>
      <c r="EG69" s="461"/>
      <c r="EH69" s="461"/>
      <c r="EI69" s="461"/>
      <c r="EJ69" s="461"/>
      <c r="EK69" s="461"/>
      <c r="EL69" s="461"/>
      <c r="EM69" s="461"/>
      <c r="EN69" s="461"/>
      <c r="EO69" s="461"/>
      <c r="EP69" s="461"/>
      <c r="EQ69" s="461"/>
      <c r="ER69" s="461"/>
      <c r="ES69" s="461"/>
      <c r="ET69" s="461"/>
      <c r="EU69" s="461"/>
      <c r="EV69" s="461"/>
      <c r="EW69" s="461"/>
      <c r="EX69" s="461"/>
      <c r="EY69" s="461"/>
      <c r="EZ69" s="461"/>
      <c r="FA69" s="461"/>
      <c r="FB69" s="461"/>
      <c r="FC69" s="461"/>
      <c r="FD69" s="461"/>
      <c r="FE69" s="461"/>
      <c r="FF69" s="461"/>
      <c r="FG69" s="461"/>
      <c r="FH69" s="461"/>
      <c r="FI69" s="461"/>
      <c r="FJ69" s="461"/>
      <c r="FK69" s="461"/>
      <c r="FL69" s="461"/>
      <c r="FM69" s="461"/>
      <c r="FN69" s="461"/>
      <c r="FO69" s="461"/>
      <c r="FP69" s="461"/>
    </row>
    <row r="70" spans="1:172" s="104" customFormat="1">
      <c r="A70" s="81">
        <v>43305</v>
      </c>
      <c r="B70" s="82" t="s">
        <v>57</v>
      </c>
      <c r="C70" s="83" t="s">
        <v>237</v>
      </c>
      <c r="D70" s="83" t="s">
        <v>78</v>
      </c>
      <c r="E70" s="84" t="s">
        <v>79</v>
      </c>
      <c r="F70" s="109" t="s">
        <v>348</v>
      </c>
      <c r="G70" s="468" t="s">
        <v>80</v>
      </c>
      <c r="H70" s="85" t="s">
        <v>81</v>
      </c>
      <c r="I70" s="86" t="s">
        <v>70</v>
      </c>
      <c r="J70" s="87" t="s">
        <v>71</v>
      </c>
      <c r="K70" s="88">
        <v>31</v>
      </c>
      <c r="L70" s="89">
        <f t="shared" ref="L70:L92" si="71">A70+K70</f>
        <v>43336</v>
      </c>
      <c r="M70" s="90">
        <v>160</v>
      </c>
      <c r="N70" s="90">
        <v>15</v>
      </c>
      <c r="O70" s="90">
        <v>10</v>
      </c>
      <c r="P70" s="90">
        <v>15</v>
      </c>
      <c r="Q70" s="90">
        <v>0</v>
      </c>
      <c r="R70" s="90">
        <v>15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1">
        <f t="shared" si="36"/>
        <v>215</v>
      </c>
      <c r="Y70" s="92">
        <v>45600</v>
      </c>
      <c r="Z70" s="92">
        <v>46000</v>
      </c>
      <c r="AA70" s="92">
        <v>33000</v>
      </c>
      <c r="AB70" s="93">
        <f t="shared" ref="AB70:AB92" si="72">M70*Y70</f>
        <v>7296000</v>
      </c>
      <c r="AC70" s="93">
        <f t="shared" ref="AC70:AC92" si="73">N70*Y70</f>
        <v>684000</v>
      </c>
      <c r="AD70" s="93">
        <f t="shared" ref="AD70:AD92" si="74">O70*Y70</f>
        <v>456000</v>
      </c>
      <c r="AE70" s="93">
        <f t="shared" ref="AE70:AE92" si="75">P70*Y70</f>
        <v>684000</v>
      </c>
      <c r="AF70" s="93">
        <f t="shared" ref="AF70:AF92" si="76">Q70*Y70</f>
        <v>0</v>
      </c>
      <c r="AG70" s="93">
        <f t="shared" ref="AG70:AG92" si="77">R70*Y70</f>
        <v>684000</v>
      </c>
      <c r="AH70" s="93">
        <f t="shared" ref="AH70:AH92" si="78">Y70*S70</f>
        <v>0</v>
      </c>
      <c r="AI70" s="93">
        <f t="shared" si="70"/>
        <v>0</v>
      </c>
      <c r="AJ70" s="93">
        <f t="shared" si="70"/>
        <v>0</v>
      </c>
      <c r="AK70" s="93">
        <f t="shared" ref="AK70:AK92" si="79">V70*Z70</f>
        <v>0</v>
      </c>
      <c r="AL70" s="93">
        <f t="shared" ref="AL70:AL92" si="80">AA70*W70</f>
        <v>0</v>
      </c>
      <c r="AM70" s="91">
        <f t="shared" si="37"/>
        <v>9804000</v>
      </c>
      <c r="AN70" s="91">
        <f t="shared" ref="AN70:AN92" si="81">M70+N70+O70+P70+Q70+R70+T70</f>
        <v>215</v>
      </c>
      <c r="AO70" s="91">
        <f t="shared" ref="AO70:AO92" si="82">U70+V70</f>
        <v>0</v>
      </c>
      <c r="AP70" s="91">
        <f t="shared" ref="AP70:AP83" si="83">AN70*600</f>
        <v>129000</v>
      </c>
      <c r="AQ70" s="91">
        <f t="shared" ref="AQ70:AQ92" si="84">AO70*1000</f>
        <v>0</v>
      </c>
      <c r="AR70" s="91"/>
      <c r="AS70" s="91">
        <f t="shared" ref="AS70:AS82" si="85">0*AO70+AN70*0</f>
        <v>0</v>
      </c>
      <c r="AT70" s="91"/>
      <c r="AU70" s="91">
        <f t="shared" ref="AU70:AU92" si="86">AO70*0</f>
        <v>0</v>
      </c>
      <c r="AV70" s="91">
        <f t="shared" ref="AV70:AV92" si="87">AP70+AQ70+AR70+AS70+AU70+AT70</f>
        <v>129000</v>
      </c>
      <c r="AW70" s="91">
        <f t="shared" ref="AW70:AW92" si="88">AM70-AV70</f>
        <v>9675000</v>
      </c>
      <c r="AX70" s="91">
        <v>0</v>
      </c>
      <c r="AY70" s="93"/>
      <c r="AZ70" s="93"/>
      <c r="BA70" s="94">
        <f t="shared" ref="BA70:BA92" si="89">AW70-AX70-AY70-AZ70</f>
        <v>9675000</v>
      </c>
      <c r="BB70" s="95">
        <v>0</v>
      </c>
      <c r="BC70" s="96" t="s">
        <v>64</v>
      </c>
      <c r="BD70" s="96"/>
      <c r="BE70" s="97"/>
      <c r="BF70" s="98"/>
      <c r="BG70" s="99"/>
      <c r="BH70" s="98"/>
      <c r="BI70" s="99"/>
      <c r="BJ70" s="98"/>
      <c r="BK70" s="99"/>
      <c r="BL70" s="98"/>
      <c r="BM70" s="99"/>
      <c r="BN70" s="100"/>
      <c r="BO70" s="101">
        <f t="shared" ref="BO70:BO92" si="90">BM70-A70</f>
        <v>-43305</v>
      </c>
      <c r="BP70" s="102" t="str">
        <f t="shared" ref="BP70:BP92" si="91">IF(BO70=0,AM70,"-")</f>
        <v>-</v>
      </c>
      <c r="BQ70" s="103">
        <f t="shared" ref="BQ70:BQ92" si="92">IF(BO70&gt;0,AM70,IF(BO70&lt;0,AM70)*1)</f>
        <v>9804000</v>
      </c>
      <c r="BS70" s="105">
        <f t="shared" ref="BS70:BS92" si="93">IF(B70="Kantor",AM70,0)</f>
        <v>9804000</v>
      </c>
      <c r="BT70" s="105">
        <f t="shared" ref="BT70:BT92" si="94">IF(B70="RUSLAN",AM70,0)</f>
        <v>0</v>
      </c>
      <c r="BU70" s="105">
        <f t="shared" ref="BU70:BU92" si="95">IF(B70="Bony",AM70,0)</f>
        <v>0</v>
      </c>
      <c r="BV70" s="105">
        <f t="shared" ref="BV70:BV92" si="96">IF(B70="Adi",AM70,0)</f>
        <v>0</v>
      </c>
      <c r="BX70" s="105">
        <f t="shared" ref="BX70:BX92" si="97">IF(B70="Kantor",X70,0)</f>
        <v>215</v>
      </c>
      <c r="BY70" s="105">
        <f t="shared" ref="BY70:BY92" si="98">IF(B70="Rony",X70,0)</f>
        <v>0</v>
      </c>
      <c r="BZ70" s="105">
        <f t="shared" ref="BZ70:BZ92" si="99">IF(B70="Bony",X70,0)</f>
        <v>0</v>
      </c>
      <c r="CA70" s="105">
        <f t="shared" ref="CA70:CA92" si="100">IF(B70="Adi",X70,0)</f>
        <v>0</v>
      </c>
      <c r="CC70" s="106"/>
      <c r="CD70" s="107"/>
      <c r="CE70" s="107"/>
      <c r="CF70" s="107"/>
      <c r="CG70" s="108"/>
      <c r="CH70" s="108"/>
      <c r="CI70" s="108"/>
      <c r="CJ70" s="489">
        <f t="shared" si="39"/>
        <v>215</v>
      </c>
      <c r="CK70" s="489">
        <f t="shared" si="40"/>
        <v>0</v>
      </c>
      <c r="CL70" s="457">
        <f t="shared" si="41"/>
        <v>129000</v>
      </c>
      <c r="CM70" s="457">
        <f t="shared" si="42"/>
        <v>0</v>
      </c>
      <c r="CN70" s="459">
        <f t="shared" si="43"/>
        <v>0</v>
      </c>
      <c r="CO70" s="459">
        <f t="shared" si="44"/>
        <v>129000</v>
      </c>
      <c r="CP70" s="459">
        <f t="shared" si="45"/>
        <v>129000</v>
      </c>
      <c r="CQ70" s="459">
        <f t="shared" si="46"/>
        <v>0</v>
      </c>
      <c r="CR70" s="459">
        <f t="shared" si="47"/>
        <v>9804000</v>
      </c>
      <c r="CS70" s="459">
        <f t="shared" si="48"/>
        <v>9675000</v>
      </c>
      <c r="CT70" s="460">
        <f t="shared" si="49"/>
        <v>9675000</v>
      </c>
      <c r="CU70" s="459">
        <f t="shared" si="50"/>
        <v>0</v>
      </c>
      <c r="CV70" s="459"/>
      <c r="CW70" s="494">
        <f t="shared" si="51"/>
        <v>96000</v>
      </c>
      <c r="CX70" s="494">
        <f t="shared" si="52"/>
        <v>9000</v>
      </c>
      <c r="CY70" s="494">
        <f t="shared" si="53"/>
        <v>6000</v>
      </c>
      <c r="CZ70" s="494">
        <f t="shared" si="54"/>
        <v>9000</v>
      </c>
      <c r="DA70" s="494">
        <f t="shared" si="55"/>
        <v>0</v>
      </c>
      <c r="DB70" s="494">
        <f t="shared" si="56"/>
        <v>9000</v>
      </c>
      <c r="DC70" s="494">
        <f t="shared" si="57"/>
        <v>0</v>
      </c>
      <c r="DD70" s="494">
        <f t="shared" si="58"/>
        <v>0</v>
      </c>
      <c r="DE70" s="494" t="str">
        <f t="shared" si="59"/>
        <v/>
      </c>
      <c r="DF70" s="494" t="str">
        <f t="shared" si="60"/>
        <v/>
      </c>
      <c r="DG70" s="494">
        <f t="shared" si="61"/>
        <v>0</v>
      </c>
      <c r="DH70" s="499">
        <f t="shared" si="62"/>
        <v>129000</v>
      </c>
      <c r="DI70" s="499">
        <f t="shared" si="63"/>
        <v>0</v>
      </c>
      <c r="DJ70" s="499">
        <f t="shared" si="64"/>
        <v>8795454.5454545449</v>
      </c>
      <c r="DK70" s="499">
        <f t="shared" si="65"/>
        <v>879545.45454545459</v>
      </c>
      <c r="DL70" s="499">
        <f t="shared" si="66"/>
        <v>9675000</v>
      </c>
      <c r="DM70" s="485">
        <v>9675000</v>
      </c>
      <c r="DN70" s="482">
        <f t="shared" ref="DN70:DN85" si="101">DL70-DM70</f>
        <v>0</v>
      </c>
      <c r="DQ70" s="461"/>
      <c r="DR70" s="461"/>
      <c r="DS70" s="461"/>
      <c r="DT70" s="461"/>
      <c r="DU70" s="461"/>
      <c r="DV70" s="461"/>
      <c r="DW70" s="461"/>
      <c r="DX70" s="461"/>
      <c r="DY70" s="461"/>
      <c r="DZ70" s="461"/>
      <c r="EA70" s="461"/>
      <c r="EB70" s="461"/>
      <c r="EC70" s="461"/>
      <c r="ED70" s="461"/>
      <c r="EE70" s="461"/>
      <c r="EF70" s="461"/>
      <c r="EG70" s="461"/>
      <c r="EH70" s="461"/>
      <c r="EI70" s="461"/>
      <c r="EJ70" s="461"/>
      <c r="EK70" s="461"/>
      <c r="EL70" s="461"/>
      <c r="EM70" s="461"/>
      <c r="EN70" s="461"/>
      <c r="EO70" s="461"/>
      <c r="EP70" s="461"/>
      <c r="EQ70" s="461"/>
      <c r="ER70" s="461"/>
      <c r="ES70" s="461"/>
      <c r="ET70" s="461"/>
      <c r="EU70" s="461"/>
      <c r="EV70" s="461"/>
      <c r="EW70" s="461"/>
      <c r="EX70" s="461"/>
      <c r="EY70" s="461"/>
      <c r="EZ70" s="461"/>
      <c r="FA70" s="461"/>
      <c r="FB70" s="461"/>
      <c r="FC70" s="461"/>
      <c r="FD70" s="461"/>
      <c r="FE70" s="461"/>
      <c r="FF70" s="461"/>
      <c r="FG70" s="461"/>
      <c r="FH70" s="461"/>
      <c r="FI70" s="461"/>
      <c r="FJ70" s="461"/>
      <c r="FK70" s="461"/>
      <c r="FL70" s="461"/>
      <c r="FM70" s="461"/>
      <c r="FN70" s="461"/>
      <c r="FO70" s="461"/>
      <c r="FP70" s="461"/>
    </row>
    <row r="71" spans="1:172" s="395" customFormat="1" ht="16.5" thickBot="1">
      <c r="A71" s="400">
        <v>43305</v>
      </c>
      <c r="B71" s="401" t="s">
        <v>57</v>
      </c>
      <c r="C71" s="402" t="s">
        <v>238</v>
      </c>
      <c r="D71" s="402" t="s">
        <v>66</v>
      </c>
      <c r="E71" s="430" t="s">
        <v>67</v>
      </c>
      <c r="F71" s="109" t="s">
        <v>349</v>
      </c>
      <c r="G71" s="473" t="s">
        <v>68</v>
      </c>
      <c r="H71" s="404" t="s">
        <v>69</v>
      </c>
      <c r="I71" s="424" t="s">
        <v>70</v>
      </c>
      <c r="J71" s="407" t="s">
        <v>71</v>
      </c>
      <c r="K71" s="431">
        <v>31</v>
      </c>
      <c r="L71" s="409">
        <f t="shared" si="71"/>
        <v>43336</v>
      </c>
      <c r="M71" s="410">
        <v>0</v>
      </c>
      <c r="N71" s="410">
        <v>0</v>
      </c>
      <c r="O71" s="410">
        <v>0</v>
      </c>
      <c r="P71" s="410">
        <v>0</v>
      </c>
      <c r="Q71" s="410">
        <v>0</v>
      </c>
      <c r="R71" s="410">
        <v>0</v>
      </c>
      <c r="S71" s="410">
        <v>0</v>
      </c>
      <c r="T71" s="410">
        <v>0</v>
      </c>
      <c r="U71" s="410">
        <v>200</v>
      </c>
      <c r="V71" s="410">
        <v>0</v>
      </c>
      <c r="W71" s="410">
        <v>0</v>
      </c>
      <c r="X71" s="413">
        <f t="shared" ref="X71:X92" si="102">M71+N71+O71+P71+Q71+R71+S71+T71+U71+V71+W71</f>
        <v>200</v>
      </c>
      <c r="Y71" s="411">
        <v>45600</v>
      </c>
      <c r="Z71" s="411">
        <v>46000</v>
      </c>
      <c r="AA71" s="411">
        <v>33000</v>
      </c>
      <c r="AB71" s="412">
        <f t="shared" si="72"/>
        <v>0</v>
      </c>
      <c r="AC71" s="412">
        <f t="shared" si="73"/>
        <v>0</v>
      </c>
      <c r="AD71" s="412">
        <f t="shared" si="74"/>
        <v>0</v>
      </c>
      <c r="AE71" s="412">
        <f t="shared" si="75"/>
        <v>0</v>
      </c>
      <c r="AF71" s="412">
        <f t="shared" si="76"/>
        <v>0</v>
      </c>
      <c r="AG71" s="384">
        <f t="shared" si="77"/>
        <v>0</v>
      </c>
      <c r="AH71" s="384">
        <f t="shared" si="78"/>
        <v>0</v>
      </c>
      <c r="AI71" s="384">
        <f t="shared" si="70"/>
        <v>0</v>
      </c>
      <c r="AJ71" s="412">
        <f t="shared" si="70"/>
        <v>9200000</v>
      </c>
      <c r="AK71" s="412">
        <f t="shared" si="79"/>
        <v>0</v>
      </c>
      <c r="AL71" s="412">
        <f t="shared" si="80"/>
        <v>0</v>
      </c>
      <c r="AM71" s="413">
        <f t="shared" ref="AM71:AM92" si="103">AB71+AC71+AD71+AE71+AF71+AG71+AH71+AI71+AJ71+AK71+AL71</f>
        <v>9200000</v>
      </c>
      <c r="AN71" s="413">
        <f t="shared" si="81"/>
        <v>0</v>
      </c>
      <c r="AO71" s="413">
        <f t="shared" si="82"/>
        <v>200</v>
      </c>
      <c r="AP71" s="413">
        <f t="shared" si="83"/>
        <v>0</v>
      </c>
      <c r="AQ71" s="413">
        <f t="shared" si="84"/>
        <v>200000</v>
      </c>
      <c r="AR71" s="413"/>
      <c r="AS71" s="413">
        <f t="shared" si="85"/>
        <v>0</v>
      </c>
      <c r="AT71" s="413"/>
      <c r="AU71" s="413">
        <f>U71*500</f>
        <v>100000</v>
      </c>
      <c r="AV71" s="413">
        <f t="shared" si="87"/>
        <v>300000</v>
      </c>
      <c r="AW71" s="413">
        <f t="shared" si="88"/>
        <v>8900000</v>
      </c>
      <c r="AX71" s="413">
        <v>0</v>
      </c>
      <c r="AY71" s="412"/>
      <c r="AZ71" s="412"/>
      <c r="BA71" s="414">
        <f t="shared" si="89"/>
        <v>8900000</v>
      </c>
      <c r="BB71" s="415">
        <v>0</v>
      </c>
      <c r="BC71" s="416" t="s">
        <v>64</v>
      </c>
      <c r="BD71" s="416"/>
      <c r="BE71" s="417"/>
      <c r="BF71" s="418"/>
      <c r="BG71" s="419"/>
      <c r="BH71" s="418"/>
      <c r="BI71" s="419"/>
      <c r="BJ71" s="418"/>
      <c r="BK71" s="419"/>
      <c r="BL71" s="418"/>
      <c r="BM71" s="419"/>
      <c r="BN71" s="420"/>
      <c r="BO71" s="421">
        <f t="shared" si="90"/>
        <v>-43305</v>
      </c>
      <c r="BP71" s="422" t="str">
        <f t="shared" si="91"/>
        <v>-</v>
      </c>
      <c r="BQ71" s="423">
        <f t="shared" si="92"/>
        <v>9200000</v>
      </c>
      <c r="BS71" s="396">
        <f t="shared" si="93"/>
        <v>9200000</v>
      </c>
      <c r="BT71" s="396">
        <f t="shared" si="94"/>
        <v>0</v>
      </c>
      <c r="BU71" s="396">
        <f t="shared" si="95"/>
        <v>0</v>
      </c>
      <c r="BV71" s="396">
        <f t="shared" si="96"/>
        <v>0</v>
      </c>
      <c r="BX71" s="396">
        <f t="shared" si="97"/>
        <v>200</v>
      </c>
      <c r="BY71" s="396">
        <f t="shared" si="98"/>
        <v>0</v>
      </c>
      <c r="BZ71" s="396">
        <f t="shared" si="99"/>
        <v>0</v>
      </c>
      <c r="CA71" s="396">
        <f t="shared" si="100"/>
        <v>0</v>
      </c>
      <c r="CC71" s="397"/>
      <c r="CD71" s="398"/>
      <c r="CE71" s="398"/>
      <c r="CF71" s="398"/>
      <c r="CG71" s="399"/>
      <c r="CH71" s="399"/>
      <c r="CI71" s="399"/>
      <c r="CJ71" s="489">
        <f t="shared" ref="CJ71:CJ85" si="104">M71+N71+O71+P71+Q71+R71+S71+T71</f>
        <v>0</v>
      </c>
      <c r="CK71" s="489">
        <f t="shared" ref="CK71:CK85" si="105">U71+V71</f>
        <v>200</v>
      </c>
      <c r="CL71" s="457">
        <f t="shared" ref="CL71:CL85" si="106">AP71+AR71+AS71</f>
        <v>0</v>
      </c>
      <c r="CM71" s="457">
        <f t="shared" ref="CM71:CM85" si="107">AQ71+AU71</f>
        <v>300000</v>
      </c>
      <c r="CN71" s="459">
        <f t="shared" ref="CN71:CN92" si="108">AT71+AX71</f>
        <v>0</v>
      </c>
      <c r="CO71" s="459">
        <f t="shared" ref="CO71:CO85" si="109">AV71+AX71</f>
        <v>300000</v>
      </c>
      <c r="CP71" s="459">
        <f t="shared" ref="CP71:CP85" si="110">CL71+CM71+CN71</f>
        <v>300000</v>
      </c>
      <c r="CQ71" s="459">
        <f t="shared" ref="CQ71:CQ92" si="111">CO71-CP71</f>
        <v>0</v>
      </c>
      <c r="CR71" s="459">
        <f t="shared" ref="CR71:CR92" si="112">AM71</f>
        <v>9200000</v>
      </c>
      <c r="CS71" s="459">
        <f t="shared" ref="CS71:CS85" si="113">CR71-CO71</f>
        <v>8900000</v>
      </c>
      <c r="CT71" s="460">
        <f t="shared" ref="CT71:CT85" si="114">BA71</f>
        <v>8900000</v>
      </c>
      <c r="CU71" s="459">
        <f t="shared" ref="CU71:CU85" si="115">CT71-CS71</f>
        <v>0</v>
      </c>
      <c r="CV71" s="459"/>
      <c r="CW71" s="494" t="str">
        <f t="shared" ref="CW71:CW85" si="116">IFERROR(((M71/CJ71*CL71)+(M71/X71*CN71)),"")</f>
        <v/>
      </c>
      <c r="CX71" s="494" t="str">
        <f t="shared" ref="CX71:CX85" si="117">IFERROR(((N71/CJ71*CL71)+(N71/X71*CN71)),"")</f>
        <v/>
      </c>
      <c r="CY71" s="494" t="str">
        <f t="shared" ref="CY71:CY92" si="118">IFERROR(((O71/CJ71*CL71)+(O71/X71*CN71)),"")</f>
        <v/>
      </c>
      <c r="CZ71" s="494" t="str">
        <f t="shared" ref="CZ71:CZ85" si="119">IFERROR(((P71/CJ71*CL71)+(P71/X71*CN71)),"")</f>
        <v/>
      </c>
      <c r="DA71" s="494" t="str">
        <f t="shared" ref="DA71:DA92" si="120">IFERROR(((Q71/CJ71*CL71)+(Q71/X71*CN71)),"")</f>
        <v/>
      </c>
      <c r="DB71" s="494" t="str">
        <f t="shared" ref="DB71:DB92" si="121">IFERROR(((R71/CJ71*CL71)+(R71/X71*CN71)),"")</f>
        <v/>
      </c>
      <c r="DC71" s="494" t="str">
        <f t="shared" ref="DC71:DC92" si="122">IFERROR(((S71/CJ71*CL71)+(S71/X71*CN71)),"")</f>
        <v/>
      </c>
      <c r="DD71" s="494" t="str">
        <f t="shared" ref="DD71:DD85" si="123">IFERROR(((T71/CJ71*CL71)+(T71/X71*CN71)),"")</f>
        <v/>
      </c>
      <c r="DE71" s="494">
        <f t="shared" ref="DE71:DE85" si="124">IFERROR(((U71/CK71*CM71)+(U71/X71*CN71)),"")</f>
        <v>300000</v>
      </c>
      <c r="DF71" s="494">
        <f t="shared" ref="DF71:DF92" si="125">IFERROR(((V71/CK71*CM71)+(V71/X71*CN71)),"")</f>
        <v>0</v>
      </c>
      <c r="DG71" s="494" t="str">
        <f t="shared" ref="DG71:DG92" si="126">IFERROR(((W71/CJ71*CL71)+(W71/X71*CN71)),"")</f>
        <v/>
      </c>
      <c r="DH71" s="499">
        <f t="shared" ref="DH71:DH92" si="127">SUM(CW71:DG71)</f>
        <v>300000</v>
      </c>
      <c r="DI71" s="499">
        <f t="shared" ref="DI71:DI92" si="128">CO71-DH71</f>
        <v>0</v>
      </c>
      <c r="DJ71" s="499">
        <f t="shared" ref="DJ71:DJ85" si="129">(AM71-CP71)/1.1</f>
        <v>8090909.0909090899</v>
      </c>
      <c r="DK71" s="499">
        <f t="shared" ref="DK71:DK92" si="130">DJ71*0.1</f>
        <v>809090.90909090906</v>
      </c>
      <c r="DL71" s="499">
        <f t="shared" ref="DL71:DL85" si="131">DJ71+DK71</f>
        <v>8899999.9999999981</v>
      </c>
      <c r="DM71" s="485">
        <v>8900000</v>
      </c>
      <c r="DN71" s="482">
        <f t="shared" si="101"/>
        <v>0</v>
      </c>
      <c r="DO71" s="104"/>
      <c r="DP71" s="104"/>
      <c r="DQ71" s="461"/>
      <c r="DR71" s="461"/>
      <c r="DS71" s="461"/>
      <c r="DT71" s="461"/>
      <c r="DU71" s="461"/>
      <c r="DV71" s="461"/>
      <c r="DW71" s="461"/>
      <c r="DX71" s="461"/>
      <c r="DY71" s="461"/>
      <c r="DZ71" s="461"/>
      <c r="EA71" s="461"/>
      <c r="EB71" s="461"/>
      <c r="EC71" s="461"/>
      <c r="ED71" s="461"/>
      <c r="EE71" s="461"/>
      <c r="EF71" s="461"/>
      <c r="EG71" s="461"/>
      <c r="EH71" s="461"/>
      <c r="EI71" s="461"/>
      <c r="EJ71" s="461"/>
      <c r="EK71" s="461"/>
      <c r="EL71" s="461"/>
      <c r="EM71" s="461"/>
      <c r="EN71" s="461"/>
      <c r="EO71" s="461"/>
      <c r="EP71" s="461"/>
      <c r="EQ71" s="461"/>
      <c r="ER71" s="461"/>
      <c r="ES71" s="461"/>
      <c r="ET71" s="461"/>
      <c r="EU71" s="461"/>
      <c r="EV71" s="461"/>
      <c r="EW71" s="461"/>
      <c r="EX71" s="461"/>
      <c r="EY71" s="461"/>
      <c r="EZ71" s="461"/>
      <c r="FA71" s="461"/>
      <c r="FB71" s="461"/>
      <c r="FC71" s="461"/>
      <c r="FD71" s="461"/>
      <c r="FE71" s="461"/>
      <c r="FF71" s="461"/>
      <c r="FG71" s="461"/>
      <c r="FH71" s="461"/>
      <c r="FI71" s="461"/>
      <c r="FJ71" s="461"/>
      <c r="FK71" s="461"/>
      <c r="FL71" s="461"/>
      <c r="FM71" s="461"/>
      <c r="FN71" s="461"/>
      <c r="FO71" s="461"/>
      <c r="FP71" s="461"/>
    </row>
    <row r="72" spans="1:172" s="104" customFormat="1">
      <c r="A72" s="81">
        <v>43306</v>
      </c>
      <c r="B72" s="82" t="s">
        <v>57</v>
      </c>
      <c r="C72" s="83" t="s">
        <v>239</v>
      </c>
      <c r="D72" s="83" t="s">
        <v>90</v>
      </c>
      <c r="E72" s="135" t="s">
        <v>91</v>
      </c>
      <c r="F72" s="109" t="s">
        <v>350</v>
      </c>
      <c r="G72" s="468" t="s">
        <v>92</v>
      </c>
      <c r="H72" s="85" t="s">
        <v>93</v>
      </c>
      <c r="I72" s="86" t="s">
        <v>94</v>
      </c>
      <c r="J72" s="87" t="s">
        <v>71</v>
      </c>
      <c r="K72" s="88">
        <v>31</v>
      </c>
      <c r="L72" s="89">
        <f t="shared" si="71"/>
        <v>43337</v>
      </c>
      <c r="M72" s="90">
        <v>591</v>
      </c>
      <c r="N72" s="90">
        <v>100</v>
      </c>
      <c r="O72" s="90">
        <v>100</v>
      </c>
      <c r="P72" s="90">
        <v>100</v>
      </c>
      <c r="Q72" s="90">
        <v>0</v>
      </c>
      <c r="R72" s="90">
        <v>100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1">
        <f t="shared" si="102"/>
        <v>991</v>
      </c>
      <c r="Y72" s="92">
        <v>45600</v>
      </c>
      <c r="Z72" s="92">
        <v>46000</v>
      </c>
      <c r="AA72" s="92">
        <v>33000</v>
      </c>
      <c r="AB72" s="93">
        <f t="shared" si="72"/>
        <v>26949600</v>
      </c>
      <c r="AC72" s="93">
        <f t="shared" si="73"/>
        <v>4560000</v>
      </c>
      <c r="AD72" s="93">
        <f t="shared" si="74"/>
        <v>4560000</v>
      </c>
      <c r="AE72" s="93">
        <f t="shared" si="75"/>
        <v>4560000</v>
      </c>
      <c r="AF72" s="93">
        <f t="shared" si="76"/>
        <v>0</v>
      </c>
      <c r="AG72" s="124">
        <f t="shared" si="77"/>
        <v>4560000</v>
      </c>
      <c r="AH72" s="124">
        <f t="shared" si="78"/>
        <v>0</v>
      </c>
      <c r="AI72" s="124">
        <f t="shared" si="70"/>
        <v>0</v>
      </c>
      <c r="AJ72" s="93">
        <f t="shared" si="70"/>
        <v>0</v>
      </c>
      <c r="AK72" s="93">
        <f t="shared" si="79"/>
        <v>0</v>
      </c>
      <c r="AL72" s="93">
        <f t="shared" si="80"/>
        <v>0</v>
      </c>
      <c r="AM72" s="91">
        <f t="shared" si="103"/>
        <v>45189600</v>
      </c>
      <c r="AN72" s="91">
        <f t="shared" si="81"/>
        <v>991</v>
      </c>
      <c r="AO72" s="91">
        <f t="shared" si="82"/>
        <v>0</v>
      </c>
      <c r="AP72" s="91">
        <f t="shared" si="83"/>
        <v>594600</v>
      </c>
      <c r="AQ72" s="91">
        <f t="shared" si="84"/>
        <v>0</v>
      </c>
      <c r="AR72" s="91"/>
      <c r="AS72" s="91">
        <f t="shared" si="85"/>
        <v>0</v>
      </c>
      <c r="AT72" s="91"/>
      <c r="AU72" s="91">
        <f t="shared" si="86"/>
        <v>0</v>
      </c>
      <c r="AV72" s="91">
        <f t="shared" si="87"/>
        <v>594600</v>
      </c>
      <c r="AW72" s="91">
        <f t="shared" si="88"/>
        <v>44595000</v>
      </c>
      <c r="AX72" s="91">
        <v>0</v>
      </c>
      <c r="AY72" s="93"/>
      <c r="AZ72" s="93"/>
      <c r="BA72" s="94">
        <f t="shared" si="89"/>
        <v>44595000</v>
      </c>
      <c r="BB72" s="95">
        <v>0</v>
      </c>
      <c r="BC72" s="96" t="s">
        <v>64</v>
      </c>
      <c r="BD72" s="96"/>
      <c r="BE72" s="97"/>
      <c r="BF72" s="98"/>
      <c r="BG72" s="99"/>
      <c r="BH72" s="98"/>
      <c r="BI72" s="99"/>
      <c r="BJ72" s="98"/>
      <c r="BK72" s="99"/>
      <c r="BL72" s="98"/>
      <c r="BM72" s="99"/>
      <c r="BN72" s="100"/>
      <c r="BO72" s="101">
        <f t="shared" si="90"/>
        <v>-43306</v>
      </c>
      <c r="BP72" s="102" t="str">
        <f t="shared" si="91"/>
        <v>-</v>
      </c>
      <c r="BQ72" s="103">
        <f t="shared" si="92"/>
        <v>45189600</v>
      </c>
      <c r="BS72" s="105">
        <f t="shared" si="93"/>
        <v>45189600</v>
      </c>
      <c r="BT72" s="105">
        <f t="shared" si="94"/>
        <v>0</v>
      </c>
      <c r="BU72" s="105">
        <f t="shared" si="95"/>
        <v>0</v>
      </c>
      <c r="BV72" s="105">
        <f t="shared" si="96"/>
        <v>0</v>
      </c>
      <c r="BX72" s="105">
        <f t="shared" si="97"/>
        <v>991</v>
      </c>
      <c r="BY72" s="105">
        <f t="shared" si="98"/>
        <v>0</v>
      </c>
      <c r="BZ72" s="105">
        <f t="shared" si="99"/>
        <v>0</v>
      </c>
      <c r="CA72" s="105">
        <f t="shared" si="100"/>
        <v>0</v>
      </c>
      <c r="CC72" s="106"/>
      <c r="CD72" s="107"/>
      <c r="CE72" s="107"/>
      <c r="CF72" s="107"/>
      <c r="CG72" s="108"/>
      <c r="CH72" s="108"/>
      <c r="CI72" s="108"/>
      <c r="CJ72" s="489">
        <f t="shared" si="104"/>
        <v>991</v>
      </c>
      <c r="CK72" s="489">
        <f t="shared" si="105"/>
        <v>0</v>
      </c>
      <c r="CL72" s="457">
        <f t="shared" si="106"/>
        <v>594600</v>
      </c>
      <c r="CM72" s="457">
        <f t="shared" si="107"/>
        <v>0</v>
      </c>
      <c r="CN72" s="459">
        <f t="shared" si="108"/>
        <v>0</v>
      </c>
      <c r="CO72" s="459">
        <f t="shared" si="109"/>
        <v>594600</v>
      </c>
      <c r="CP72" s="459">
        <f t="shared" si="110"/>
        <v>594600</v>
      </c>
      <c r="CQ72" s="459">
        <f t="shared" si="111"/>
        <v>0</v>
      </c>
      <c r="CR72" s="459">
        <f t="shared" si="112"/>
        <v>45189600</v>
      </c>
      <c r="CS72" s="459">
        <f t="shared" si="113"/>
        <v>44595000</v>
      </c>
      <c r="CT72" s="460">
        <f t="shared" si="114"/>
        <v>44595000</v>
      </c>
      <c r="CU72" s="459">
        <f t="shared" si="115"/>
        <v>0</v>
      </c>
      <c r="CV72" s="459"/>
      <c r="CW72" s="494">
        <f t="shared" si="116"/>
        <v>354600</v>
      </c>
      <c r="CX72" s="494">
        <f t="shared" si="117"/>
        <v>60000</v>
      </c>
      <c r="CY72" s="494">
        <f t="shared" si="118"/>
        <v>60000</v>
      </c>
      <c r="CZ72" s="494">
        <f t="shared" si="119"/>
        <v>60000</v>
      </c>
      <c r="DA72" s="494">
        <f t="shared" si="120"/>
        <v>0</v>
      </c>
      <c r="DB72" s="494">
        <f t="shared" si="121"/>
        <v>60000</v>
      </c>
      <c r="DC72" s="494">
        <f t="shared" si="122"/>
        <v>0</v>
      </c>
      <c r="DD72" s="494">
        <f t="shared" si="123"/>
        <v>0</v>
      </c>
      <c r="DE72" s="494" t="str">
        <f t="shared" si="124"/>
        <v/>
      </c>
      <c r="DF72" s="494" t="str">
        <f t="shared" si="125"/>
        <v/>
      </c>
      <c r="DG72" s="494">
        <f t="shared" si="126"/>
        <v>0</v>
      </c>
      <c r="DH72" s="499">
        <f t="shared" si="127"/>
        <v>594600</v>
      </c>
      <c r="DI72" s="499">
        <f t="shared" si="128"/>
        <v>0</v>
      </c>
      <c r="DJ72" s="499">
        <f t="shared" si="129"/>
        <v>40540909.090909086</v>
      </c>
      <c r="DK72" s="499">
        <f t="shared" si="130"/>
        <v>4054090.9090909087</v>
      </c>
      <c r="DL72" s="499">
        <f t="shared" si="131"/>
        <v>44594999.999999993</v>
      </c>
      <c r="DM72" s="485">
        <v>44595000</v>
      </c>
      <c r="DN72" s="482">
        <f t="shared" si="101"/>
        <v>0</v>
      </c>
      <c r="DQ72" s="461"/>
      <c r="DR72" s="461"/>
      <c r="DS72" s="461"/>
      <c r="DT72" s="461"/>
      <c r="DU72" s="461"/>
      <c r="DV72" s="461"/>
      <c r="DW72" s="461"/>
      <c r="DX72" s="461"/>
      <c r="DY72" s="461"/>
      <c r="DZ72" s="461"/>
      <c r="EA72" s="461"/>
      <c r="EB72" s="461"/>
      <c r="EC72" s="461"/>
      <c r="ED72" s="461"/>
      <c r="EE72" s="461"/>
      <c r="EF72" s="461"/>
      <c r="EG72" s="461"/>
      <c r="EH72" s="461"/>
      <c r="EI72" s="461"/>
      <c r="EJ72" s="461"/>
      <c r="EK72" s="461"/>
      <c r="EL72" s="461"/>
      <c r="EM72" s="461"/>
      <c r="EN72" s="461"/>
      <c r="EO72" s="461"/>
      <c r="EP72" s="461"/>
      <c r="EQ72" s="461"/>
      <c r="ER72" s="461"/>
      <c r="ES72" s="461"/>
      <c r="ET72" s="461"/>
      <c r="EU72" s="461"/>
      <c r="EV72" s="461"/>
      <c r="EW72" s="461"/>
      <c r="EX72" s="461"/>
      <c r="EY72" s="461"/>
      <c r="EZ72" s="461"/>
      <c r="FA72" s="461"/>
      <c r="FB72" s="461"/>
      <c r="FC72" s="461"/>
      <c r="FD72" s="461"/>
      <c r="FE72" s="461"/>
      <c r="FF72" s="461"/>
      <c r="FG72" s="461"/>
      <c r="FH72" s="461"/>
      <c r="FI72" s="461"/>
      <c r="FJ72" s="461"/>
      <c r="FK72" s="461"/>
      <c r="FL72" s="461"/>
      <c r="FM72" s="461"/>
      <c r="FN72" s="461"/>
      <c r="FO72" s="461"/>
      <c r="FP72" s="461"/>
    </row>
    <row r="73" spans="1:172" s="395" customFormat="1" ht="16.5" thickBot="1">
      <c r="A73" s="372">
        <v>43306</v>
      </c>
      <c r="B73" s="373" t="s">
        <v>57</v>
      </c>
      <c r="C73" s="374" t="s">
        <v>240</v>
      </c>
      <c r="D73" s="374" t="s">
        <v>117</v>
      </c>
      <c r="E73" s="425" t="s">
        <v>118</v>
      </c>
      <c r="F73" s="109" t="s">
        <v>351</v>
      </c>
      <c r="G73" s="467" t="s">
        <v>119</v>
      </c>
      <c r="H73" s="426" t="s">
        <v>120</v>
      </c>
      <c r="I73" s="427" t="s">
        <v>70</v>
      </c>
      <c r="J73" s="378" t="s">
        <v>71</v>
      </c>
      <c r="K73" s="428">
        <v>31</v>
      </c>
      <c r="L73" s="380">
        <f t="shared" si="71"/>
        <v>43337</v>
      </c>
      <c r="M73" s="381">
        <v>0</v>
      </c>
      <c r="N73" s="381">
        <v>0</v>
      </c>
      <c r="O73" s="381">
        <v>0</v>
      </c>
      <c r="P73" s="381">
        <v>0</v>
      </c>
      <c r="Q73" s="381">
        <v>0</v>
      </c>
      <c r="R73" s="381">
        <v>0</v>
      </c>
      <c r="S73" s="381">
        <v>0</v>
      </c>
      <c r="T73" s="381">
        <v>0</v>
      </c>
      <c r="U73" s="381">
        <v>200</v>
      </c>
      <c r="V73" s="381">
        <v>0</v>
      </c>
      <c r="W73" s="381">
        <v>0</v>
      </c>
      <c r="X73" s="382">
        <f t="shared" si="102"/>
        <v>200</v>
      </c>
      <c r="Y73" s="383">
        <v>45600</v>
      </c>
      <c r="Z73" s="383">
        <v>46000</v>
      </c>
      <c r="AA73" s="383">
        <v>33000</v>
      </c>
      <c r="AB73" s="384">
        <f t="shared" si="72"/>
        <v>0</v>
      </c>
      <c r="AC73" s="384">
        <f t="shared" si="73"/>
        <v>0</v>
      </c>
      <c r="AD73" s="384">
        <f t="shared" si="74"/>
        <v>0</v>
      </c>
      <c r="AE73" s="384">
        <f t="shared" si="75"/>
        <v>0</v>
      </c>
      <c r="AF73" s="384">
        <f t="shared" si="76"/>
        <v>0</v>
      </c>
      <c r="AG73" s="412">
        <f t="shared" si="77"/>
        <v>0</v>
      </c>
      <c r="AH73" s="412">
        <f t="shared" si="78"/>
        <v>0</v>
      </c>
      <c r="AI73" s="412">
        <f t="shared" si="70"/>
        <v>0</v>
      </c>
      <c r="AJ73" s="384">
        <f t="shared" si="70"/>
        <v>9200000</v>
      </c>
      <c r="AK73" s="384">
        <f t="shared" si="79"/>
        <v>0</v>
      </c>
      <c r="AL73" s="384">
        <f t="shared" si="80"/>
        <v>0</v>
      </c>
      <c r="AM73" s="382">
        <f t="shared" si="103"/>
        <v>9200000</v>
      </c>
      <c r="AN73" s="382">
        <f t="shared" si="81"/>
        <v>0</v>
      </c>
      <c r="AO73" s="382">
        <f t="shared" si="82"/>
        <v>200</v>
      </c>
      <c r="AP73" s="382">
        <f t="shared" si="83"/>
        <v>0</v>
      </c>
      <c r="AQ73" s="382">
        <f t="shared" si="84"/>
        <v>200000</v>
      </c>
      <c r="AR73" s="382"/>
      <c r="AS73" s="382">
        <f t="shared" si="85"/>
        <v>0</v>
      </c>
      <c r="AT73" s="382"/>
      <c r="AU73" s="382">
        <f>U73*500</f>
        <v>100000</v>
      </c>
      <c r="AV73" s="382">
        <f t="shared" si="87"/>
        <v>300000</v>
      </c>
      <c r="AW73" s="382">
        <f t="shared" si="88"/>
        <v>8900000</v>
      </c>
      <c r="AX73" s="382">
        <v>0</v>
      </c>
      <c r="AY73" s="384"/>
      <c r="AZ73" s="384"/>
      <c r="BA73" s="385">
        <f t="shared" si="89"/>
        <v>8900000</v>
      </c>
      <c r="BB73" s="386">
        <v>0</v>
      </c>
      <c r="BC73" s="387" t="s">
        <v>64</v>
      </c>
      <c r="BD73" s="387"/>
      <c r="BE73" s="388"/>
      <c r="BF73" s="389"/>
      <c r="BG73" s="390"/>
      <c r="BH73" s="389"/>
      <c r="BI73" s="390"/>
      <c r="BJ73" s="389"/>
      <c r="BK73" s="390"/>
      <c r="BL73" s="389"/>
      <c r="BM73" s="390"/>
      <c r="BN73" s="391"/>
      <c r="BO73" s="392">
        <f t="shared" si="90"/>
        <v>-43306</v>
      </c>
      <c r="BP73" s="393" t="str">
        <f t="shared" si="91"/>
        <v>-</v>
      </c>
      <c r="BQ73" s="394">
        <f t="shared" si="92"/>
        <v>9200000</v>
      </c>
      <c r="BS73" s="396">
        <f t="shared" si="93"/>
        <v>9200000</v>
      </c>
      <c r="BT73" s="396">
        <f t="shared" si="94"/>
        <v>0</v>
      </c>
      <c r="BU73" s="396">
        <f t="shared" si="95"/>
        <v>0</v>
      </c>
      <c r="BV73" s="396">
        <f t="shared" si="96"/>
        <v>0</v>
      </c>
      <c r="BX73" s="396">
        <f t="shared" si="97"/>
        <v>200</v>
      </c>
      <c r="BY73" s="396">
        <f t="shared" si="98"/>
        <v>0</v>
      </c>
      <c r="BZ73" s="396">
        <f t="shared" si="99"/>
        <v>0</v>
      </c>
      <c r="CA73" s="396">
        <f t="shared" si="100"/>
        <v>0</v>
      </c>
      <c r="CC73" s="397"/>
      <c r="CD73" s="398"/>
      <c r="CE73" s="398"/>
      <c r="CF73" s="398"/>
      <c r="CG73" s="399"/>
      <c r="CH73" s="399"/>
      <c r="CI73" s="399"/>
      <c r="CJ73" s="489">
        <f t="shared" si="104"/>
        <v>0</v>
      </c>
      <c r="CK73" s="489">
        <f t="shared" si="105"/>
        <v>200</v>
      </c>
      <c r="CL73" s="457">
        <f t="shared" si="106"/>
        <v>0</v>
      </c>
      <c r="CM73" s="457">
        <f t="shared" si="107"/>
        <v>300000</v>
      </c>
      <c r="CN73" s="459">
        <f t="shared" si="108"/>
        <v>0</v>
      </c>
      <c r="CO73" s="459">
        <f t="shared" si="109"/>
        <v>300000</v>
      </c>
      <c r="CP73" s="459">
        <f t="shared" si="110"/>
        <v>300000</v>
      </c>
      <c r="CQ73" s="459">
        <f t="shared" si="111"/>
        <v>0</v>
      </c>
      <c r="CR73" s="459">
        <f t="shared" si="112"/>
        <v>9200000</v>
      </c>
      <c r="CS73" s="459">
        <f t="shared" si="113"/>
        <v>8900000</v>
      </c>
      <c r="CT73" s="460">
        <f t="shared" si="114"/>
        <v>8900000</v>
      </c>
      <c r="CU73" s="459">
        <f t="shared" si="115"/>
        <v>0</v>
      </c>
      <c r="CV73" s="459"/>
      <c r="CW73" s="494" t="str">
        <f t="shared" si="116"/>
        <v/>
      </c>
      <c r="CX73" s="494" t="str">
        <f t="shared" si="117"/>
        <v/>
      </c>
      <c r="CY73" s="494" t="str">
        <f t="shared" si="118"/>
        <v/>
      </c>
      <c r="CZ73" s="494" t="str">
        <f t="shared" si="119"/>
        <v/>
      </c>
      <c r="DA73" s="494" t="str">
        <f t="shared" si="120"/>
        <v/>
      </c>
      <c r="DB73" s="494" t="str">
        <f t="shared" si="121"/>
        <v/>
      </c>
      <c r="DC73" s="494" t="str">
        <f t="shared" si="122"/>
        <v/>
      </c>
      <c r="DD73" s="494" t="str">
        <f t="shared" si="123"/>
        <v/>
      </c>
      <c r="DE73" s="494">
        <f t="shared" si="124"/>
        <v>300000</v>
      </c>
      <c r="DF73" s="494">
        <f t="shared" si="125"/>
        <v>0</v>
      </c>
      <c r="DG73" s="494" t="str">
        <f t="shared" si="126"/>
        <v/>
      </c>
      <c r="DH73" s="499">
        <f t="shared" si="127"/>
        <v>300000</v>
      </c>
      <c r="DI73" s="499">
        <f t="shared" si="128"/>
        <v>0</v>
      </c>
      <c r="DJ73" s="499">
        <f t="shared" si="129"/>
        <v>8090909.0909090899</v>
      </c>
      <c r="DK73" s="499">
        <f t="shared" si="130"/>
        <v>809090.90909090906</v>
      </c>
      <c r="DL73" s="499">
        <f t="shared" si="131"/>
        <v>8899999.9999999981</v>
      </c>
      <c r="DM73" s="485">
        <v>8900000</v>
      </c>
      <c r="DN73" s="482">
        <f t="shared" si="101"/>
        <v>0</v>
      </c>
      <c r="DO73" s="104"/>
      <c r="DP73" s="104"/>
      <c r="DQ73" s="461"/>
      <c r="DR73" s="461"/>
      <c r="DS73" s="461"/>
      <c r="DT73" s="461"/>
      <c r="DU73" s="461"/>
      <c r="DV73" s="461"/>
      <c r="DW73" s="461"/>
      <c r="DX73" s="461"/>
      <c r="DY73" s="461"/>
      <c r="DZ73" s="461"/>
      <c r="EA73" s="461"/>
      <c r="EB73" s="461"/>
      <c r="EC73" s="461"/>
      <c r="ED73" s="461"/>
      <c r="EE73" s="461"/>
      <c r="EF73" s="461"/>
      <c r="EG73" s="461"/>
      <c r="EH73" s="461"/>
      <c r="EI73" s="461"/>
      <c r="EJ73" s="461"/>
      <c r="EK73" s="461"/>
      <c r="EL73" s="461"/>
      <c r="EM73" s="461"/>
      <c r="EN73" s="461"/>
      <c r="EO73" s="461"/>
      <c r="EP73" s="461"/>
      <c r="EQ73" s="461"/>
      <c r="ER73" s="461"/>
      <c r="ES73" s="461"/>
      <c r="ET73" s="461"/>
      <c r="EU73" s="461"/>
      <c r="EV73" s="461"/>
      <c r="EW73" s="461"/>
      <c r="EX73" s="461"/>
      <c r="EY73" s="461"/>
      <c r="EZ73" s="461"/>
      <c r="FA73" s="461"/>
      <c r="FB73" s="461"/>
      <c r="FC73" s="461"/>
      <c r="FD73" s="461"/>
      <c r="FE73" s="461"/>
      <c r="FF73" s="461"/>
      <c r="FG73" s="461"/>
      <c r="FH73" s="461"/>
      <c r="FI73" s="461"/>
      <c r="FJ73" s="461"/>
      <c r="FK73" s="461"/>
      <c r="FL73" s="461"/>
      <c r="FM73" s="461"/>
      <c r="FN73" s="461"/>
      <c r="FO73" s="461"/>
      <c r="FP73" s="461"/>
    </row>
    <row r="74" spans="1:172" s="310" customFormat="1">
      <c r="A74" s="585">
        <v>43307</v>
      </c>
      <c r="B74" s="586" t="s">
        <v>57</v>
      </c>
      <c r="C74" s="587" t="s">
        <v>241</v>
      </c>
      <c r="D74" s="587" t="s">
        <v>158</v>
      </c>
      <c r="E74" s="588" t="s">
        <v>159</v>
      </c>
      <c r="F74" s="109" t="s">
        <v>352</v>
      </c>
      <c r="G74" s="589" t="s">
        <v>160</v>
      </c>
      <c r="H74" s="590" t="s">
        <v>161</v>
      </c>
      <c r="I74" s="591" t="s">
        <v>70</v>
      </c>
      <c r="J74" s="592" t="s">
        <v>71</v>
      </c>
      <c r="K74" s="593">
        <v>31</v>
      </c>
      <c r="L74" s="594">
        <f t="shared" si="71"/>
        <v>43338</v>
      </c>
      <c r="M74" s="595">
        <v>0</v>
      </c>
      <c r="N74" s="595">
        <v>0</v>
      </c>
      <c r="O74" s="595">
        <v>0</v>
      </c>
      <c r="P74" s="595">
        <v>0</v>
      </c>
      <c r="Q74" s="595">
        <v>0</v>
      </c>
      <c r="R74" s="595">
        <v>0</v>
      </c>
      <c r="S74" s="595">
        <v>0</v>
      </c>
      <c r="T74" s="595">
        <v>0</v>
      </c>
      <c r="U74" s="595">
        <v>243</v>
      </c>
      <c r="V74" s="595">
        <v>200</v>
      </c>
      <c r="W74" s="595">
        <v>0</v>
      </c>
      <c r="X74" s="596">
        <f t="shared" si="102"/>
        <v>443</v>
      </c>
      <c r="Y74" s="597">
        <v>45600</v>
      </c>
      <c r="Z74" s="597">
        <v>46000</v>
      </c>
      <c r="AA74" s="597">
        <v>33000</v>
      </c>
      <c r="AB74" s="315">
        <f t="shared" si="72"/>
        <v>0</v>
      </c>
      <c r="AC74" s="315">
        <f t="shared" si="73"/>
        <v>0</v>
      </c>
      <c r="AD74" s="315">
        <f t="shared" si="74"/>
        <v>0</v>
      </c>
      <c r="AE74" s="315">
        <f t="shared" si="75"/>
        <v>0</v>
      </c>
      <c r="AF74" s="315">
        <f t="shared" si="76"/>
        <v>0</v>
      </c>
      <c r="AG74" s="298">
        <f t="shared" si="77"/>
        <v>0</v>
      </c>
      <c r="AH74" s="298">
        <f t="shared" si="78"/>
        <v>0</v>
      </c>
      <c r="AI74" s="298">
        <f t="shared" si="70"/>
        <v>0</v>
      </c>
      <c r="AJ74" s="315">
        <f t="shared" si="70"/>
        <v>11178000</v>
      </c>
      <c r="AK74" s="315">
        <f t="shared" si="79"/>
        <v>9200000</v>
      </c>
      <c r="AL74" s="315">
        <f t="shared" si="80"/>
        <v>0</v>
      </c>
      <c r="AM74" s="596">
        <f t="shared" si="103"/>
        <v>20378000</v>
      </c>
      <c r="AN74" s="596">
        <f t="shared" si="81"/>
        <v>0</v>
      </c>
      <c r="AO74" s="596">
        <f t="shared" si="82"/>
        <v>443</v>
      </c>
      <c r="AP74" s="596">
        <f t="shared" si="83"/>
        <v>0</v>
      </c>
      <c r="AQ74" s="596">
        <f t="shared" si="84"/>
        <v>443000</v>
      </c>
      <c r="AR74" s="596"/>
      <c r="AS74" s="596">
        <f t="shared" si="85"/>
        <v>0</v>
      </c>
      <c r="AT74" s="596"/>
      <c r="AU74" s="596">
        <f>U74*500</f>
        <v>121500</v>
      </c>
      <c r="AV74" s="596">
        <f t="shared" si="87"/>
        <v>564500</v>
      </c>
      <c r="AW74" s="596">
        <f t="shared" si="88"/>
        <v>19813500</v>
      </c>
      <c r="AX74" s="596">
        <v>0</v>
      </c>
      <c r="AY74" s="315"/>
      <c r="AZ74" s="315"/>
      <c r="BA74" s="598">
        <f t="shared" si="89"/>
        <v>19813500</v>
      </c>
      <c r="BB74" s="599">
        <v>0</v>
      </c>
      <c r="BC74" s="600" t="s">
        <v>64</v>
      </c>
      <c r="BD74" s="600"/>
      <c r="BE74" s="601"/>
      <c r="BF74" s="602"/>
      <c r="BG74" s="603"/>
      <c r="BH74" s="602"/>
      <c r="BI74" s="603"/>
      <c r="BJ74" s="602"/>
      <c r="BK74" s="603"/>
      <c r="BL74" s="602"/>
      <c r="BM74" s="603"/>
      <c r="BN74" s="604"/>
      <c r="BO74" s="605">
        <f t="shared" si="90"/>
        <v>-43307</v>
      </c>
      <c r="BP74" s="606" t="str">
        <f t="shared" si="91"/>
        <v>-</v>
      </c>
      <c r="BQ74" s="607">
        <f t="shared" si="92"/>
        <v>20378000</v>
      </c>
      <c r="BS74" s="311">
        <f t="shared" si="93"/>
        <v>20378000</v>
      </c>
      <c r="BT74" s="311">
        <f t="shared" si="94"/>
        <v>0</v>
      </c>
      <c r="BU74" s="311">
        <f t="shared" si="95"/>
        <v>0</v>
      </c>
      <c r="BV74" s="311">
        <f t="shared" si="96"/>
        <v>0</v>
      </c>
      <c r="BX74" s="311">
        <f t="shared" si="97"/>
        <v>443</v>
      </c>
      <c r="BY74" s="311">
        <f t="shared" si="98"/>
        <v>0</v>
      </c>
      <c r="BZ74" s="311">
        <f t="shared" si="99"/>
        <v>0</v>
      </c>
      <c r="CA74" s="311">
        <f t="shared" si="100"/>
        <v>0</v>
      </c>
      <c r="CC74" s="312"/>
      <c r="CD74" s="313"/>
      <c r="CE74" s="313"/>
      <c r="CF74" s="313"/>
      <c r="CG74" s="314"/>
      <c r="CH74" s="314"/>
      <c r="CI74" s="314"/>
      <c r="CJ74" s="608">
        <f t="shared" si="104"/>
        <v>0</v>
      </c>
      <c r="CK74" s="608">
        <f t="shared" si="105"/>
        <v>443</v>
      </c>
      <c r="CL74" s="458">
        <f t="shared" si="106"/>
        <v>0</v>
      </c>
      <c r="CM74" s="458">
        <f t="shared" si="107"/>
        <v>564500</v>
      </c>
      <c r="CN74" s="458">
        <f t="shared" si="108"/>
        <v>0</v>
      </c>
      <c r="CO74" s="458">
        <f t="shared" si="109"/>
        <v>564500</v>
      </c>
      <c r="CP74" s="458">
        <f t="shared" si="110"/>
        <v>564500</v>
      </c>
      <c r="CQ74" s="458">
        <f t="shared" si="111"/>
        <v>0</v>
      </c>
      <c r="CR74" s="458">
        <f t="shared" si="112"/>
        <v>20378000</v>
      </c>
      <c r="CS74" s="458">
        <f t="shared" si="113"/>
        <v>19813500</v>
      </c>
      <c r="CT74" s="609">
        <f t="shared" si="114"/>
        <v>19813500</v>
      </c>
      <c r="CU74" s="458">
        <f t="shared" si="115"/>
        <v>0</v>
      </c>
      <c r="CV74" s="458"/>
      <c r="CW74" s="610" t="str">
        <f t="shared" si="116"/>
        <v/>
      </c>
      <c r="CX74" s="610" t="str">
        <f t="shared" si="117"/>
        <v/>
      </c>
      <c r="CY74" s="610" t="str">
        <f t="shared" si="118"/>
        <v/>
      </c>
      <c r="CZ74" s="610" t="str">
        <f t="shared" si="119"/>
        <v/>
      </c>
      <c r="DA74" s="610" t="str">
        <f t="shared" si="120"/>
        <v/>
      </c>
      <c r="DB74" s="610" t="str">
        <f t="shared" si="121"/>
        <v/>
      </c>
      <c r="DC74" s="610" t="str">
        <f t="shared" si="122"/>
        <v/>
      </c>
      <c r="DD74" s="610" t="str">
        <f t="shared" si="123"/>
        <v/>
      </c>
      <c r="DE74" s="610">
        <f>U74*1500</f>
        <v>364500</v>
      </c>
      <c r="DF74" s="610">
        <f>V74*1000</f>
        <v>200000</v>
      </c>
      <c r="DG74" s="610" t="str">
        <f t="shared" si="126"/>
        <v/>
      </c>
      <c r="DH74" s="611">
        <f t="shared" si="127"/>
        <v>564500</v>
      </c>
      <c r="DI74" s="611">
        <f t="shared" si="128"/>
        <v>0</v>
      </c>
      <c r="DJ74" s="611">
        <f t="shared" si="129"/>
        <v>18012272.727272727</v>
      </c>
      <c r="DK74" s="611">
        <f t="shared" si="130"/>
        <v>1801227.2727272727</v>
      </c>
      <c r="DL74" s="611">
        <f t="shared" si="131"/>
        <v>19813500</v>
      </c>
      <c r="DM74" s="612">
        <v>19813500</v>
      </c>
      <c r="DN74" s="613">
        <f t="shared" si="101"/>
        <v>0</v>
      </c>
    </row>
    <row r="75" spans="1:172" s="104" customFormat="1" ht="16.5" thickBot="1">
      <c r="A75" s="145">
        <v>43307</v>
      </c>
      <c r="B75" s="146" t="s">
        <v>57</v>
      </c>
      <c r="C75" s="147" t="s">
        <v>242</v>
      </c>
      <c r="D75" s="147" t="s">
        <v>117</v>
      </c>
      <c r="E75" s="191" t="s">
        <v>118</v>
      </c>
      <c r="F75" s="109" t="s">
        <v>353</v>
      </c>
      <c r="G75" s="471" t="s">
        <v>119</v>
      </c>
      <c r="H75" s="192" t="s">
        <v>120</v>
      </c>
      <c r="I75" s="193" t="s">
        <v>70</v>
      </c>
      <c r="J75" s="152" t="s">
        <v>71</v>
      </c>
      <c r="K75" s="153">
        <v>31</v>
      </c>
      <c r="L75" s="154">
        <f t="shared" si="71"/>
        <v>43338</v>
      </c>
      <c r="M75" s="155">
        <v>125</v>
      </c>
      <c r="N75" s="155">
        <v>0</v>
      </c>
      <c r="O75" s="155">
        <v>0</v>
      </c>
      <c r="P75" s="155">
        <v>0</v>
      </c>
      <c r="Q75" s="155">
        <v>0</v>
      </c>
      <c r="R75" s="155">
        <v>0</v>
      </c>
      <c r="S75" s="155">
        <v>0</v>
      </c>
      <c r="T75" s="155">
        <v>0</v>
      </c>
      <c r="U75" s="155">
        <v>0</v>
      </c>
      <c r="V75" s="155">
        <v>100</v>
      </c>
      <c r="W75" s="155">
        <v>0</v>
      </c>
      <c r="X75" s="136">
        <f t="shared" si="102"/>
        <v>225</v>
      </c>
      <c r="Y75" s="156">
        <v>45600</v>
      </c>
      <c r="Z75" s="156">
        <v>46000</v>
      </c>
      <c r="AA75" s="156">
        <v>33000</v>
      </c>
      <c r="AB75" s="142">
        <f t="shared" si="72"/>
        <v>5700000</v>
      </c>
      <c r="AC75" s="142">
        <f t="shared" si="73"/>
        <v>0</v>
      </c>
      <c r="AD75" s="142">
        <f t="shared" si="74"/>
        <v>0</v>
      </c>
      <c r="AE75" s="142">
        <f t="shared" si="75"/>
        <v>0</v>
      </c>
      <c r="AF75" s="142">
        <f t="shared" si="76"/>
        <v>0</v>
      </c>
      <c r="AG75" s="93">
        <f t="shared" si="77"/>
        <v>0</v>
      </c>
      <c r="AH75" s="93">
        <f t="shared" si="78"/>
        <v>0</v>
      </c>
      <c r="AI75" s="93">
        <f t="shared" si="70"/>
        <v>0</v>
      </c>
      <c r="AJ75" s="142">
        <f t="shared" si="70"/>
        <v>0</v>
      </c>
      <c r="AK75" s="142">
        <f t="shared" si="79"/>
        <v>4600000</v>
      </c>
      <c r="AL75" s="142">
        <f t="shared" si="80"/>
        <v>0</v>
      </c>
      <c r="AM75" s="136">
        <f t="shared" si="103"/>
        <v>10300000</v>
      </c>
      <c r="AN75" s="136">
        <f t="shared" si="81"/>
        <v>125</v>
      </c>
      <c r="AO75" s="136">
        <f t="shared" si="82"/>
        <v>100</v>
      </c>
      <c r="AP75" s="136">
        <f t="shared" si="83"/>
        <v>75000</v>
      </c>
      <c r="AQ75" s="136">
        <f t="shared" si="84"/>
        <v>100000</v>
      </c>
      <c r="AR75" s="136"/>
      <c r="AS75" s="136">
        <f t="shared" si="85"/>
        <v>0</v>
      </c>
      <c r="AT75" s="136"/>
      <c r="AU75" s="136">
        <f>U75*500</f>
        <v>0</v>
      </c>
      <c r="AV75" s="136">
        <f t="shared" si="87"/>
        <v>175000</v>
      </c>
      <c r="AW75" s="136">
        <f t="shared" si="88"/>
        <v>10125000</v>
      </c>
      <c r="AX75" s="136">
        <v>0</v>
      </c>
      <c r="AY75" s="142"/>
      <c r="AZ75" s="142"/>
      <c r="BA75" s="157">
        <f t="shared" si="89"/>
        <v>10125000</v>
      </c>
      <c r="BB75" s="158">
        <v>0</v>
      </c>
      <c r="BC75" s="159" t="s">
        <v>64</v>
      </c>
      <c r="BD75" s="159"/>
      <c r="BE75" s="160"/>
      <c r="BF75" s="161"/>
      <c r="BG75" s="162"/>
      <c r="BH75" s="161"/>
      <c r="BI75" s="162"/>
      <c r="BJ75" s="161"/>
      <c r="BK75" s="162"/>
      <c r="BL75" s="161"/>
      <c r="BM75" s="162"/>
      <c r="BN75" s="163"/>
      <c r="BO75" s="164">
        <f t="shared" si="90"/>
        <v>-43307</v>
      </c>
      <c r="BP75" s="165" t="str">
        <f t="shared" si="91"/>
        <v>-</v>
      </c>
      <c r="BQ75" s="166">
        <f t="shared" si="92"/>
        <v>10300000</v>
      </c>
      <c r="BS75" s="105">
        <f t="shared" si="93"/>
        <v>10300000</v>
      </c>
      <c r="BT75" s="105">
        <f t="shared" si="94"/>
        <v>0</v>
      </c>
      <c r="BU75" s="105">
        <f t="shared" si="95"/>
        <v>0</v>
      </c>
      <c r="BV75" s="105">
        <f t="shared" si="96"/>
        <v>0</v>
      </c>
      <c r="BX75" s="105">
        <f t="shared" si="97"/>
        <v>225</v>
      </c>
      <c r="BY75" s="105">
        <f t="shared" si="98"/>
        <v>0</v>
      </c>
      <c r="BZ75" s="105">
        <f t="shared" si="99"/>
        <v>0</v>
      </c>
      <c r="CA75" s="105">
        <f t="shared" si="100"/>
        <v>0</v>
      </c>
      <c r="CC75" s="106"/>
      <c r="CD75" s="107"/>
      <c r="CE75" s="107"/>
      <c r="CF75" s="107"/>
      <c r="CG75" s="108"/>
      <c r="CH75" s="108"/>
      <c r="CI75" s="108"/>
      <c r="CJ75" s="489">
        <f t="shared" si="104"/>
        <v>125</v>
      </c>
      <c r="CK75" s="489">
        <f t="shared" si="105"/>
        <v>100</v>
      </c>
      <c r="CL75" s="457">
        <f t="shared" si="106"/>
        <v>75000</v>
      </c>
      <c r="CM75" s="457">
        <f t="shared" si="107"/>
        <v>100000</v>
      </c>
      <c r="CN75" s="459">
        <f t="shared" si="108"/>
        <v>0</v>
      </c>
      <c r="CO75" s="459">
        <f t="shared" si="109"/>
        <v>175000</v>
      </c>
      <c r="CP75" s="459">
        <f t="shared" si="110"/>
        <v>175000</v>
      </c>
      <c r="CQ75" s="459">
        <f t="shared" si="111"/>
        <v>0</v>
      </c>
      <c r="CR75" s="459">
        <f t="shared" si="112"/>
        <v>10300000</v>
      </c>
      <c r="CS75" s="459">
        <f t="shared" si="113"/>
        <v>10125000</v>
      </c>
      <c r="CT75" s="460">
        <f t="shared" si="114"/>
        <v>10125000</v>
      </c>
      <c r="CU75" s="459">
        <f t="shared" si="115"/>
        <v>0</v>
      </c>
      <c r="CV75" s="459"/>
      <c r="CW75" s="494">
        <f t="shared" si="116"/>
        <v>75000</v>
      </c>
      <c r="CX75" s="494">
        <f t="shared" si="117"/>
        <v>0</v>
      </c>
      <c r="CY75" s="494">
        <f t="shared" si="118"/>
        <v>0</v>
      </c>
      <c r="CZ75" s="494">
        <f t="shared" si="119"/>
        <v>0</v>
      </c>
      <c r="DA75" s="494">
        <f t="shared" si="120"/>
        <v>0</v>
      </c>
      <c r="DB75" s="494">
        <f t="shared" si="121"/>
        <v>0</v>
      </c>
      <c r="DC75" s="494">
        <f t="shared" si="122"/>
        <v>0</v>
      </c>
      <c r="DD75" s="494">
        <f t="shared" si="123"/>
        <v>0</v>
      </c>
      <c r="DE75" s="494">
        <f t="shared" si="124"/>
        <v>0</v>
      </c>
      <c r="DF75" s="494">
        <f t="shared" si="125"/>
        <v>100000</v>
      </c>
      <c r="DG75" s="494">
        <f t="shared" si="126"/>
        <v>0</v>
      </c>
      <c r="DH75" s="499">
        <f t="shared" si="127"/>
        <v>175000</v>
      </c>
      <c r="DI75" s="499">
        <f t="shared" si="128"/>
        <v>0</v>
      </c>
      <c r="DJ75" s="499">
        <f t="shared" si="129"/>
        <v>9204545.4545454532</v>
      </c>
      <c r="DK75" s="499">
        <f t="shared" si="130"/>
        <v>920454.54545454541</v>
      </c>
      <c r="DL75" s="499">
        <f t="shared" si="131"/>
        <v>10124999.999999998</v>
      </c>
      <c r="DM75" s="485">
        <v>10125000</v>
      </c>
      <c r="DN75" s="482">
        <f t="shared" si="101"/>
        <v>0</v>
      </c>
      <c r="DQ75" s="461"/>
      <c r="DR75" s="461"/>
      <c r="DS75" s="461"/>
      <c r="DT75" s="461"/>
      <c r="DU75" s="461"/>
      <c r="DV75" s="461"/>
      <c r="DW75" s="461"/>
      <c r="DX75" s="461"/>
      <c r="DY75" s="461"/>
      <c r="DZ75" s="461"/>
      <c r="EA75" s="461"/>
      <c r="EB75" s="461"/>
      <c r="EC75" s="461"/>
      <c r="ED75" s="461"/>
      <c r="EE75" s="461"/>
      <c r="EF75" s="461"/>
      <c r="EG75" s="461"/>
      <c r="EH75" s="461"/>
      <c r="EI75" s="461"/>
      <c r="EJ75" s="461"/>
      <c r="EK75" s="461"/>
      <c r="EL75" s="461"/>
      <c r="EM75" s="461"/>
      <c r="EN75" s="461"/>
      <c r="EO75" s="461"/>
      <c r="EP75" s="461"/>
      <c r="EQ75" s="461"/>
      <c r="ER75" s="461"/>
      <c r="ES75" s="461"/>
      <c r="ET75" s="461"/>
      <c r="EU75" s="461"/>
      <c r="EV75" s="461"/>
      <c r="EW75" s="461"/>
      <c r="EX75" s="461"/>
      <c r="EY75" s="461"/>
      <c r="EZ75" s="461"/>
      <c r="FA75" s="461"/>
      <c r="FB75" s="461"/>
      <c r="FC75" s="461"/>
      <c r="FD75" s="461"/>
      <c r="FE75" s="461"/>
      <c r="FF75" s="461"/>
      <c r="FG75" s="461"/>
      <c r="FH75" s="461"/>
      <c r="FI75" s="461"/>
      <c r="FJ75" s="461"/>
      <c r="FK75" s="461"/>
      <c r="FL75" s="461"/>
      <c r="FM75" s="461"/>
      <c r="FN75" s="461"/>
      <c r="FO75" s="461"/>
      <c r="FP75" s="461"/>
    </row>
    <row r="76" spans="1:172" s="310" customFormat="1">
      <c r="A76" s="286">
        <v>43308</v>
      </c>
      <c r="B76" s="287" t="s">
        <v>57</v>
      </c>
      <c r="C76" s="288" t="s">
        <v>243</v>
      </c>
      <c r="D76" s="288" t="s">
        <v>192</v>
      </c>
      <c r="E76" s="289" t="s">
        <v>193</v>
      </c>
      <c r="F76" s="109" t="s">
        <v>354</v>
      </c>
      <c r="G76" s="474" t="s">
        <v>194</v>
      </c>
      <c r="H76" s="290" t="s">
        <v>195</v>
      </c>
      <c r="I76" s="291" t="s">
        <v>196</v>
      </c>
      <c r="J76" s="292" t="s">
        <v>71</v>
      </c>
      <c r="K76" s="293">
        <v>31</v>
      </c>
      <c r="L76" s="294">
        <f t="shared" si="71"/>
        <v>43339</v>
      </c>
      <c r="M76" s="295">
        <v>150</v>
      </c>
      <c r="N76" s="295">
        <v>25</v>
      </c>
      <c r="O76" s="295">
        <v>25</v>
      </c>
      <c r="P76" s="295">
        <v>25</v>
      </c>
      <c r="Q76" s="295">
        <v>0</v>
      </c>
      <c r="R76" s="295">
        <v>150</v>
      </c>
      <c r="S76" s="295">
        <v>0</v>
      </c>
      <c r="T76" s="295">
        <v>0</v>
      </c>
      <c r="U76" s="295">
        <v>0</v>
      </c>
      <c r="V76" s="295">
        <v>200</v>
      </c>
      <c r="W76" s="295">
        <v>0</v>
      </c>
      <c r="X76" s="299">
        <f t="shared" si="102"/>
        <v>575</v>
      </c>
      <c r="Y76" s="297">
        <v>45600</v>
      </c>
      <c r="Z76" s="297">
        <v>46000</v>
      </c>
      <c r="AA76" s="297">
        <v>33000</v>
      </c>
      <c r="AB76" s="298">
        <f t="shared" si="72"/>
        <v>6840000</v>
      </c>
      <c r="AC76" s="298">
        <f t="shared" si="73"/>
        <v>1140000</v>
      </c>
      <c r="AD76" s="298">
        <f t="shared" si="74"/>
        <v>1140000</v>
      </c>
      <c r="AE76" s="298">
        <f t="shared" si="75"/>
        <v>1140000</v>
      </c>
      <c r="AF76" s="298">
        <f t="shared" si="76"/>
        <v>0</v>
      </c>
      <c r="AG76" s="315">
        <f t="shared" si="77"/>
        <v>6840000</v>
      </c>
      <c r="AH76" s="315">
        <f t="shared" si="78"/>
        <v>0</v>
      </c>
      <c r="AI76" s="315">
        <f t="shared" si="70"/>
        <v>0</v>
      </c>
      <c r="AJ76" s="298">
        <f t="shared" si="70"/>
        <v>0</v>
      </c>
      <c r="AK76" s="298">
        <f t="shared" si="79"/>
        <v>9200000</v>
      </c>
      <c r="AL76" s="298">
        <f t="shared" si="80"/>
        <v>0</v>
      </c>
      <c r="AM76" s="299">
        <f t="shared" si="103"/>
        <v>26300000</v>
      </c>
      <c r="AN76" s="299">
        <f t="shared" si="81"/>
        <v>375</v>
      </c>
      <c r="AO76" s="299">
        <f t="shared" si="82"/>
        <v>200</v>
      </c>
      <c r="AP76" s="299">
        <f t="shared" si="83"/>
        <v>225000</v>
      </c>
      <c r="AQ76" s="299">
        <f t="shared" si="84"/>
        <v>200000</v>
      </c>
      <c r="AR76" s="299">
        <f>AN76*400+AO76*400</f>
        <v>230000</v>
      </c>
      <c r="AS76" s="299">
        <f t="shared" si="85"/>
        <v>0</v>
      </c>
      <c r="AT76" s="299"/>
      <c r="AU76" s="299">
        <f t="shared" si="86"/>
        <v>0</v>
      </c>
      <c r="AV76" s="299">
        <f t="shared" si="87"/>
        <v>655000</v>
      </c>
      <c r="AW76" s="299">
        <f t="shared" si="88"/>
        <v>25645000</v>
      </c>
      <c r="AX76" s="299">
        <v>0</v>
      </c>
      <c r="AY76" s="298"/>
      <c r="AZ76" s="298"/>
      <c r="BA76" s="300">
        <f t="shared" si="89"/>
        <v>25645000</v>
      </c>
      <c r="BB76" s="301">
        <v>0</v>
      </c>
      <c r="BC76" s="302" t="s">
        <v>64</v>
      </c>
      <c r="BD76" s="302"/>
      <c r="BE76" s="303"/>
      <c r="BF76" s="304"/>
      <c r="BG76" s="305"/>
      <c r="BH76" s="304"/>
      <c r="BI76" s="305"/>
      <c r="BJ76" s="304"/>
      <c r="BK76" s="305"/>
      <c r="BL76" s="304"/>
      <c r="BM76" s="305"/>
      <c r="BN76" s="306"/>
      <c r="BO76" s="307">
        <f t="shared" si="90"/>
        <v>-43308</v>
      </c>
      <c r="BP76" s="308" t="str">
        <f t="shared" si="91"/>
        <v>-</v>
      </c>
      <c r="BQ76" s="309">
        <f t="shared" si="92"/>
        <v>26300000</v>
      </c>
      <c r="BS76" s="311">
        <f t="shared" si="93"/>
        <v>26300000</v>
      </c>
      <c r="BT76" s="311">
        <f t="shared" si="94"/>
        <v>0</v>
      </c>
      <c r="BU76" s="311">
        <f t="shared" si="95"/>
        <v>0</v>
      </c>
      <c r="BV76" s="311">
        <f t="shared" si="96"/>
        <v>0</v>
      </c>
      <c r="BX76" s="311">
        <f t="shared" si="97"/>
        <v>575</v>
      </c>
      <c r="BY76" s="311">
        <f t="shared" si="98"/>
        <v>0</v>
      </c>
      <c r="BZ76" s="311">
        <f t="shared" si="99"/>
        <v>0</v>
      </c>
      <c r="CA76" s="311">
        <f t="shared" si="100"/>
        <v>0</v>
      </c>
      <c r="CC76" s="312"/>
      <c r="CD76" s="313"/>
      <c r="CE76" s="313"/>
      <c r="CF76" s="313"/>
      <c r="CG76" s="314"/>
      <c r="CH76" s="314"/>
      <c r="CI76" s="314"/>
      <c r="CJ76" s="489">
        <f t="shared" si="104"/>
        <v>375</v>
      </c>
      <c r="CK76" s="489">
        <f t="shared" si="105"/>
        <v>200</v>
      </c>
      <c r="CL76" s="458">
        <f>AP76+AS76</f>
        <v>225000</v>
      </c>
      <c r="CM76" s="458">
        <f t="shared" si="107"/>
        <v>200000</v>
      </c>
      <c r="CN76" s="458">
        <f>AT76+AX76+AR76</f>
        <v>230000</v>
      </c>
      <c r="CO76" s="459">
        <f t="shared" si="109"/>
        <v>655000</v>
      </c>
      <c r="CP76" s="459">
        <f t="shared" si="110"/>
        <v>655000</v>
      </c>
      <c r="CQ76" s="459">
        <f t="shared" si="111"/>
        <v>0</v>
      </c>
      <c r="CR76" s="459">
        <f t="shared" si="112"/>
        <v>26300000</v>
      </c>
      <c r="CS76" s="459">
        <f t="shared" si="113"/>
        <v>25645000</v>
      </c>
      <c r="CT76" s="460">
        <f t="shared" si="114"/>
        <v>25645000</v>
      </c>
      <c r="CU76" s="459">
        <f t="shared" si="115"/>
        <v>0</v>
      </c>
      <c r="CV76" s="459"/>
      <c r="CW76" s="494">
        <f t="shared" si="116"/>
        <v>150000</v>
      </c>
      <c r="CX76" s="494">
        <f t="shared" si="117"/>
        <v>25000</v>
      </c>
      <c r="CY76" s="494">
        <f t="shared" si="118"/>
        <v>25000</v>
      </c>
      <c r="CZ76" s="494">
        <f t="shared" si="119"/>
        <v>25000</v>
      </c>
      <c r="DA76" s="494">
        <f t="shared" si="120"/>
        <v>0</v>
      </c>
      <c r="DB76" s="494">
        <f t="shared" si="121"/>
        <v>150000</v>
      </c>
      <c r="DC76" s="494">
        <f t="shared" si="122"/>
        <v>0</v>
      </c>
      <c r="DD76" s="494">
        <f t="shared" si="123"/>
        <v>0</v>
      </c>
      <c r="DE76" s="494">
        <f t="shared" si="124"/>
        <v>0</v>
      </c>
      <c r="DF76" s="494">
        <f t="shared" si="125"/>
        <v>280000</v>
      </c>
      <c r="DG76" s="494">
        <f t="shared" si="126"/>
        <v>0</v>
      </c>
      <c r="DH76" s="499">
        <f t="shared" si="127"/>
        <v>655000</v>
      </c>
      <c r="DI76" s="499">
        <f t="shared" si="128"/>
        <v>0</v>
      </c>
      <c r="DJ76" s="499">
        <f t="shared" si="129"/>
        <v>23313636.363636363</v>
      </c>
      <c r="DK76" s="499">
        <f t="shared" si="130"/>
        <v>2331363.6363636362</v>
      </c>
      <c r="DL76" s="499">
        <f t="shared" si="131"/>
        <v>25645000</v>
      </c>
      <c r="DM76" s="485">
        <v>25645000</v>
      </c>
      <c r="DN76" s="482">
        <f t="shared" si="101"/>
        <v>0</v>
      </c>
      <c r="DO76" s="104"/>
      <c r="DP76" s="104"/>
    </row>
    <row r="77" spans="1:172" s="104" customFormat="1" ht="16.5" thickBot="1">
      <c r="A77" s="145">
        <v>43308</v>
      </c>
      <c r="B77" s="146" t="s">
        <v>57</v>
      </c>
      <c r="C77" s="147" t="s">
        <v>244</v>
      </c>
      <c r="D77" s="147" t="s">
        <v>117</v>
      </c>
      <c r="E77" s="191" t="s">
        <v>118</v>
      </c>
      <c r="F77" s="109" t="s">
        <v>355</v>
      </c>
      <c r="G77" s="471" t="s">
        <v>119</v>
      </c>
      <c r="H77" s="192" t="s">
        <v>120</v>
      </c>
      <c r="I77" s="193" t="s">
        <v>70</v>
      </c>
      <c r="J77" s="152" t="s">
        <v>71</v>
      </c>
      <c r="K77" s="153">
        <v>31</v>
      </c>
      <c r="L77" s="154">
        <f t="shared" si="71"/>
        <v>43339</v>
      </c>
      <c r="M77" s="155">
        <v>115</v>
      </c>
      <c r="N77" s="155">
        <v>0</v>
      </c>
      <c r="O77" s="155">
        <v>0</v>
      </c>
      <c r="P77" s="155">
        <v>0</v>
      </c>
      <c r="Q77" s="155">
        <v>0</v>
      </c>
      <c r="R77" s="155">
        <v>100</v>
      </c>
      <c r="S77" s="155">
        <v>0</v>
      </c>
      <c r="T77" s="155">
        <v>0</v>
      </c>
      <c r="U77" s="155">
        <v>0</v>
      </c>
      <c r="V77" s="155">
        <v>0</v>
      </c>
      <c r="W77" s="155">
        <v>0</v>
      </c>
      <c r="X77" s="91">
        <f t="shared" si="102"/>
        <v>215</v>
      </c>
      <c r="Y77" s="156">
        <v>45600</v>
      </c>
      <c r="Z77" s="156">
        <v>46000</v>
      </c>
      <c r="AA77" s="156">
        <v>33000</v>
      </c>
      <c r="AB77" s="142">
        <f t="shared" si="72"/>
        <v>5244000</v>
      </c>
      <c r="AC77" s="142">
        <f t="shared" si="73"/>
        <v>0</v>
      </c>
      <c r="AD77" s="142">
        <f t="shared" si="74"/>
        <v>0</v>
      </c>
      <c r="AE77" s="142">
        <f t="shared" si="75"/>
        <v>0</v>
      </c>
      <c r="AF77" s="142">
        <f t="shared" si="76"/>
        <v>0</v>
      </c>
      <c r="AG77" s="142">
        <f t="shared" si="77"/>
        <v>4560000</v>
      </c>
      <c r="AH77" s="142">
        <f t="shared" si="78"/>
        <v>0</v>
      </c>
      <c r="AI77" s="142">
        <f t="shared" si="70"/>
        <v>0</v>
      </c>
      <c r="AJ77" s="142">
        <f t="shared" si="70"/>
        <v>0</v>
      </c>
      <c r="AK77" s="142">
        <f t="shared" si="79"/>
        <v>0</v>
      </c>
      <c r="AL77" s="142">
        <f t="shared" si="80"/>
        <v>0</v>
      </c>
      <c r="AM77" s="91">
        <f t="shared" si="103"/>
        <v>9804000</v>
      </c>
      <c r="AN77" s="136">
        <f t="shared" si="81"/>
        <v>215</v>
      </c>
      <c r="AO77" s="136">
        <f t="shared" si="82"/>
        <v>0</v>
      </c>
      <c r="AP77" s="136">
        <f t="shared" si="83"/>
        <v>129000</v>
      </c>
      <c r="AQ77" s="136">
        <f t="shared" si="84"/>
        <v>0</v>
      </c>
      <c r="AR77" s="136"/>
      <c r="AS77" s="136">
        <f t="shared" si="85"/>
        <v>0</v>
      </c>
      <c r="AT77" s="136"/>
      <c r="AU77" s="136">
        <f>U77*500</f>
        <v>0</v>
      </c>
      <c r="AV77" s="136">
        <f t="shared" si="87"/>
        <v>129000</v>
      </c>
      <c r="AW77" s="136">
        <f t="shared" si="88"/>
        <v>9675000</v>
      </c>
      <c r="AX77" s="136">
        <v>0</v>
      </c>
      <c r="AY77" s="142"/>
      <c r="AZ77" s="142"/>
      <c r="BA77" s="157">
        <f t="shared" si="89"/>
        <v>9675000</v>
      </c>
      <c r="BB77" s="158">
        <v>0</v>
      </c>
      <c r="BC77" s="159" t="s">
        <v>64</v>
      </c>
      <c r="BD77" s="159"/>
      <c r="BE77" s="160"/>
      <c r="BF77" s="161"/>
      <c r="BG77" s="162"/>
      <c r="BH77" s="161"/>
      <c r="BI77" s="162"/>
      <c r="BJ77" s="161"/>
      <c r="BK77" s="162"/>
      <c r="BL77" s="161"/>
      <c r="BM77" s="162"/>
      <c r="BN77" s="163"/>
      <c r="BO77" s="164">
        <f t="shared" si="90"/>
        <v>-43308</v>
      </c>
      <c r="BP77" s="165" t="str">
        <f t="shared" si="91"/>
        <v>-</v>
      </c>
      <c r="BQ77" s="166">
        <f t="shared" si="92"/>
        <v>9804000</v>
      </c>
      <c r="BS77" s="105">
        <f t="shared" si="93"/>
        <v>9804000</v>
      </c>
      <c r="BT77" s="105">
        <f t="shared" si="94"/>
        <v>0</v>
      </c>
      <c r="BU77" s="105">
        <f t="shared" si="95"/>
        <v>0</v>
      </c>
      <c r="BV77" s="105">
        <f t="shared" si="96"/>
        <v>0</v>
      </c>
      <c r="BX77" s="105">
        <f t="shared" si="97"/>
        <v>215</v>
      </c>
      <c r="BY77" s="105">
        <f t="shared" si="98"/>
        <v>0</v>
      </c>
      <c r="BZ77" s="105">
        <f t="shared" si="99"/>
        <v>0</v>
      </c>
      <c r="CA77" s="105">
        <f t="shared" si="100"/>
        <v>0</v>
      </c>
      <c r="CC77" s="106"/>
      <c r="CD77" s="107"/>
      <c r="CE77" s="107"/>
      <c r="CF77" s="107"/>
      <c r="CG77" s="108"/>
      <c r="CH77" s="108"/>
      <c r="CI77" s="108"/>
      <c r="CJ77" s="489">
        <f t="shared" si="104"/>
        <v>215</v>
      </c>
      <c r="CK77" s="489">
        <f t="shared" si="105"/>
        <v>0</v>
      </c>
      <c r="CL77" s="457">
        <f t="shared" si="106"/>
        <v>129000</v>
      </c>
      <c r="CM77" s="457">
        <f t="shared" si="107"/>
        <v>0</v>
      </c>
      <c r="CN77" s="459">
        <f t="shared" si="108"/>
        <v>0</v>
      </c>
      <c r="CO77" s="459">
        <f t="shared" si="109"/>
        <v>129000</v>
      </c>
      <c r="CP77" s="459">
        <f t="shared" si="110"/>
        <v>129000</v>
      </c>
      <c r="CQ77" s="459">
        <f t="shared" si="111"/>
        <v>0</v>
      </c>
      <c r="CR77" s="459">
        <f t="shared" si="112"/>
        <v>9804000</v>
      </c>
      <c r="CS77" s="459">
        <f t="shared" si="113"/>
        <v>9675000</v>
      </c>
      <c r="CT77" s="460">
        <f t="shared" si="114"/>
        <v>9675000</v>
      </c>
      <c r="CU77" s="459">
        <f t="shared" si="115"/>
        <v>0</v>
      </c>
      <c r="CV77" s="459"/>
      <c r="CW77" s="494">
        <f t="shared" si="116"/>
        <v>69000</v>
      </c>
      <c r="CX77" s="494">
        <f t="shared" si="117"/>
        <v>0</v>
      </c>
      <c r="CY77" s="494">
        <f t="shared" si="118"/>
        <v>0</v>
      </c>
      <c r="CZ77" s="494">
        <f t="shared" si="119"/>
        <v>0</v>
      </c>
      <c r="DA77" s="494">
        <f t="shared" si="120"/>
        <v>0</v>
      </c>
      <c r="DB77" s="494">
        <f t="shared" si="121"/>
        <v>60000</v>
      </c>
      <c r="DC77" s="494">
        <f t="shared" si="122"/>
        <v>0</v>
      </c>
      <c r="DD77" s="494">
        <f t="shared" si="123"/>
        <v>0</v>
      </c>
      <c r="DE77" s="494" t="str">
        <f t="shared" si="124"/>
        <v/>
      </c>
      <c r="DF77" s="494" t="str">
        <f t="shared" si="125"/>
        <v/>
      </c>
      <c r="DG77" s="494">
        <f t="shared" si="126"/>
        <v>0</v>
      </c>
      <c r="DH77" s="499">
        <f t="shared" si="127"/>
        <v>129000</v>
      </c>
      <c r="DI77" s="499">
        <f t="shared" si="128"/>
        <v>0</v>
      </c>
      <c r="DJ77" s="499">
        <f t="shared" si="129"/>
        <v>8795454.5454545449</v>
      </c>
      <c r="DK77" s="499">
        <f t="shared" si="130"/>
        <v>879545.45454545459</v>
      </c>
      <c r="DL77" s="499">
        <f t="shared" si="131"/>
        <v>9675000</v>
      </c>
      <c r="DM77" s="485">
        <v>9675000</v>
      </c>
      <c r="DN77" s="482">
        <f t="shared" si="101"/>
        <v>0</v>
      </c>
      <c r="DQ77" s="461"/>
      <c r="DR77" s="461"/>
      <c r="DS77" s="461"/>
      <c r="DT77" s="461"/>
      <c r="DU77" s="461"/>
      <c r="DV77" s="461"/>
      <c r="DW77" s="461"/>
      <c r="DX77" s="461"/>
      <c r="DY77" s="461"/>
      <c r="DZ77" s="461"/>
      <c r="EA77" s="461"/>
      <c r="EB77" s="461"/>
      <c r="EC77" s="461"/>
      <c r="ED77" s="461"/>
      <c r="EE77" s="461"/>
      <c r="EF77" s="461"/>
      <c r="EG77" s="461"/>
      <c r="EH77" s="461"/>
      <c r="EI77" s="461"/>
      <c r="EJ77" s="461"/>
      <c r="EK77" s="461"/>
      <c r="EL77" s="461"/>
      <c r="EM77" s="461"/>
      <c r="EN77" s="461"/>
      <c r="EO77" s="461"/>
      <c r="EP77" s="461"/>
      <c r="EQ77" s="461"/>
      <c r="ER77" s="461"/>
      <c r="ES77" s="461"/>
      <c r="ET77" s="461"/>
      <c r="EU77" s="461"/>
      <c r="EV77" s="461"/>
      <c r="EW77" s="461"/>
      <c r="EX77" s="461"/>
      <c r="EY77" s="461"/>
      <c r="EZ77" s="461"/>
      <c r="FA77" s="461"/>
      <c r="FB77" s="461"/>
      <c r="FC77" s="461"/>
      <c r="FD77" s="461"/>
      <c r="FE77" s="461"/>
      <c r="FF77" s="461"/>
      <c r="FG77" s="461"/>
      <c r="FH77" s="461"/>
      <c r="FI77" s="461"/>
      <c r="FJ77" s="461"/>
      <c r="FK77" s="461"/>
      <c r="FL77" s="461"/>
      <c r="FM77" s="461"/>
      <c r="FN77" s="461"/>
      <c r="FO77" s="461"/>
      <c r="FP77" s="461"/>
    </row>
    <row r="78" spans="1:172" s="104" customFormat="1">
      <c r="A78" s="81">
        <v>43309</v>
      </c>
      <c r="B78" s="82" t="s">
        <v>57</v>
      </c>
      <c r="C78" s="83" t="s">
        <v>245</v>
      </c>
      <c r="D78" s="83" t="s">
        <v>246</v>
      </c>
      <c r="E78" s="135" t="s">
        <v>247</v>
      </c>
      <c r="F78" s="109" t="s">
        <v>356</v>
      </c>
      <c r="G78" s="468" t="s">
        <v>248</v>
      </c>
      <c r="H78" s="85" t="s">
        <v>249</v>
      </c>
      <c r="I78" s="86" t="s">
        <v>250</v>
      </c>
      <c r="J78" s="87" t="s">
        <v>71</v>
      </c>
      <c r="K78" s="88">
        <v>31</v>
      </c>
      <c r="L78" s="89">
        <f t="shared" si="71"/>
        <v>43340</v>
      </c>
      <c r="M78" s="90">
        <v>185</v>
      </c>
      <c r="N78" s="90">
        <v>75</v>
      </c>
      <c r="O78" s="90">
        <v>65</v>
      </c>
      <c r="P78" s="90">
        <v>100</v>
      </c>
      <c r="Q78" s="90">
        <v>0</v>
      </c>
      <c r="R78" s="90">
        <v>100</v>
      </c>
      <c r="S78" s="90">
        <v>0</v>
      </c>
      <c r="T78" s="90">
        <v>0</v>
      </c>
      <c r="U78" s="90">
        <v>0</v>
      </c>
      <c r="V78" s="90">
        <v>30</v>
      </c>
      <c r="W78" s="90">
        <v>0</v>
      </c>
      <c r="X78" s="122">
        <f t="shared" si="102"/>
        <v>555</v>
      </c>
      <c r="Y78" s="92">
        <v>45600</v>
      </c>
      <c r="Z78" s="92">
        <v>46000</v>
      </c>
      <c r="AA78" s="92">
        <v>33000</v>
      </c>
      <c r="AB78" s="93">
        <f t="shared" si="72"/>
        <v>8436000</v>
      </c>
      <c r="AC78" s="93">
        <f t="shared" si="73"/>
        <v>3420000</v>
      </c>
      <c r="AD78" s="93">
        <f t="shared" si="74"/>
        <v>2964000</v>
      </c>
      <c r="AE78" s="93">
        <f t="shared" si="75"/>
        <v>4560000</v>
      </c>
      <c r="AF78" s="93">
        <f t="shared" si="76"/>
        <v>0</v>
      </c>
      <c r="AG78" s="93">
        <f t="shared" si="77"/>
        <v>4560000</v>
      </c>
      <c r="AH78" s="93">
        <f t="shared" si="78"/>
        <v>0</v>
      </c>
      <c r="AI78" s="93">
        <f t="shared" si="70"/>
        <v>0</v>
      </c>
      <c r="AJ78" s="93">
        <f t="shared" si="70"/>
        <v>0</v>
      </c>
      <c r="AK78" s="93">
        <f t="shared" si="79"/>
        <v>1380000</v>
      </c>
      <c r="AL78" s="93">
        <f t="shared" si="80"/>
        <v>0</v>
      </c>
      <c r="AM78" s="122">
        <f t="shared" si="103"/>
        <v>25320000</v>
      </c>
      <c r="AN78" s="91">
        <f t="shared" si="81"/>
        <v>525</v>
      </c>
      <c r="AO78" s="91">
        <f t="shared" si="82"/>
        <v>30</v>
      </c>
      <c r="AP78" s="91">
        <f t="shared" si="83"/>
        <v>315000</v>
      </c>
      <c r="AQ78" s="91">
        <f>AO78*0</f>
        <v>0</v>
      </c>
      <c r="AR78" s="91"/>
      <c r="AS78" s="91">
        <f t="shared" si="85"/>
        <v>0</v>
      </c>
      <c r="AT78" s="91"/>
      <c r="AU78" s="91">
        <f t="shared" si="86"/>
        <v>0</v>
      </c>
      <c r="AV78" s="91">
        <f t="shared" si="87"/>
        <v>315000</v>
      </c>
      <c r="AW78" s="91">
        <f t="shared" si="88"/>
        <v>25005000</v>
      </c>
      <c r="AX78" s="91">
        <v>0</v>
      </c>
      <c r="AY78" s="93"/>
      <c r="AZ78" s="93"/>
      <c r="BA78" s="94">
        <f t="shared" si="89"/>
        <v>25005000</v>
      </c>
      <c r="BB78" s="95">
        <v>0</v>
      </c>
      <c r="BC78" s="96" t="s">
        <v>64</v>
      </c>
      <c r="BD78" s="96"/>
      <c r="BE78" s="97"/>
      <c r="BF78" s="98"/>
      <c r="BG78" s="99"/>
      <c r="BH78" s="98"/>
      <c r="BI78" s="99"/>
      <c r="BJ78" s="98"/>
      <c r="BK78" s="99"/>
      <c r="BL78" s="98"/>
      <c r="BM78" s="99"/>
      <c r="BN78" s="100"/>
      <c r="BO78" s="101">
        <f t="shared" si="90"/>
        <v>-43309</v>
      </c>
      <c r="BP78" s="102" t="str">
        <f t="shared" si="91"/>
        <v>-</v>
      </c>
      <c r="BQ78" s="103">
        <f t="shared" si="92"/>
        <v>25320000</v>
      </c>
      <c r="BS78" s="105">
        <f t="shared" si="93"/>
        <v>25320000</v>
      </c>
      <c r="BT78" s="105">
        <f t="shared" si="94"/>
        <v>0</v>
      </c>
      <c r="BU78" s="105">
        <f t="shared" si="95"/>
        <v>0</v>
      </c>
      <c r="BV78" s="105">
        <f t="shared" si="96"/>
        <v>0</v>
      </c>
      <c r="BX78" s="105">
        <f t="shared" si="97"/>
        <v>555</v>
      </c>
      <c r="BY78" s="105">
        <f t="shared" si="98"/>
        <v>0</v>
      </c>
      <c r="BZ78" s="105">
        <f t="shared" si="99"/>
        <v>0</v>
      </c>
      <c r="CA78" s="105">
        <f t="shared" si="100"/>
        <v>0</v>
      </c>
      <c r="CC78" s="106"/>
      <c r="CD78" s="107"/>
      <c r="CE78" s="107"/>
      <c r="CF78" s="107"/>
      <c r="CG78" s="108"/>
      <c r="CH78" s="108"/>
      <c r="CI78" s="108"/>
      <c r="CJ78" s="489">
        <f t="shared" si="104"/>
        <v>525</v>
      </c>
      <c r="CK78" s="489">
        <f t="shared" si="105"/>
        <v>30</v>
      </c>
      <c r="CL78" s="457">
        <f t="shared" si="106"/>
        <v>315000</v>
      </c>
      <c r="CM78" s="457">
        <f t="shared" si="107"/>
        <v>0</v>
      </c>
      <c r="CN78" s="459">
        <f t="shared" si="108"/>
        <v>0</v>
      </c>
      <c r="CO78" s="459">
        <f t="shared" si="109"/>
        <v>315000</v>
      </c>
      <c r="CP78" s="459">
        <f t="shared" si="110"/>
        <v>315000</v>
      </c>
      <c r="CQ78" s="459">
        <f t="shared" si="111"/>
        <v>0</v>
      </c>
      <c r="CR78" s="459">
        <f t="shared" si="112"/>
        <v>25320000</v>
      </c>
      <c r="CS78" s="459">
        <f t="shared" si="113"/>
        <v>25005000</v>
      </c>
      <c r="CT78" s="460">
        <f t="shared" si="114"/>
        <v>25005000</v>
      </c>
      <c r="CU78" s="459">
        <f t="shared" si="115"/>
        <v>0</v>
      </c>
      <c r="CV78" s="459"/>
      <c r="CW78" s="494">
        <f t="shared" si="116"/>
        <v>111000.00000000001</v>
      </c>
      <c r="CX78" s="494">
        <f t="shared" si="117"/>
        <v>45000</v>
      </c>
      <c r="CY78" s="494">
        <f t="shared" si="118"/>
        <v>39000</v>
      </c>
      <c r="CZ78" s="494">
        <f t="shared" si="119"/>
        <v>60000</v>
      </c>
      <c r="DA78" s="494">
        <f t="shared" si="120"/>
        <v>0</v>
      </c>
      <c r="DB78" s="494">
        <f t="shared" si="121"/>
        <v>60000</v>
      </c>
      <c r="DC78" s="494">
        <f t="shared" si="122"/>
        <v>0</v>
      </c>
      <c r="DD78" s="494">
        <f t="shared" si="123"/>
        <v>0</v>
      </c>
      <c r="DE78" s="494">
        <f t="shared" si="124"/>
        <v>0</v>
      </c>
      <c r="DF78" s="494">
        <f t="shared" si="125"/>
        <v>0</v>
      </c>
      <c r="DG78" s="494">
        <f t="shared" si="126"/>
        <v>0</v>
      </c>
      <c r="DH78" s="499">
        <f t="shared" si="127"/>
        <v>315000</v>
      </c>
      <c r="DI78" s="499">
        <f t="shared" si="128"/>
        <v>0</v>
      </c>
      <c r="DJ78" s="499">
        <f t="shared" si="129"/>
        <v>22731818.18181818</v>
      </c>
      <c r="DK78" s="499">
        <f t="shared" si="130"/>
        <v>2273181.8181818179</v>
      </c>
      <c r="DL78" s="499">
        <f t="shared" si="131"/>
        <v>25004999.999999996</v>
      </c>
      <c r="DM78" s="485">
        <v>25005000</v>
      </c>
      <c r="DN78" s="482">
        <f t="shared" si="101"/>
        <v>0</v>
      </c>
      <c r="DQ78" s="461"/>
      <c r="DR78" s="461"/>
      <c r="DS78" s="461"/>
      <c r="DT78" s="461"/>
      <c r="DU78" s="461"/>
      <c r="DV78" s="461"/>
      <c r="DW78" s="461"/>
      <c r="DX78" s="461"/>
      <c r="DY78" s="461"/>
      <c r="DZ78" s="461"/>
      <c r="EA78" s="461"/>
      <c r="EB78" s="461"/>
      <c r="EC78" s="461"/>
      <c r="ED78" s="461"/>
      <c r="EE78" s="461"/>
      <c r="EF78" s="461"/>
      <c r="EG78" s="461"/>
      <c r="EH78" s="461"/>
      <c r="EI78" s="461"/>
      <c r="EJ78" s="461"/>
      <c r="EK78" s="461"/>
      <c r="EL78" s="461"/>
      <c r="EM78" s="461"/>
      <c r="EN78" s="461"/>
      <c r="EO78" s="461"/>
      <c r="EP78" s="461"/>
      <c r="EQ78" s="461"/>
      <c r="ER78" s="461"/>
      <c r="ES78" s="461"/>
      <c r="ET78" s="461"/>
      <c r="EU78" s="461"/>
      <c r="EV78" s="461"/>
      <c r="EW78" s="461"/>
      <c r="EX78" s="461"/>
      <c r="EY78" s="461"/>
      <c r="EZ78" s="461"/>
      <c r="FA78" s="461"/>
      <c r="FB78" s="461"/>
      <c r="FC78" s="461"/>
      <c r="FD78" s="461"/>
      <c r="FE78" s="461"/>
      <c r="FF78" s="461"/>
      <c r="FG78" s="461"/>
      <c r="FH78" s="461"/>
      <c r="FI78" s="461"/>
      <c r="FJ78" s="461"/>
      <c r="FK78" s="461"/>
      <c r="FL78" s="461"/>
      <c r="FM78" s="461"/>
      <c r="FN78" s="461"/>
      <c r="FO78" s="461"/>
      <c r="FP78" s="461"/>
    </row>
    <row r="79" spans="1:172" s="104" customFormat="1">
      <c r="A79" s="81">
        <v>43309</v>
      </c>
      <c r="B79" s="82" t="s">
        <v>57</v>
      </c>
      <c r="C79" s="83" t="s">
        <v>251</v>
      </c>
      <c r="D79" s="83" t="s">
        <v>133</v>
      </c>
      <c r="E79" s="109" t="s">
        <v>134</v>
      </c>
      <c r="F79" s="109" t="s">
        <v>357</v>
      </c>
      <c r="G79" s="468" t="s">
        <v>135</v>
      </c>
      <c r="H79" s="110" t="s">
        <v>136</v>
      </c>
      <c r="I79" s="144" t="s">
        <v>137</v>
      </c>
      <c r="J79" s="87" t="s">
        <v>71</v>
      </c>
      <c r="K79" s="111">
        <v>31</v>
      </c>
      <c r="L79" s="89">
        <f t="shared" si="71"/>
        <v>43340</v>
      </c>
      <c r="M79" s="90">
        <v>150</v>
      </c>
      <c r="N79" s="90">
        <v>0</v>
      </c>
      <c r="O79" s="90">
        <v>0</v>
      </c>
      <c r="P79" s="90">
        <v>50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0">
        <v>0</v>
      </c>
      <c r="X79" s="91">
        <f t="shared" si="102"/>
        <v>200</v>
      </c>
      <c r="Y79" s="92">
        <v>45600</v>
      </c>
      <c r="Z79" s="92">
        <v>46000</v>
      </c>
      <c r="AA79" s="92">
        <v>33000</v>
      </c>
      <c r="AB79" s="93">
        <f t="shared" si="72"/>
        <v>6840000</v>
      </c>
      <c r="AC79" s="93">
        <f t="shared" si="73"/>
        <v>0</v>
      </c>
      <c r="AD79" s="93">
        <f t="shared" si="74"/>
        <v>0</v>
      </c>
      <c r="AE79" s="93">
        <f t="shared" si="75"/>
        <v>2280000</v>
      </c>
      <c r="AF79" s="93">
        <f t="shared" si="76"/>
        <v>0</v>
      </c>
      <c r="AG79" s="93">
        <f t="shared" si="77"/>
        <v>0</v>
      </c>
      <c r="AH79" s="93">
        <f t="shared" si="78"/>
        <v>0</v>
      </c>
      <c r="AI79" s="93">
        <f t="shared" si="70"/>
        <v>0</v>
      </c>
      <c r="AJ79" s="93">
        <f t="shared" si="70"/>
        <v>0</v>
      </c>
      <c r="AK79" s="93">
        <f t="shared" si="79"/>
        <v>0</v>
      </c>
      <c r="AL79" s="93">
        <f t="shared" si="80"/>
        <v>0</v>
      </c>
      <c r="AM79" s="91">
        <f t="shared" si="103"/>
        <v>9120000</v>
      </c>
      <c r="AN79" s="91">
        <f t="shared" si="81"/>
        <v>200</v>
      </c>
      <c r="AO79" s="91">
        <f t="shared" si="82"/>
        <v>0</v>
      </c>
      <c r="AP79" s="91">
        <f t="shared" si="83"/>
        <v>120000</v>
      </c>
      <c r="AQ79" s="91">
        <f t="shared" si="84"/>
        <v>0</v>
      </c>
      <c r="AR79" s="91"/>
      <c r="AS79" s="91">
        <f>AN79*2000</f>
        <v>400000</v>
      </c>
      <c r="AT79" s="91"/>
      <c r="AU79" s="91">
        <f t="shared" si="86"/>
        <v>0</v>
      </c>
      <c r="AV79" s="91">
        <f t="shared" si="87"/>
        <v>520000</v>
      </c>
      <c r="AW79" s="91">
        <f t="shared" si="88"/>
        <v>8600000</v>
      </c>
      <c r="AX79" s="91">
        <v>180000</v>
      </c>
      <c r="AY79" s="93"/>
      <c r="AZ79" s="93"/>
      <c r="BA79" s="94">
        <f t="shared" si="89"/>
        <v>8420000</v>
      </c>
      <c r="BB79" s="95">
        <v>0</v>
      </c>
      <c r="BC79" s="96" t="s">
        <v>64</v>
      </c>
      <c r="BD79" s="96"/>
      <c r="BE79" s="97"/>
      <c r="BF79" s="98"/>
      <c r="BG79" s="99"/>
      <c r="BH79" s="98"/>
      <c r="BI79" s="99"/>
      <c r="BJ79" s="98"/>
      <c r="BK79" s="99"/>
      <c r="BL79" s="98"/>
      <c r="BM79" s="99"/>
      <c r="BN79" s="100"/>
      <c r="BO79" s="101">
        <f t="shared" si="90"/>
        <v>-43309</v>
      </c>
      <c r="BP79" s="102" t="str">
        <f t="shared" si="91"/>
        <v>-</v>
      </c>
      <c r="BQ79" s="103">
        <f t="shared" si="92"/>
        <v>9120000</v>
      </c>
      <c r="BS79" s="105">
        <f t="shared" si="93"/>
        <v>9120000</v>
      </c>
      <c r="BT79" s="105">
        <f t="shared" si="94"/>
        <v>0</v>
      </c>
      <c r="BU79" s="105">
        <f t="shared" si="95"/>
        <v>0</v>
      </c>
      <c r="BV79" s="105">
        <f t="shared" si="96"/>
        <v>0</v>
      </c>
      <c r="BX79" s="105">
        <f t="shared" si="97"/>
        <v>200</v>
      </c>
      <c r="BY79" s="105">
        <f t="shared" si="98"/>
        <v>0</v>
      </c>
      <c r="BZ79" s="105">
        <f t="shared" si="99"/>
        <v>0</v>
      </c>
      <c r="CA79" s="105">
        <f t="shared" si="100"/>
        <v>0</v>
      </c>
      <c r="CC79" s="106"/>
      <c r="CD79" s="107"/>
      <c r="CE79" s="107"/>
      <c r="CF79" s="107"/>
      <c r="CG79" s="108"/>
      <c r="CH79" s="108"/>
      <c r="CI79" s="108"/>
      <c r="CJ79" s="489">
        <f t="shared" si="104"/>
        <v>200</v>
      </c>
      <c r="CK79" s="489">
        <f t="shared" si="105"/>
        <v>0</v>
      </c>
      <c r="CL79" s="457">
        <f t="shared" si="106"/>
        <v>520000</v>
      </c>
      <c r="CM79" s="457">
        <f t="shared" si="107"/>
        <v>0</v>
      </c>
      <c r="CN79" s="459">
        <f t="shared" si="108"/>
        <v>180000</v>
      </c>
      <c r="CO79" s="459">
        <f t="shared" si="109"/>
        <v>700000</v>
      </c>
      <c r="CP79" s="459">
        <f t="shared" si="110"/>
        <v>700000</v>
      </c>
      <c r="CQ79" s="459">
        <f t="shared" si="111"/>
        <v>0</v>
      </c>
      <c r="CR79" s="459">
        <f t="shared" si="112"/>
        <v>9120000</v>
      </c>
      <c r="CS79" s="459">
        <f t="shared" si="113"/>
        <v>8420000</v>
      </c>
      <c r="CT79" s="460">
        <f t="shared" si="114"/>
        <v>8420000</v>
      </c>
      <c r="CU79" s="459">
        <f t="shared" si="115"/>
        <v>0</v>
      </c>
      <c r="CV79" s="459"/>
      <c r="CW79" s="494">
        <f t="shared" si="116"/>
        <v>525000</v>
      </c>
      <c r="CX79" s="494">
        <f t="shared" si="117"/>
        <v>0</v>
      </c>
      <c r="CY79" s="494">
        <f t="shared" si="118"/>
        <v>0</v>
      </c>
      <c r="CZ79" s="494">
        <f t="shared" si="119"/>
        <v>175000</v>
      </c>
      <c r="DA79" s="494">
        <f t="shared" si="120"/>
        <v>0</v>
      </c>
      <c r="DB79" s="494">
        <f t="shared" si="121"/>
        <v>0</v>
      </c>
      <c r="DC79" s="494">
        <f t="shared" si="122"/>
        <v>0</v>
      </c>
      <c r="DD79" s="494">
        <f t="shared" si="123"/>
        <v>0</v>
      </c>
      <c r="DE79" s="494" t="str">
        <f t="shared" si="124"/>
        <v/>
      </c>
      <c r="DF79" s="494" t="str">
        <f t="shared" si="125"/>
        <v/>
      </c>
      <c r="DG79" s="494">
        <f t="shared" si="126"/>
        <v>0</v>
      </c>
      <c r="DH79" s="499">
        <f t="shared" si="127"/>
        <v>700000</v>
      </c>
      <c r="DI79" s="499">
        <f t="shared" si="128"/>
        <v>0</v>
      </c>
      <c r="DJ79" s="499">
        <f t="shared" si="129"/>
        <v>7654545.4545454541</v>
      </c>
      <c r="DK79" s="499">
        <f t="shared" si="130"/>
        <v>765454.54545454541</v>
      </c>
      <c r="DL79" s="499">
        <f t="shared" si="131"/>
        <v>8420000</v>
      </c>
      <c r="DM79" s="485">
        <v>8420000</v>
      </c>
      <c r="DN79" s="482">
        <f t="shared" si="101"/>
        <v>0</v>
      </c>
    </row>
    <row r="80" spans="1:172" s="104" customFormat="1">
      <c r="A80" s="81">
        <v>43309</v>
      </c>
      <c r="B80" s="82" t="s">
        <v>57</v>
      </c>
      <c r="C80" s="83" t="s">
        <v>252</v>
      </c>
      <c r="D80" s="83" t="s">
        <v>78</v>
      </c>
      <c r="E80" s="84" t="s">
        <v>79</v>
      </c>
      <c r="F80" s="109" t="s">
        <v>358</v>
      </c>
      <c r="G80" s="468" t="s">
        <v>80</v>
      </c>
      <c r="H80" s="85" t="s">
        <v>81</v>
      </c>
      <c r="I80" s="86" t="s">
        <v>70</v>
      </c>
      <c r="J80" s="87" t="s">
        <v>71</v>
      </c>
      <c r="K80" s="88">
        <v>31</v>
      </c>
      <c r="L80" s="89">
        <f t="shared" si="71"/>
        <v>43340</v>
      </c>
      <c r="M80" s="90">
        <v>185</v>
      </c>
      <c r="N80" s="90">
        <v>15</v>
      </c>
      <c r="O80" s="90">
        <v>0</v>
      </c>
      <c r="P80" s="90">
        <v>15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0">
        <v>0</v>
      </c>
      <c r="X80" s="91">
        <f t="shared" si="102"/>
        <v>215</v>
      </c>
      <c r="Y80" s="92">
        <v>45600</v>
      </c>
      <c r="Z80" s="92">
        <v>46000</v>
      </c>
      <c r="AA80" s="92">
        <v>33000</v>
      </c>
      <c r="AB80" s="93">
        <f t="shared" si="72"/>
        <v>8436000</v>
      </c>
      <c r="AC80" s="93">
        <f t="shared" si="73"/>
        <v>684000</v>
      </c>
      <c r="AD80" s="93">
        <f t="shared" si="74"/>
        <v>0</v>
      </c>
      <c r="AE80" s="93">
        <f t="shared" si="75"/>
        <v>684000</v>
      </c>
      <c r="AF80" s="93">
        <f t="shared" si="76"/>
        <v>0</v>
      </c>
      <c r="AG80" s="93">
        <f t="shared" si="77"/>
        <v>0</v>
      </c>
      <c r="AH80" s="93">
        <f t="shared" si="78"/>
        <v>0</v>
      </c>
      <c r="AI80" s="93">
        <f t="shared" ref="AI80:AJ92" si="132">Y80*T80</f>
        <v>0</v>
      </c>
      <c r="AJ80" s="93">
        <f t="shared" si="132"/>
        <v>0</v>
      </c>
      <c r="AK80" s="93">
        <f t="shared" si="79"/>
        <v>0</v>
      </c>
      <c r="AL80" s="93">
        <f t="shared" si="80"/>
        <v>0</v>
      </c>
      <c r="AM80" s="91">
        <f t="shared" si="103"/>
        <v>9804000</v>
      </c>
      <c r="AN80" s="91">
        <f t="shared" si="81"/>
        <v>215</v>
      </c>
      <c r="AO80" s="91">
        <f t="shared" si="82"/>
        <v>0</v>
      </c>
      <c r="AP80" s="91">
        <f t="shared" si="83"/>
        <v>129000</v>
      </c>
      <c r="AQ80" s="91">
        <f t="shared" si="84"/>
        <v>0</v>
      </c>
      <c r="AR80" s="91"/>
      <c r="AS80" s="91">
        <f t="shared" si="85"/>
        <v>0</v>
      </c>
      <c r="AT80" s="91"/>
      <c r="AU80" s="91">
        <f t="shared" si="86"/>
        <v>0</v>
      </c>
      <c r="AV80" s="91">
        <f t="shared" si="87"/>
        <v>129000</v>
      </c>
      <c r="AW80" s="91">
        <f t="shared" si="88"/>
        <v>9675000</v>
      </c>
      <c r="AX80" s="91">
        <v>0</v>
      </c>
      <c r="AY80" s="93"/>
      <c r="AZ80" s="93"/>
      <c r="BA80" s="94">
        <f t="shared" si="89"/>
        <v>9675000</v>
      </c>
      <c r="BB80" s="95">
        <v>0</v>
      </c>
      <c r="BC80" s="96" t="s">
        <v>64</v>
      </c>
      <c r="BD80" s="96"/>
      <c r="BE80" s="97"/>
      <c r="BF80" s="98"/>
      <c r="BG80" s="99"/>
      <c r="BH80" s="98"/>
      <c r="BI80" s="99"/>
      <c r="BJ80" s="98"/>
      <c r="BK80" s="99"/>
      <c r="BL80" s="98"/>
      <c r="BM80" s="99"/>
      <c r="BN80" s="100"/>
      <c r="BO80" s="101">
        <f t="shared" si="90"/>
        <v>-43309</v>
      </c>
      <c r="BP80" s="102" t="str">
        <f t="shared" si="91"/>
        <v>-</v>
      </c>
      <c r="BQ80" s="103">
        <f t="shared" si="92"/>
        <v>9804000</v>
      </c>
      <c r="BS80" s="105">
        <f t="shared" si="93"/>
        <v>9804000</v>
      </c>
      <c r="BT80" s="105">
        <f t="shared" si="94"/>
        <v>0</v>
      </c>
      <c r="BU80" s="105">
        <f t="shared" si="95"/>
        <v>0</v>
      </c>
      <c r="BV80" s="105">
        <f t="shared" si="96"/>
        <v>0</v>
      </c>
      <c r="BX80" s="105">
        <f t="shared" si="97"/>
        <v>215</v>
      </c>
      <c r="BY80" s="105">
        <f t="shared" si="98"/>
        <v>0</v>
      </c>
      <c r="BZ80" s="105">
        <f t="shared" si="99"/>
        <v>0</v>
      </c>
      <c r="CA80" s="105">
        <f t="shared" si="100"/>
        <v>0</v>
      </c>
      <c r="CC80" s="106"/>
      <c r="CD80" s="107"/>
      <c r="CE80" s="107"/>
      <c r="CF80" s="107"/>
      <c r="CG80" s="108"/>
      <c r="CH80" s="108"/>
      <c r="CI80" s="108"/>
      <c r="CJ80" s="489">
        <f t="shared" si="104"/>
        <v>215</v>
      </c>
      <c r="CK80" s="489">
        <f t="shared" si="105"/>
        <v>0</v>
      </c>
      <c r="CL80" s="457">
        <f t="shared" si="106"/>
        <v>129000</v>
      </c>
      <c r="CM80" s="457">
        <f t="shared" si="107"/>
        <v>0</v>
      </c>
      <c r="CN80" s="459">
        <f t="shared" si="108"/>
        <v>0</v>
      </c>
      <c r="CO80" s="459">
        <f t="shared" si="109"/>
        <v>129000</v>
      </c>
      <c r="CP80" s="459">
        <f t="shared" si="110"/>
        <v>129000</v>
      </c>
      <c r="CQ80" s="459">
        <f t="shared" si="111"/>
        <v>0</v>
      </c>
      <c r="CR80" s="459">
        <f t="shared" si="112"/>
        <v>9804000</v>
      </c>
      <c r="CS80" s="459">
        <f t="shared" si="113"/>
        <v>9675000</v>
      </c>
      <c r="CT80" s="460">
        <f t="shared" si="114"/>
        <v>9675000</v>
      </c>
      <c r="CU80" s="459">
        <f t="shared" si="115"/>
        <v>0</v>
      </c>
      <c r="CV80" s="459"/>
      <c r="CW80" s="494">
        <f t="shared" si="116"/>
        <v>111000</v>
      </c>
      <c r="CX80" s="494">
        <f t="shared" si="117"/>
        <v>9000</v>
      </c>
      <c r="CY80" s="494">
        <f t="shared" si="118"/>
        <v>0</v>
      </c>
      <c r="CZ80" s="494">
        <f t="shared" si="119"/>
        <v>9000</v>
      </c>
      <c r="DA80" s="494">
        <f t="shared" si="120"/>
        <v>0</v>
      </c>
      <c r="DB80" s="494">
        <f t="shared" si="121"/>
        <v>0</v>
      </c>
      <c r="DC80" s="494">
        <f t="shared" si="122"/>
        <v>0</v>
      </c>
      <c r="DD80" s="494">
        <f t="shared" si="123"/>
        <v>0</v>
      </c>
      <c r="DE80" s="494" t="str">
        <f t="shared" si="124"/>
        <v/>
      </c>
      <c r="DF80" s="494" t="str">
        <f t="shared" si="125"/>
        <v/>
      </c>
      <c r="DG80" s="494">
        <f t="shared" si="126"/>
        <v>0</v>
      </c>
      <c r="DH80" s="499">
        <f t="shared" si="127"/>
        <v>129000</v>
      </c>
      <c r="DI80" s="499">
        <f t="shared" si="128"/>
        <v>0</v>
      </c>
      <c r="DJ80" s="499">
        <f t="shared" si="129"/>
        <v>8795454.5454545449</v>
      </c>
      <c r="DK80" s="499">
        <f t="shared" si="130"/>
        <v>879545.45454545459</v>
      </c>
      <c r="DL80" s="499">
        <f t="shared" si="131"/>
        <v>9675000</v>
      </c>
      <c r="DM80" s="485">
        <v>9675000</v>
      </c>
      <c r="DN80" s="482">
        <f t="shared" si="101"/>
        <v>0</v>
      </c>
    </row>
    <row r="81" spans="1:120" s="104" customFormat="1" ht="16.5" thickBot="1">
      <c r="A81" s="145">
        <v>43309</v>
      </c>
      <c r="B81" s="146" t="s">
        <v>57</v>
      </c>
      <c r="C81" s="147" t="s">
        <v>253</v>
      </c>
      <c r="D81" s="147" t="s">
        <v>158</v>
      </c>
      <c r="E81" s="191" t="s">
        <v>159</v>
      </c>
      <c r="F81" s="109" t="s">
        <v>359</v>
      </c>
      <c r="G81" s="471" t="s">
        <v>160</v>
      </c>
      <c r="H81" s="150" t="s">
        <v>161</v>
      </c>
      <c r="I81" s="151" t="s">
        <v>70</v>
      </c>
      <c r="J81" s="152" t="s">
        <v>71</v>
      </c>
      <c r="K81" s="153">
        <v>31</v>
      </c>
      <c r="L81" s="154">
        <f t="shared" si="71"/>
        <v>43340</v>
      </c>
      <c r="M81" s="155">
        <v>100</v>
      </c>
      <c r="N81" s="155">
        <v>0</v>
      </c>
      <c r="O81" s="155">
        <v>0</v>
      </c>
      <c r="P81" s="155">
        <v>0</v>
      </c>
      <c r="Q81" s="155">
        <v>0</v>
      </c>
      <c r="R81" s="155">
        <v>100</v>
      </c>
      <c r="S81" s="155">
        <v>0</v>
      </c>
      <c r="T81" s="155">
        <v>0</v>
      </c>
      <c r="U81" s="155">
        <v>0</v>
      </c>
      <c r="V81" s="155">
        <v>0</v>
      </c>
      <c r="W81" s="155">
        <v>0</v>
      </c>
      <c r="X81" s="136">
        <f t="shared" si="102"/>
        <v>200</v>
      </c>
      <c r="Y81" s="156">
        <v>45600</v>
      </c>
      <c r="Z81" s="156">
        <v>46000</v>
      </c>
      <c r="AA81" s="156">
        <v>33000</v>
      </c>
      <c r="AB81" s="142">
        <f t="shared" si="72"/>
        <v>4560000</v>
      </c>
      <c r="AC81" s="142">
        <f t="shared" si="73"/>
        <v>0</v>
      </c>
      <c r="AD81" s="142">
        <f t="shared" si="74"/>
        <v>0</v>
      </c>
      <c r="AE81" s="142">
        <f t="shared" si="75"/>
        <v>0</v>
      </c>
      <c r="AF81" s="142">
        <f t="shared" si="76"/>
        <v>0</v>
      </c>
      <c r="AG81" s="93">
        <f t="shared" si="77"/>
        <v>4560000</v>
      </c>
      <c r="AH81" s="93">
        <f t="shared" si="78"/>
        <v>0</v>
      </c>
      <c r="AI81" s="93">
        <f t="shared" si="132"/>
        <v>0</v>
      </c>
      <c r="AJ81" s="142">
        <f t="shared" si="132"/>
        <v>0</v>
      </c>
      <c r="AK81" s="142">
        <f t="shared" si="79"/>
        <v>0</v>
      </c>
      <c r="AL81" s="142">
        <f t="shared" si="80"/>
        <v>0</v>
      </c>
      <c r="AM81" s="136">
        <f t="shared" si="103"/>
        <v>9120000</v>
      </c>
      <c r="AN81" s="136">
        <f t="shared" si="81"/>
        <v>200</v>
      </c>
      <c r="AO81" s="136">
        <f t="shared" si="82"/>
        <v>0</v>
      </c>
      <c r="AP81" s="136">
        <f t="shared" si="83"/>
        <v>120000</v>
      </c>
      <c r="AQ81" s="136">
        <f t="shared" si="84"/>
        <v>0</v>
      </c>
      <c r="AR81" s="136"/>
      <c r="AS81" s="136">
        <f t="shared" si="85"/>
        <v>0</v>
      </c>
      <c r="AT81" s="136"/>
      <c r="AU81" s="136">
        <f t="shared" si="86"/>
        <v>0</v>
      </c>
      <c r="AV81" s="136">
        <f t="shared" si="87"/>
        <v>120000</v>
      </c>
      <c r="AW81" s="136">
        <f t="shared" si="88"/>
        <v>9000000</v>
      </c>
      <c r="AX81" s="136">
        <v>0</v>
      </c>
      <c r="AY81" s="142"/>
      <c r="AZ81" s="142"/>
      <c r="BA81" s="157">
        <f t="shared" si="89"/>
        <v>9000000</v>
      </c>
      <c r="BB81" s="158">
        <v>0</v>
      </c>
      <c r="BC81" s="159" t="s">
        <v>64</v>
      </c>
      <c r="BD81" s="159"/>
      <c r="BE81" s="160"/>
      <c r="BF81" s="161"/>
      <c r="BG81" s="162"/>
      <c r="BH81" s="161"/>
      <c r="BI81" s="162"/>
      <c r="BJ81" s="161"/>
      <c r="BK81" s="162"/>
      <c r="BL81" s="161"/>
      <c r="BM81" s="162"/>
      <c r="BN81" s="163"/>
      <c r="BO81" s="164">
        <f t="shared" si="90"/>
        <v>-43309</v>
      </c>
      <c r="BP81" s="165" t="str">
        <f t="shared" si="91"/>
        <v>-</v>
      </c>
      <c r="BQ81" s="166">
        <f t="shared" si="92"/>
        <v>9120000</v>
      </c>
      <c r="BS81" s="105">
        <f t="shared" si="93"/>
        <v>9120000</v>
      </c>
      <c r="BT81" s="105">
        <f t="shared" si="94"/>
        <v>0</v>
      </c>
      <c r="BU81" s="105">
        <f t="shared" si="95"/>
        <v>0</v>
      </c>
      <c r="BV81" s="105">
        <f t="shared" si="96"/>
        <v>0</v>
      </c>
      <c r="BX81" s="105">
        <f t="shared" si="97"/>
        <v>200</v>
      </c>
      <c r="BY81" s="105">
        <f t="shared" si="98"/>
        <v>0</v>
      </c>
      <c r="BZ81" s="105">
        <f t="shared" si="99"/>
        <v>0</v>
      </c>
      <c r="CA81" s="105">
        <f t="shared" si="100"/>
        <v>0</v>
      </c>
      <c r="CC81" s="106"/>
      <c r="CD81" s="107"/>
      <c r="CE81" s="107"/>
      <c r="CF81" s="107"/>
      <c r="CG81" s="108"/>
      <c r="CH81" s="108"/>
      <c r="CI81" s="108"/>
      <c r="CJ81" s="489">
        <f t="shared" si="104"/>
        <v>200</v>
      </c>
      <c r="CK81" s="489">
        <f t="shared" si="105"/>
        <v>0</v>
      </c>
      <c r="CL81" s="457">
        <f t="shared" si="106"/>
        <v>120000</v>
      </c>
      <c r="CM81" s="457">
        <f t="shared" si="107"/>
        <v>0</v>
      </c>
      <c r="CN81" s="459">
        <f t="shared" si="108"/>
        <v>0</v>
      </c>
      <c r="CO81" s="459">
        <f t="shared" si="109"/>
        <v>120000</v>
      </c>
      <c r="CP81" s="459">
        <f t="shared" si="110"/>
        <v>120000</v>
      </c>
      <c r="CQ81" s="459">
        <f t="shared" si="111"/>
        <v>0</v>
      </c>
      <c r="CR81" s="459">
        <f t="shared" si="112"/>
        <v>9120000</v>
      </c>
      <c r="CS81" s="459">
        <f t="shared" si="113"/>
        <v>9000000</v>
      </c>
      <c r="CT81" s="460">
        <f t="shared" si="114"/>
        <v>9000000</v>
      </c>
      <c r="CU81" s="459">
        <f t="shared" si="115"/>
        <v>0</v>
      </c>
      <c r="CV81" s="459"/>
      <c r="CW81" s="494">
        <f t="shared" si="116"/>
        <v>60000</v>
      </c>
      <c r="CX81" s="494">
        <f t="shared" si="117"/>
        <v>0</v>
      </c>
      <c r="CY81" s="494">
        <f t="shared" si="118"/>
        <v>0</v>
      </c>
      <c r="CZ81" s="494">
        <f t="shared" si="119"/>
        <v>0</v>
      </c>
      <c r="DA81" s="494">
        <f t="shared" si="120"/>
        <v>0</v>
      </c>
      <c r="DB81" s="494">
        <f t="shared" si="121"/>
        <v>60000</v>
      </c>
      <c r="DC81" s="494">
        <f t="shared" si="122"/>
        <v>0</v>
      </c>
      <c r="DD81" s="494">
        <f t="shared" si="123"/>
        <v>0</v>
      </c>
      <c r="DE81" s="494" t="str">
        <f t="shared" si="124"/>
        <v/>
      </c>
      <c r="DF81" s="494" t="str">
        <f t="shared" si="125"/>
        <v/>
      </c>
      <c r="DG81" s="494">
        <f t="shared" si="126"/>
        <v>0</v>
      </c>
      <c r="DH81" s="499">
        <f t="shared" si="127"/>
        <v>120000</v>
      </c>
      <c r="DI81" s="499">
        <f t="shared" si="128"/>
        <v>0</v>
      </c>
      <c r="DJ81" s="499">
        <f t="shared" si="129"/>
        <v>8181818.1818181807</v>
      </c>
      <c r="DK81" s="499">
        <f t="shared" si="130"/>
        <v>818181.81818181812</v>
      </c>
      <c r="DL81" s="499">
        <f t="shared" si="131"/>
        <v>8999999.9999999981</v>
      </c>
      <c r="DM81" s="485">
        <v>9000000</v>
      </c>
      <c r="DN81" s="482">
        <f t="shared" si="101"/>
        <v>0</v>
      </c>
    </row>
    <row r="82" spans="1:120" s="104" customFormat="1" ht="16.5" thickBot="1">
      <c r="A82" s="167">
        <v>43311</v>
      </c>
      <c r="B82" s="168" t="s">
        <v>57</v>
      </c>
      <c r="C82" s="169" t="s">
        <v>254</v>
      </c>
      <c r="D82" s="169" t="s">
        <v>255</v>
      </c>
      <c r="E82" s="199" t="s">
        <v>256</v>
      </c>
      <c r="F82" s="109" t="s">
        <v>360</v>
      </c>
      <c r="G82" s="475" t="s">
        <v>257</v>
      </c>
      <c r="H82" s="171" t="s">
        <v>258</v>
      </c>
      <c r="I82" s="173" t="s">
        <v>259</v>
      </c>
      <c r="J82" s="174" t="s">
        <v>71</v>
      </c>
      <c r="K82" s="198">
        <v>31</v>
      </c>
      <c r="L82" s="176">
        <f t="shared" si="71"/>
        <v>43342</v>
      </c>
      <c r="M82" s="177">
        <v>315</v>
      </c>
      <c r="N82" s="177">
        <v>80</v>
      </c>
      <c r="O82" s="177">
        <v>56</v>
      </c>
      <c r="P82" s="177">
        <v>80</v>
      </c>
      <c r="Q82" s="177">
        <v>0</v>
      </c>
      <c r="R82" s="177">
        <v>50</v>
      </c>
      <c r="S82" s="177">
        <v>0</v>
      </c>
      <c r="T82" s="177">
        <v>0</v>
      </c>
      <c r="U82" s="177">
        <v>0</v>
      </c>
      <c r="V82" s="177">
        <v>0</v>
      </c>
      <c r="W82" s="177">
        <v>0</v>
      </c>
      <c r="X82" s="91">
        <f t="shared" si="102"/>
        <v>581</v>
      </c>
      <c r="Y82" s="178">
        <v>45600</v>
      </c>
      <c r="Z82" s="178">
        <v>46000</v>
      </c>
      <c r="AA82" s="178">
        <v>33000</v>
      </c>
      <c r="AB82" s="179">
        <f t="shared" si="72"/>
        <v>14364000</v>
      </c>
      <c r="AC82" s="179">
        <f t="shared" si="73"/>
        <v>3648000</v>
      </c>
      <c r="AD82" s="179">
        <f t="shared" si="74"/>
        <v>2553600</v>
      </c>
      <c r="AE82" s="179">
        <f t="shared" si="75"/>
        <v>3648000</v>
      </c>
      <c r="AF82" s="179">
        <f t="shared" si="76"/>
        <v>0</v>
      </c>
      <c r="AG82" s="179">
        <f t="shared" si="77"/>
        <v>2280000</v>
      </c>
      <c r="AH82" s="179">
        <f t="shared" si="78"/>
        <v>0</v>
      </c>
      <c r="AI82" s="179">
        <f t="shared" si="132"/>
        <v>0</v>
      </c>
      <c r="AJ82" s="179">
        <f t="shared" si="132"/>
        <v>0</v>
      </c>
      <c r="AK82" s="179">
        <f t="shared" si="79"/>
        <v>0</v>
      </c>
      <c r="AL82" s="179">
        <f t="shared" si="80"/>
        <v>0</v>
      </c>
      <c r="AM82" s="91">
        <f t="shared" si="103"/>
        <v>26493600</v>
      </c>
      <c r="AN82" s="180">
        <f t="shared" si="81"/>
        <v>581</v>
      </c>
      <c r="AO82" s="180">
        <f t="shared" si="82"/>
        <v>0</v>
      </c>
      <c r="AP82" s="180">
        <f>AN82*0</f>
        <v>0</v>
      </c>
      <c r="AQ82" s="180">
        <f t="shared" si="84"/>
        <v>0</v>
      </c>
      <c r="AR82" s="180"/>
      <c r="AS82" s="180">
        <f t="shared" si="85"/>
        <v>0</v>
      </c>
      <c r="AT82" s="180"/>
      <c r="AU82" s="180">
        <f t="shared" si="86"/>
        <v>0</v>
      </c>
      <c r="AV82" s="180">
        <f t="shared" si="87"/>
        <v>0</v>
      </c>
      <c r="AW82" s="180">
        <f t="shared" si="88"/>
        <v>26493600</v>
      </c>
      <c r="AX82" s="180">
        <v>0</v>
      </c>
      <c r="AY82" s="179"/>
      <c r="AZ82" s="179"/>
      <c r="BA82" s="181">
        <f t="shared" si="89"/>
        <v>26493600</v>
      </c>
      <c r="BB82" s="182">
        <v>0</v>
      </c>
      <c r="BC82" s="183" t="s">
        <v>64</v>
      </c>
      <c r="BD82" s="183"/>
      <c r="BE82" s="184"/>
      <c r="BF82" s="185"/>
      <c r="BG82" s="186"/>
      <c r="BH82" s="185"/>
      <c r="BI82" s="186"/>
      <c r="BJ82" s="185"/>
      <c r="BK82" s="186"/>
      <c r="BL82" s="185"/>
      <c r="BM82" s="186"/>
      <c r="BN82" s="187"/>
      <c r="BO82" s="188">
        <f t="shared" si="90"/>
        <v>-43311</v>
      </c>
      <c r="BP82" s="189" t="str">
        <f t="shared" si="91"/>
        <v>-</v>
      </c>
      <c r="BQ82" s="190">
        <f t="shared" si="92"/>
        <v>26493600</v>
      </c>
      <c r="BS82" s="105">
        <f t="shared" si="93"/>
        <v>26493600</v>
      </c>
      <c r="BT82" s="105">
        <f t="shared" si="94"/>
        <v>0</v>
      </c>
      <c r="BU82" s="105">
        <f t="shared" si="95"/>
        <v>0</v>
      </c>
      <c r="BV82" s="105">
        <f t="shared" si="96"/>
        <v>0</v>
      </c>
      <c r="BX82" s="105">
        <f t="shared" si="97"/>
        <v>581</v>
      </c>
      <c r="BY82" s="105">
        <f t="shared" si="98"/>
        <v>0</v>
      </c>
      <c r="BZ82" s="105">
        <f t="shared" si="99"/>
        <v>0</v>
      </c>
      <c r="CA82" s="105">
        <f t="shared" si="100"/>
        <v>0</v>
      </c>
      <c r="CC82" s="106"/>
      <c r="CD82" s="107"/>
      <c r="CE82" s="107"/>
      <c r="CF82" s="107"/>
      <c r="CG82" s="108"/>
      <c r="CH82" s="108"/>
      <c r="CI82" s="108"/>
      <c r="CJ82" s="489">
        <f t="shared" si="104"/>
        <v>581</v>
      </c>
      <c r="CK82" s="489">
        <f t="shared" si="105"/>
        <v>0</v>
      </c>
      <c r="CL82" s="457">
        <f t="shared" si="106"/>
        <v>0</v>
      </c>
      <c r="CM82" s="457">
        <f t="shared" si="107"/>
        <v>0</v>
      </c>
      <c r="CN82" s="459">
        <f t="shared" si="108"/>
        <v>0</v>
      </c>
      <c r="CO82" s="459">
        <f t="shared" si="109"/>
        <v>0</v>
      </c>
      <c r="CP82" s="459">
        <f t="shared" si="110"/>
        <v>0</v>
      </c>
      <c r="CQ82" s="459">
        <f t="shared" si="111"/>
        <v>0</v>
      </c>
      <c r="CR82" s="459">
        <f t="shared" si="112"/>
        <v>26493600</v>
      </c>
      <c r="CS82" s="459">
        <f t="shared" si="113"/>
        <v>26493600</v>
      </c>
      <c r="CT82" s="460">
        <f t="shared" si="114"/>
        <v>26493600</v>
      </c>
      <c r="CU82" s="459">
        <f t="shared" si="115"/>
        <v>0</v>
      </c>
      <c r="CV82" s="459"/>
      <c r="CW82" s="494">
        <f t="shared" si="116"/>
        <v>0</v>
      </c>
      <c r="CX82" s="494">
        <f t="shared" si="117"/>
        <v>0</v>
      </c>
      <c r="CY82" s="494">
        <f t="shared" si="118"/>
        <v>0</v>
      </c>
      <c r="CZ82" s="494">
        <f t="shared" si="119"/>
        <v>0</v>
      </c>
      <c r="DA82" s="494">
        <f t="shared" si="120"/>
        <v>0</v>
      </c>
      <c r="DB82" s="494">
        <f t="shared" si="121"/>
        <v>0</v>
      </c>
      <c r="DC82" s="494">
        <f t="shared" si="122"/>
        <v>0</v>
      </c>
      <c r="DD82" s="494">
        <f t="shared" si="123"/>
        <v>0</v>
      </c>
      <c r="DE82" s="494" t="str">
        <f t="shared" si="124"/>
        <v/>
      </c>
      <c r="DF82" s="494" t="str">
        <f t="shared" si="125"/>
        <v/>
      </c>
      <c r="DG82" s="494">
        <f t="shared" si="126"/>
        <v>0</v>
      </c>
      <c r="DH82" s="499">
        <f t="shared" si="127"/>
        <v>0</v>
      </c>
      <c r="DI82" s="499">
        <f t="shared" si="128"/>
        <v>0</v>
      </c>
      <c r="DJ82" s="499">
        <f t="shared" si="129"/>
        <v>24085090.909090906</v>
      </c>
      <c r="DK82" s="499">
        <f t="shared" si="130"/>
        <v>2408509.0909090908</v>
      </c>
      <c r="DL82" s="499">
        <f t="shared" si="131"/>
        <v>26493599.999999996</v>
      </c>
      <c r="DM82" s="485">
        <v>26493600</v>
      </c>
      <c r="DN82" s="482">
        <f t="shared" si="101"/>
        <v>0</v>
      </c>
    </row>
    <row r="83" spans="1:120" s="104" customFormat="1">
      <c r="A83" s="81">
        <v>43312</v>
      </c>
      <c r="B83" s="82" t="s">
        <v>57</v>
      </c>
      <c r="C83" s="83" t="s">
        <v>260</v>
      </c>
      <c r="D83" s="83" t="s">
        <v>133</v>
      </c>
      <c r="E83" s="109" t="s">
        <v>134</v>
      </c>
      <c r="F83" s="109" t="s">
        <v>361</v>
      </c>
      <c r="G83" s="468" t="s">
        <v>135</v>
      </c>
      <c r="H83" s="110" t="s">
        <v>136</v>
      </c>
      <c r="I83" s="144" t="s">
        <v>137</v>
      </c>
      <c r="J83" s="87" t="s">
        <v>71</v>
      </c>
      <c r="K83" s="111">
        <v>31</v>
      </c>
      <c r="L83" s="89">
        <f t="shared" si="71"/>
        <v>43343</v>
      </c>
      <c r="M83" s="90">
        <v>0</v>
      </c>
      <c r="N83" s="90">
        <v>50</v>
      </c>
      <c r="O83" s="90">
        <v>0</v>
      </c>
      <c r="P83" s="90">
        <v>0</v>
      </c>
      <c r="Q83" s="90">
        <v>0</v>
      </c>
      <c r="R83" s="90">
        <v>50</v>
      </c>
      <c r="S83" s="90">
        <v>0</v>
      </c>
      <c r="T83" s="90">
        <v>0</v>
      </c>
      <c r="U83" s="90">
        <v>0</v>
      </c>
      <c r="V83" s="90">
        <v>0</v>
      </c>
      <c r="W83" s="90">
        <v>0</v>
      </c>
      <c r="X83" s="122">
        <f t="shared" si="102"/>
        <v>100</v>
      </c>
      <c r="Y83" s="92">
        <v>45600</v>
      </c>
      <c r="Z83" s="92">
        <v>46000</v>
      </c>
      <c r="AA83" s="92">
        <v>33000</v>
      </c>
      <c r="AB83" s="93">
        <f t="shared" si="72"/>
        <v>0</v>
      </c>
      <c r="AC83" s="93">
        <f t="shared" si="73"/>
        <v>2280000</v>
      </c>
      <c r="AD83" s="93">
        <f t="shared" si="74"/>
        <v>0</v>
      </c>
      <c r="AE83" s="93">
        <f t="shared" si="75"/>
        <v>0</v>
      </c>
      <c r="AF83" s="93">
        <f t="shared" si="76"/>
        <v>0</v>
      </c>
      <c r="AG83" s="93">
        <f t="shared" si="77"/>
        <v>2280000</v>
      </c>
      <c r="AH83" s="93">
        <f t="shared" si="78"/>
        <v>0</v>
      </c>
      <c r="AI83" s="93">
        <f t="shared" si="132"/>
        <v>0</v>
      </c>
      <c r="AJ83" s="93">
        <f t="shared" si="132"/>
        <v>0</v>
      </c>
      <c r="AK83" s="93">
        <f t="shared" si="79"/>
        <v>0</v>
      </c>
      <c r="AL83" s="93">
        <f t="shared" si="80"/>
        <v>0</v>
      </c>
      <c r="AM83" s="122">
        <f t="shared" si="103"/>
        <v>4560000</v>
      </c>
      <c r="AN83" s="91">
        <f t="shared" si="81"/>
        <v>100</v>
      </c>
      <c r="AO83" s="91">
        <f t="shared" si="82"/>
        <v>0</v>
      </c>
      <c r="AP83" s="91">
        <f t="shared" si="83"/>
        <v>60000</v>
      </c>
      <c r="AQ83" s="91">
        <f t="shared" si="84"/>
        <v>0</v>
      </c>
      <c r="AR83" s="91"/>
      <c r="AS83" s="91">
        <f>0*AO83+AN83*2000</f>
        <v>200000</v>
      </c>
      <c r="AT83" s="91"/>
      <c r="AU83" s="91">
        <f t="shared" si="86"/>
        <v>0</v>
      </c>
      <c r="AV83" s="91">
        <f t="shared" si="87"/>
        <v>260000</v>
      </c>
      <c r="AW83" s="91">
        <f t="shared" si="88"/>
        <v>4300000</v>
      </c>
      <c r="AX83" s="91">
        <v>90000</v>
      </c>
      <c r="AY83" s="93"/>
      <c r="AZ83" s="93"/>
      <c r="BA83" s="94">
        <f t="shared" si="89"/>
        <v>4210000</v>
      </c>
      <c r="BB83" s="95">
        <v>0</v>
      </c>
      <c r="BC83" s="96" t="s">
        <v>64</v>
      </c>
      <c r="BD83" s="96"/>
      <c r="BE83" s="97"/>
      <c r="BF83" s="98"/>
      <c r="BG83" s="99"/>
      <c r="BH83" s="98"/>
      <c r="BI83" s="99"/>
      <c r="BJ83" s="98"/>
      <c r="BK83" s="99"/>
      <c r="BL83" s="98"/>
      <c r="BM83" s="99"/>
      <c r="BN83" s="100"/>
      <c r="BO83" s="101">
        <f t="shared" si="90"/>
        <v>-43312</v>
      </c>
      <c r="BP83" s="102" t="str">
        <f t="shared" si="91"/>
        <v>-</v>
      </c>
      <c r="BQ83" s="103">
        <f t="shared" si="92"/>
        <v>4560000</v>
      </c>
      <c r="BS83" s="105">
        <f t="shared" si="93"/>
        <v>4560000</v>
      </c>
      <c r="BT83" s="105">
        <f t="shared" si="94"/>
        <v>0</v>
      </c>
      <c r="BU83" s="105">
        <f t="shared" si="95"/>
        <v>0</v>
      </c>
      <c r="BV83" s="105">
        <f t="shared" si="96"/>
        <v>0</v>
      </c>
      <c r="BX83" s="105">
        <f t="shared" si="97"/>
        <v>100</v>
      </c>
      <c r="BY83" s="105">
        <f t="shared" si="98"/>
        <v>0</v>
      </c>
      <c r="BZ83" s="105">
        <f t="shared" si="99"/>
        <v>0</v>
      </c>
      <c r="CA83" s="105">
        <f t="shared" si="100"/>
        <v>0</v>
      </c>
      <c r="CC83" s="106"/>
      <c r="CD83" s="107"/>
      <c r="CE83" s="107"/>
      <c r="CF83" s="107"/>
      <c r="CG83" s="108"/>
      <c r="CH83" s="108"/>
      <c r="CI83" s="108"/>
      <c r="CJ83" s="489">
        <f t="shared" si="104"/>
        <v>100</v>
      </c>
      <c r="CK83" s="489">
        <f t="shared" si="105"/>
        <v>0</v>
      </c>
      <c r="CL83" s="457">
        <f t="shared" si="106"/>
        <v>260000</v>
      </c>
      <c r="CM83" s="457">
        <f t="shared" si="107"/>
        <v>0</v>
      </c>
      <c r="CN83" s="459">
        <f t="shared" si="108"/>
        <v>90000</v>
      </c>
      <c r="CO83" s="459">
        <f t="shared" si="109"/>
        <v>350000</v>
      </c>
      <c r="CP83" s="459">
        <f t="shared" si="110"/>
        <v>350000</v>
      </c>
      <c r="CQ83" s="459">
        <f t="shared" si="111"/>
        <v>0</v>
      </c>
      <c r="CR83" s="459">
        <f t="shared" si="112"/>
        <v>4560000</v>
      </c>
      <c r="CS83" s="459">
        <f t="shared" si="113"/>
        <v>4210000</v>
      </c>
      <c r="CT83" s="460">
        <f t="shared" si="114"/>
        <v>4210000</v>
      </c>
      <c r="CU83" s="459">
        <f t="shared" si="115"/>
        <v>0</v>
      </c>
      <c r="CV83" s="459"/>
      <c r="CW83" s="494">
        <f t="shared" si="116"/>
        <v>0</v>
      </c>
      <c r="CX83" s="494">
        <f t="shared" si="117"/>
        <v>175000</v>
      </c>
      <c r="CY83" s="494">
        <f t="shared" si="118"/>
        <v>0</v>
      </c>
      <c r="CZ83" s="494">
        <f t="shared" si="119"/>
        <v>0</v>
      </c>
      <c r="DA83" s="494">
        <f t="shared" si="120"/>
        <v>0</v>
      </c>
      <c r="DB83" s="494">
        <f t="shared" si="121"/>
        <v>175000</v>
      </c>
      <c r="DC83" s="494">
        <f t="shared" si="122"/>
        <v>0</v>
      </c>
      <c r="DD83" s="494">
        <f t="shared" si="123"/>
        <v>0</v>
      </c>
      <c r="DE83" s="494" t="str">
        <f t="shared" si="124"/>
        <v/>
      </c>
      <c r="DF83" s="494" t="str">
        <f t="shared" si="125"/>
        <v/>
      </c>
      <c r="DG83" s="494">
        <f t="shared" si="126"/>
        <v>0</v>
      </c>
      <c r="DH83" s="499">
        <f t="shared" si="127"/>
        <v>350000</v>
      </c>
      <c r="DI83" s="499">
        <f t="shared" si="128"/>
        <v>0</v>
      </c>
      <c r="DJ83" s="499">
        <f t="shared" si="129"/>
        <v>3827272.7272727271</v>
      </c>
      <c r="DK83" s="499">
        <f t="shared" si="130"/>
        <v>382727.27272727271</v>
      </c>
      <c r="DL83" s="499">
        <f t="shared" si="131"/>
        <v>4210000</v>
      </c>
      <c r="DM83" s="485">
        <v>4210000</v>
      </c>
      <c r="DN83" s="482">
        <f t="shared" si="101"/>
        <v>0</v>
      </c>
    </row>
    <row r="84" spans="1:120" s="104" customFormat="1">
      <c r="A84" s="81">
        <v>43312</v>
      </c>
      <c r="B84" s="82" t="s">
        <v>57</v>
      </c>
      <c r="C84" s="83" t="s">
        <v>261</v>
      </c>
      <c r="D84" s="83"/>
      <c r="E84" s="135" t="s">
        <v>262</v>
      </c>
      <c r="F84" s="109" t="s">
        <v>362</v>
      </c>
      <c r="G84" s="468" t="s">
        <v>263</v>
      </c>
      <c r="H84" s="85" t="s">
        <v>224</v>
      </c>
      <c r="I84" s="86" t="s">
        <v>224</v>
      </c>
      <c r="J84" s="87" t="s">
        <v>71</v>
      </c>
      <c r="K84" s="88">
        <v>31</v>
      </c>
      <c r="L84" s="89">
        <f t="shared" si="71"/>
        <v>43343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100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1">
        <f t="shared" si="102"/>
        <v>100</v>
      </c>
      <c r="Y84" s="92">
        <v>45600</v>
      </c>
      <c r="Z84" s="92">
        <v>46000</v>
      </c>
      <c r="AA84" s="92">
        <v>33000</v>
      </c>
      <c r="AB84" s="93">
        <f t="shared" si="72"/>
        <v>0</v>
      </c>
      <c r="AC84" s="93">
        <f t="shared" si="73"/>
        <v>0</v>
      </c>
      <c r="AD84" s="93">
        <f t="shared" si="74"/>
        <v>0</v>
      </c>
      <c r="AE84" s="93">
        <f t="shared" si="75"/>
        <v>0</v>
      </c>
      <c r="AF84" s="93">
        <f t="shared" si="76"/>
        <v>0</v>
      </c>
      <c r="AG84" s="93">
        <f t="shared" si="77"/>
        <v>4560000</v>
      </c>
      <c r="AH84" s="93">
        <f t="shared" si="78"/>
        <v>0</v>
      </c>
      <c r="AI84" s="93">
        <f t="shared" si="132"/>
        <v>0</v>
      </c>
      <c r="AJ84" s="93">
        <f t="shared" si="132"/>
        <v>0</v>
      </c>
      <c r="AK84" s="93">
        <f t="shared" si="79"/>
        <v>0</v>
      </c>
      <c r="AL84" s="93">
        <f t="shared" si="80"/>
        <v>0</v>
      </c>
      <c r="AM84" s="91">
        <f t="shared" si="103"/>
        <v>4560000</v>
      </c>
      <c r="AN84" s="91">
        <f t="shared" si="81"/>
        <v>100</v>
      </c>
      <c r="AO84" s="91">
        <f t="shared" si="82"/>
        <v>0</v>
      </c>
      <c r="AP84" s="91">
        <f>AN84*0</f>
        <v>0</v>
      </c>
      <c r="AQ84" s="91">
        <f t="shared" si="84"/>
        <v>0</v>
      </c>
      <c r="AR84" s="91"/>
      <c r="AS84" s="91">
        <f>AN84*1600</f>
        <v>160000</v>
      </c>
      <c r="AT84" s="91"/>
      <c r="AU84" s="91">
        <f t="shared" si="86"/>
        <v>0</v>
      </c>
      <c r="AV84" s="91">
        <f t="shared" si="87"/>
        <v>160000</v>
      </c>
      <c r="AW84" s="91">
        <f t="shared" si="88"/>
        <v>4400000</v>
      </c>
      <c r="AX84" s="91">
        <v>0</v>
      </c>
      <c r="AY84" s="93"/>
      <c r="AZ84" s="93"/>
      <c r="BA84" s="94">
        <f t="shared" si="89"/>
        <v>4400000</v>
      </c>
      <c r="BB84" s="95">
        <v>0</v>
      </c>
      <c r="BC84" s="96" t="s">
        <v>64</v>
      </c>
      <c r="BD84" s="96"/>
      <c r="BE84" s="97"/>
      <c r="BF84" s="98"/>
      <c r="BG84" s="99"/>
      <c r="BH84" s="98"/>
      <c r="BI84" s="99"/>
      <c r="BJ84" s="98"/>
      <c r="BK84" s="99"/>
      <c r="BL84" s="98"/>
      <c r="BM84" s="99"/>
      <c r="BN84" s="100"/>
      <c r="BO84" s="101">
        <f t="shared" si="90"/>
        <v>-43312</v>
      </c>
      <c r="BP84" s="102" t="str">
        <f t="shared" si="91"/>
        <v>-</v>
      </c>
      <c r="BQ84" s="103">
        <f t="shared" si="92"/>
        <v>4560000</v>
      </c>
      <c r="BS84" s="105">
        <f t="shared" si="93"/>
        <v>4560000</v>
      </c>
      <c r="BT84" s="105">
        <f t="shared" si="94"/>
        <v>0</v>
      </c>
      <c r="BU84" s="105">
        <f t="shared" si="95"/>
        <v>0</v>
      </c>
      <c r="BV84" s="105">
        <f t="shared" si="96"/>
        <v>0</v>
      </c>
      <c r="BX84" s="105">
        <f t="shared" si="97"/>
        <v>100</v>
      </c>
      <c r="BY84" s="105">
        <f t="shared" si="98"/>
        <v>0</v>
      </c>
      <c r="BZ84" s="105">
        <f t="shared" si="99"/>
        <v>0</v>
      </c>
      <c r="CA84" s="105">
        <f t="shared" si="100"/>
        <v>0</v>
      </c>
      <c r="CC84" s="106"/>
      <c r="CD84" s="107"/>
      <c r="CE84" s="107"/>
      <c r="CF84" s="107"/>
      <c r="CG84" s="108"/>
      <c r="CH84" s="108"/>
      <c r="CI84" s="108"/>
      <c r="CJ84" s="489">
        <f t="shared" si="104"/>
        <v>100</v>
      </c>
      <c r="CK84" s="489">
        <f t="shared" si="105"/>
        <v>0</v>
      </c>
      <c r="CL84" s="457">
        <f t="shared" si="106"/>
        <v>160000</v>
      </c>
      <c r="CM84" s="457">
        <f t="shared" si="107"/>
        <v>0</v>
      </c>
      <c r="CN84" s="459">
        <f t="shared" si="108"/>
        <v>0</v>
      </c>
      <c r="CO84" s="459">
        <f t="shared" si="109"/>
        <v>160000</v>
      </c>
      <c r="CP84" s="459">
        <f t="shared" si="110"/>
        <v>160000</v>
      </c>
      <c r="CQ84" s="459">
        <f t="shared" si="111"/>
        <v>0</v>
      </c>
      <c r="CR84" s="459">
        <f t="shared" si="112"/>
        <v>4560000</v>
      </c>
      <c r="CS84" s="459">
        <f t="shared" si="113"/>
        <v>4400000</v>
      </c>
      <c r="CT84" s="460">
        <f t="shared" si="114"/>
        <v>4400000</v>
      </c>
      <c r="CU84" s="459">
        <f t="shared" si="115"/>
        <v>0</v>
      </c>
      <c r="CV84" s="459"/>
      <c r="CW84" s="494">
        <f t="shared" si="116"/>
        <v>0</v>
      </c>
      <c r="CX84" s="494">
        <f t="shared" si="117"/>
        <v>0</v>
      </c>
      <c r="CY84" s="494">
        <f t="shared" si="118"/>
        <v>0</v>
      </c>
      <c r="CZ84" s="494">
        <f t="shared" si="119"/>
        <v>0</v>
      </c>
      <c r="DA84" s="494">
        <f t="shared" si="120"/>
        <v>0</v>
      </c>
      <c r="DB84" s="494">
        <f t="shared" si="121"/>
        <v>160000</v>
      </c>
      <c r="DC84" s="494">
        <f t="shared" si="122"/>
        <v>0</v>
      </c>
      <c r="DD84" s="494">
        <f t="shared" si="123"/>
        <v>0</v>
      </c>
      <c r="DE84" s="494" t="str">
        <f t="shared" si="124"/>
        <v/>
      </c>
      <c r="DF84" s="494" t="str">
        <f t="shared" si="125"/>
        <v/>
      </c>
      <c r="DG84" s="494">
        <f t="shared" si="126"/>
        <v>0</v>
      </c>
      <c r="DH84" s="499">
        <f t="shared" si="127"/>
        <v>160000</v>
      </c>
      <c r="DI84" s="499">
        <f t="shared" si="128"/>
        <v>0</v>
      </c>
      <c r="DJ84" s="499">
        <f t="shared" si="129"/>
        <v>3999999.9999999995</v>
      </c>
      <c r="DK84" s="499">
        <f t="shared" si="130"/>
        <v>400000</v>
      </c>
      <c r="DL84" s="499">
        <f t="shared" si="131"/>
        <v>4400000</v>
      </c>
      <c r="DM84" s="485">
        <v>4400000</v>
      </c>
      <c r="DN84" s="482">
        <f t="shared" si="101"/>
        <v>0</v>
      </c>
    </row>
    <row r="85" spans="1:120" s="104" customFormat="1" ht="16.5" thickBot="1">
      <c r="A85" s="145">
        <v>43312</v>
      </c>
      <c r="B85" s="146" t="s">
        <v>57</v>
      </c>
      <c r="C85" s="147" t="s">
        <v>264</v>
      </c>
      <c r="D85" s="147" t="s">
        <v>111</v>
      </c>
      <c r="E85" s="149" t="s">
        <v>112</v>
      </c>
      <c r="F85" s="109" t="s">
        <v>363</v>
      </c>
      <c r="G85" s="471" t="s">
        <v>113</v>
      </c>
      <c r="H85" s="150" t="s">
        <v>114</v>
      </c>
      <c r="I85" s="151" t="s">
        <v>94</v>
      </c>
      <c r="J85" s="152" t="s">
        <v>71</v>
      </c>
      <c r="K85" s="195">
        <v>31</v>
      </c>
      <c r="L85" s="154">
        <f t="shared" si="71"/>
        <v>43343</v>
      </c>
      <c r="M85" s="155">
        <v>975</v>
      </c>
      <c r="N85" s="155">
        <v>15</v>
      </c>
      <c r="O85" s="155">
        <v>0</v>
      </c>
      <c r="P85" s="155">
        <v>45</v>
      </c>
      <c r="Q85" s="155">
        <v>0</v>
      </c>
      <c r="R85" s="155">
        <v>45</v>
      </c>
      <c r="S85" s="155">
        <v>0</v>
      </c>
      <c r="T85" s="155">
        <v>0</v>
      </c>
      <c r="U85" s="155">
        <v>0</v>
      </c>
      <c r="V85" s="155">
        <v>0</v>
      </c>
      <c r="W85" s="155">
        <v>0</v>
      </c>
      <c r="X85" s="136">
        <f t="shared" si="102"/>
        <v>1080</v>
      </c>
      <c r="Y85" s="156">
        <v>45600</v>
      </c>
      <c r="Z85" s="156">
        <v>46000</v>
      </c>
      <c r="AA85" s="156">
        <v>33000</v>
      </c>
      <c r="AB85" s="142">
        <f t="shared" si="72"/>
        <v>44460000</v>
      </c>
      <c r="AC85" s="142">
        <f t="shared" si="73"/>
        <v>684000</v>
      </c>
      <c r="AD85" s="142">
        <f t="shared" si="74"/>
        <v>0</v>
      </c>
      <c r="AE85" s="142">
        <f t="shared" si="75"/>
        <v>2052000</v>
      </c>
      <c r="AF85" s="142">
        <f t="shared" si="76"/>
        <v>0</v>
      </c>
      <c r="AG85" s="142">
        <f t="shared" si="77"/>
        <v>2052000</v>
      </c>
      <c r="AH85" s="142">
        <f t="shared" si="78"/>
        <v>0</v>
      </c>
      <c r="AI85" s="142">
        <f t="shared" si="132"/>
        <v>0</v>
      </c>
      <c r="AJ85" s="142">
        <f t="shared" si="132"/>
        <v>0</v>
      </c>
      <c r="AK85" s="142">
        <f t="shared" si="79"/>
        <v>0</v>
      </c>
      <c r="AL85" s="142">
        <f t="shared" si="80"/>
        <v>0</v>
      </c>
      <c r="AM85" s="136">
        <f t="shared" si="103"/>
        <v>49248000</v>
      </c>
      <c r="AN85" s="136">
        <f t="shared" si="81"/>
        <v>1080</v>
      </c>
      <c r="AO85" s="136">
        <f t="shared" si="82"/>
        <v>0</v>
      </c>
      <c r="AP85" s="136">
        <f t="shared" ref="AP85:AP92" si="133">AN85*600</f>
        <v>648000</v>
      </c>
      <c r="AQ85" s="136">
        <f t="shared" si="84"/>
        <v>0</v>
      </c>
      <c r="AR85" s="136"/>
      <c r="AS85" s="136">
        <f t="shared" ref="AS85:AS92" si="134">0*AO85+AN85*0</f>
        <v>0</v>
      </c>
      <c r="AT85" s="136"/>
      <c r="AU85" s="136">
        <f t="shared" si="86"/>
        <v>0</v>
      </c>
      <c r="AV85" s="136">
        <f t="shared" si="87"/>
        <v>648000</v>
      </c>
      <c r="AW85" s="136">
        <f t="shared" si="88"/>
        <v>48600000</v>
      </c>
      <c r="AX85" s="136">
        <v>0</v>
      </c>
      <c r="AY85" s="142"/>
      <c r="AZ85" s="142">
        <v>0</v>
      </c>
      <c r="BA85" s="157">
        <f t="shared" si="89"/>
        <v>48600000</v>
      </c>
      <c r="BB85" s="158">
        <v>2600000</v>
      </c>
      <c r="BC85" s="159" t="s">
        <v>265</v>
      </c>
      <c r="BD85" s="159"/>
      <c r="BE85" s="160"/>
      <c r="BF85" s="161"/>
      <c r="BG85" s="162"/>
      <c r="BH85" s="161"/>
      <c r="BI85" s="162"/>
      <c r="BJ85" s="161"/>
      <c r="BK85" s="162"/>
      <c r="BL85" s="161"/>
      <c r="BM85" s="162"/>
      <c r="BN85" s="163"/>
      <c r="BO85" s="164">
        <f t="shared" si="90"/>
        <v>-43312</v>
      </c>
      <c r="BP85" s="165" t="str">
        <f t="shared" si="91"/>
        <v>-</v>
      </c>
      <c r="BQ85" s="166">
        <f t="shared" si="92"/>
        <v>49248000</v>
      </c>
      <c r="BS85" s="105">
        <f t="shared" si="93"/>
        <v>49248000</v>
      </c>
      <c r="BT85" s="105">
        <f t="shared" si="94"/>
        <v>0</v>
      </c>
      <c r="BU85" s="105">
        <f t="shared" si="95"/>
        <v>0</v>
      </c>
      <c r="BV85" s="105">
        <f t="shared" si="96"/>
        <v>0</v>
      </c>
      <c r="BX85" s="105">
        <f t="shared" si="97"/>
        <v>1080</v>
      </c>
      <c r="BY85" s="105">
        <f t="shared" si="98"/>
        <v>0</v>
      </c>
      <c r="BZ85" s="105">
        <f t="shared" si="99"/>
        <v>0</v>
      </c>
      <c r="CA85" s="105">
        <f t="shared" si="100"/>
        <v>0</v>
      </c>
      <c r="CC85" s="106"/>
      <c r="CD85" s="107"/>
      <c r="CE85" s="107"/>
      <c r="CF85" s="107"/>
      <c r="CG85" s="108"/>
      <c r="CH85" s="108"/>
      <c r="CI85" s="108"/>
      <c r="CJ85" s="489">
        <f t="shared" si="104"/>
        <v>1080</v>
      </c>
      <c r="CK85" s="489">
        <f t="shared" si="105"/>
        <v>0</v>
      </c>
      <c r="CL85" s="457">
        <f t="shared" si="106"/>
        <v>648000</v>
      </c>
      <c r="CM85" s="457">
        <f t="shared" si="107"/>
        <v>0</v>
      </c>
      <c r="CN85" s="459">
        <f t="shared" si="108"/>
        <v>0</v>
      </c>
      <c r="CO85" s="459">
        <f t="shared" si="109"/>
        <v>648000</v>
      </c>
      <c r="CP85" s="459">
        <f t="shared" si="110"/>
        <v>648000</v>
      </c>
      <c r="CQ85" s="459">
        <f t="shared" si="111"/>
        <v>0</v>
      </c>
      <c r="CR85" s="459">
        <f t="shared" si="112"/>
        <v>49248000</v>
      </c>
      <c r="CS85" s="459">
        <f t="shared" si="113"/>
        <v>48600000</v>
      </c>
      <c r="CT85" s="460">
        <f t="shared" si="114"/>
        <v>48600000</v>
      </c>
      <c r="CU85" s="459">
        <f t="shared" si="115"/>
        <v>0</v>
      </c>
      <c r="CV85" s="459"/>
      <c r="CW85" s="494">
        <f t="shared" si="116"/>
        <v>585000</v>
      </c>
      <c r="CX85" s="494">
        <f t="shared" si="117"/>
        <v>9000</v>
      </c>
      <c r="CY85" s="494">
        <f t="shared" si="118"/>
        <v>0</v>
      </c>
      <c r="CZ85" s="494">
        <f t="shared" si="119"/>
        <v>27000</v>
      </c>
      <c r="DA85" s="494">
        <f t="shared" si="120"/>
        <v>0</v>
      </c>
      <c r="DB85" s="494">
        <f t="shared" si="121"/>
        <v>27000</v>
      </c>
      <c r="DC85" s="494">
        <f t="shared" si="122"/>
        <v>0</v>
      </c>
      <c r="DD85" s="494">
        <f t="shared" si="123"/>
        <v>0</v>
      </c>
      <c r="DE85" s="494" t="str">
        <f t="shared" si="124"/>
        <v/>
      </c>
      <c r="DF85" s="494" t="str">
        <f t="shared" si="125"/>
        <v/>
      </c>
      <c r="DG85" s="494">
        <f t="shared" si="126"/>
        <v>0</v>
      </c>
      <c r="DH85" s="499">
        <f t="shared" si="127"/>
        <v>648000</v>
      </c>
      <c r="DI85" s="499">
        <f t="shared" si="128"/>
        <v>0</v>
      </c>
      <c r="DJ85" s="499">
        <f t="shared" si="129"/>
        <v>44181818.18181818</v>
      </c>
      <c r="DK85" s="499">
        <f t="shared" si="130"/>
        <v>4418181.8181818184</v>
      </c>
      <c r="DL85" s="499">
        <f t="shared" si="131"/>
        <v>48600000</v>
      </c>
      <c r="DM85" s="485">
        <v>48600000</v>
      </c>
      <c r="DN85" s="482">
        <f t="shared" si="101"/>
        <v>0</v>
      </c>
    </row>
    <row r="86" spans="1:120" s="104" customFormat="1" hidden="1">
      <c r="A86" s="81"/>
      <c r="B86" s="82"/>
      <c r="C86" s="83"/>
      <c r="D86" s="83"/>
      <c r="E86" s="135"/>
      <c r="F86" s="109" t="s">
        <v>364</v>
      </c>
      <c r="G86" s="468"/>
      <c r="H86" s="85"/>
      <c r="I86" s="86"/>
      <c r="J86" s="87"/>
      <c r="K86" s="88"/>
      <c r="L86" s="89">
        <f t="shared" si="71"/>
        <v>0</v>
      </c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122">
        <f t="shared" si="102"/>
        <v>0</v>
      </c>
      <c r="Y86" s="92">
        <v>45600</v>
      </c>
      <c r="Z86" s="92">
        <v>46000</v>
      </c>
      <c r="AA86" s="92">
        <v>33000</v>
      </c>
      <c r="AB86" s="93">
        <f t="shared" si="72"/>
        <v>0</v>
      </c>
      <c r="AC86" s="93">
        <f t="shared" si="73"/>
        <v>0</v>
      </c>
      <c r="AD86" s="93">
        <f t="shared" si="74"/>
        <v>0</v>
      </c>
      <c r="AE86" s="93">
        <f t="shared" si="75"/>
        <v>0</v>
      </c>
      <c r="AF86" s="93">
        <f t="shared" si="76"/>
        <v>0</v>
      </c>
      <c r="AG86" s="93">
        <f t="shared" si="77"/>
        <v>0</v>
      </c>
      <c r="AH86" s="93">
        <f t="shared" si="78"/>
        <v>0</v>
      </c>
      <c r="AI86" s="93">
        <f t="shared" si="132"/>
        <v>0</v>
      </c>
      <c r="AJ86" s="93">
        <f t="shared" si="132"/>
        <v>0</v>
      </c>
      <c r="AK86" s="93">
        <f t="shared" si="79"/>
        <v>0</v>
      </c>
      <c r="AL86" s="93">
        <f t="shared" si="80"/>
        <v>0</v>
      </c>
      <c r="AM86" s="122">
        <f t="shared" si="103"/>
        <v>0</v>
      </c>
      <c r="AN86" s="91">
        <f t="shared" si="81"/>
        <v>0</v>
      </c>
      <c r="AO86" s="91">
        <f t="shared" si="82"/>
        <v>0</v>
      </c>
      <c r="AP86" s="91">
        <f t="shared" si="133"/>
        <v>0</v>
      </c>
      <c r="AQ86" s="91">
        <f t="shared" si="84"/>
        <v>0</v>
      </c>
      <c r="AR86" s="91"/>
      <c r="AS86" s="91">
        <f t="shared" si="134"/>
        <v>0</v>
      </c>
      <c r="AT86" s="91"/>
      <c r="AU86" s="91">
        <f t="shared" si="86"/>
        <v>0</v>
      </c>
      <c r="AV86" s="91">
        <f t="shared" si="87"/>
        <v>0</v>
      </c>
      <c r="AW86" s="91">
        <f t="shared" si="88"/>
        <v>0</v>
      </c>
      <c r="AX86" s="91">
        <v>0</v>
      </c>
      <c r="AY86" s="93"/>
      <c r="AZ86" s="93"/>
      <c r="BA86" s="94">
        <f t="shared" si="89"/>
        <v>0</v>
      </c>
      <c r="BB86" s="95"/>
      <c r="BC86" s="96"/>
      <c r="BD86" s="96"/>
      <c r="BE86" s="97"/>
      <c r="BF86" s="98"/>
      <c r="BG86" s="99"/>
      <c r="BH86" s="98"/>
      <c r="BI86" s="99"/>
      <c r="BJ86" s="98"/>
      <c r="BK86" s="99"/>
      <c r="BL86" s="98"/>
      <c r="BM86" s="99"/>
      <c r="BN86" s="100"/>
      <c r="BO86" s="101">
        <f t="shared" si="90"/>
        <v>0</v>
      </c>
      <c r="BP86" s="102">
        <f t="shared" si="91"/>
        <v>0</v>
      </c>
      <c r="BQ86" s="103">
        <f t="shared" si="92"/>
        <v>0</v>
      </c>
      <c r="BS86" s="105">
        <f t="shared" si="93"/>
        <v>0</v>
      </c>
      <c r="BT86" s="105">
        <f t="shared" si="94"/>
        <v>0</v>
      </c>
      <c r="BU86" s="105">
        <f t="shared" si="95"/>
        <v>0</v>
      </c>
      <c r="BV86" s="105">
        <f t="shared" si="96"/>
        <v>0</v>
      </c>
      <c r="BX86" s="105">
        <f t="shared" si="97"/>
        <v>0</v>
      </c>
      <c r="BY86" s="105">
        <f t="shared" si="98"/>
        <v>0</v>
      </c>
      <c r="BZ86" s="105">
        <f t="shared" si="99"/>
        <v>0</v>
      </c>
      <c r="CA86" s="105">
        <f t="shared" si="100"/>
        <v>0</v>
      </c>
      <c r="CC86" s="106"/>
      <c r="CD86" s="107"/>
      <c r="CE86" s="107"/>
      <c r="CF86" s="107"/>
      <c r="CG86" s="108"/>
      <c r="CH86" s="108"/>
      <c r="CI86" s="108"/>
      <c r="CJ86" s="490"/>
      <c r="CK86" s="490"/>
      <c r="CN86" s="459">
        <f t="shared" si="108"/>
        <v>0</v>
      </c>
      <c r="CQ86" s="459">
        <f t="shared" si="111"/>
        <v>0</v>
      </c>
      <c r="CR86" s="459">
        <f t="shared" si="112"/>
        <v>0</v>
      </c>
      <c r="CW86" s="494"/>
      <c r="CX86" s="500"/>
      <c r="CY86" s="494" t="str">
        <f t="shared" si="118"/>
        <v/>
      </c>
      <c r="CZ86" s="500"/>
      <c r="DA86" s="494" t="str">
        <f t="shared" si="120"/>
        <v/>
      </c>
      <c r="DB86" s="494" t="str">
        <f t="shared" si="121"/>
        <v/>
      </c>
      <c r="DC86" s="494" t="str">
        <f t="shared" si="122"/>
        <v/>
      </c>
      <c r="DD86" s="500"/>
      <c r="DE86" s="500"/>
      <c r="DF86" s="494" t="str">
        <f t="shared" si="125"/>
        <v/>
      </c>
      <c r="DG86" s="494" t="str">
        <f t="shared" si="126"/>
        <v/>
      </c>
      <c r="DH86" s="499">
        <f t="shared" si="127"/>
        <v>0</v>
      </c>
      <c r="DI86" s="499">
        <f t="shared" si="128"/>
        <v>0</v>
      </c>
      <c r="DJ86" s="500"/>
      <c r="DK86" s="499">
        <f t="shared" si="130"/>
        <v>0</v>
      </c>
      <c r="DL86" s="500"/>
      <c r="DM86" s="485"/>
      <c r="DN86" s="485"/>
    </row>
    <row r="87" spans="1:120" s="104" customFormat="1" hidden="1">
      <c r="A87" s="81"/>
      <c r="B87" s="82"/>
      <c r="C87" s="83"/>
      <c r="D87" s="83"/>
      <c r="E87" s="135"/>
      <c r="F87" s="109" t="s">
        <v>365</v>
      </c>
      <c r="G87" s="468"/>
      <c r="H87" s="85"/>
      <c r="I87" s="86"/>
      <c r="J87" s="87"/>
      <c r="K87" s="88"/>
      <c r="L87" s="89">
        <f t="shared" si="71"/>
        <v>0</v>
      </c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1">
        <f t="shared" si="102"/>
        <v>0</v>
      </c>
      <c r="Y87" s="92">
        <v>45600</v>
      </c>
      <c r="Z87" s="92">
        <v>46000</v>
      </c>
      <c r="AA87" s="92">
        <v>33000</v>
      </c>
      <c r="AB87" s="93">
        <f t="shared" si="72"/>
        <v>0</v>
      </c>
      <c r="AC87" s="93">
        <f t="shared" si="73"/>
        <v>0</v>
      </c>
      <c r="AD87" s="93">
        <f t="shared" si="74"/>
        <v>0</v>
      </c>
      <c r="AE87" s="93">
        <f t="shared" si="75"/>
        <v>0</v>
      </c>
      <c r="AF87" s="93">
        <f t="shared" si="76"/>
        <v>0</v>
      </c>
      <c r="AG87" s="93">
        <f t="shared" si="77"/>
        <v>0</v>
      </c>
      <c r="AH87" s="93">
        <f t="shared" si="78"/>
        <v>0</v>
      </c>
      <c r="AI87" s="93">
        <f t="shared" si="132"/>
        <v>0</v>
      </c>
      <c r="AJ87" s="93">
        <f t="shared" si="132"/>
        <v>0</v>
      </c>
      <c r="AK87" s="93">
        <f t="shared" si="79"/>
        <v>0</v>
      </c>
      <c r="AL87" s="93">
        <f t="shared" si="80"/>
        <v>0</v>
      </c>
      <c r="AM87" s="91">
        <f t="shared" si="103"/>
        <v>0</v>
      </c>
      <c r="AN87" s="91">
        <f t="shared" si="81"/>
        <v>0</v>
      </c>
      <c r="AO87" s="91">
        <f t="shared" si="82"/>
        <v>0</v>
      </c>
      <c r="AP87" s="91">
        <f t="shared" si="133"/>
        <v>0</v>
      </c>
      <c r="AQ87" s="91">
        <f t="shared" si="84"/>
        <v>0</v>
      </c>
      <c r="AR87" s="91"/>
      <c r="AS87" s="91">
        <f t="shared" si="134"/>
        <v>0</v>
      </c>
      <c r="AT87" s="91"/>
      <c r="AU87" s="91">
        <f t="shared" si="86"/>
        <v>0</v>
      </c>
      <c r="AV87" s="91">
        <f t="shared" si="87"/>
        <v>0</v>
      </c>
      <c r="AW87" s="91">
        <f t="shared" si="88"/>
        <v>0</v>
      </c>
      <c r="AX87" s="91">
        <v>0</v>
      </c>
      <c r="AY87" s="93"/>
      <c r="AZ87" s="93"/>
      <c r="BA87" s="94">
        <f t="shared" si="89"/>
        <v>0</v>
      </c>
      <c r="BB87" s="95"/>
      <c r="BC87" s="96"/>
      <c r="BD87" s="96"/>
      <c r="BE87" s="97"/>
      <c r="BF87" s="98"/>
      <c r="BG87" s="99"/>
      <c r="BH87" s="98"/>
      <c r="BI87" s="99"/>
      <c r="BJ87" s="98"/>
      <c r="BK87" s="99"/>
      <c r="BL87" s="98"/>
      <c r="BM87" s="99"/>
      <c r="BN87" s="100"/>
      <c r="BO87" s="101">
        <f t="shared" si="90"/>
        <v>0</v>
      </c>
      <c r="BP87" s="102">
        <f t="shared" si="91"/>
        <v>0</v>
      </c>
      <c r="BQ87" s="103">
        <f t="shared" si="92"/>
        <v>0</v>
      </c>
      <c r="BS87" s="105">
        <f t="shared" si="93"/>
        <v>0</v>
      </c>
      <c r="BT87" s="105">
        <f t="shared" si="94"/>
        <v>0</v>
      </c>
      <c r="BU87" s="105">
        <f t="shared" si="95"/>
        <v>0</v>
      </c>
      <c r="BV87" s="105">
        <f t="shared" si="96"/>
        <v>0</v>
      </c>
      <c r="BX87" s="105">
        <f t="shared" si="97"/>
        <v>0</v>
      </c>
      <c r="BY87" s="105">
        <f t="shared" si="98"/>
        <v>0</v>
      </c>
      <c r="BZ87" s="105">
        <f t="shared" si="99"/>
        <v>0</v>
      </c>
      <c r="CA87" s="105">
        <f t="shared" si="100"/>
        <v>0</v>
      </c>
      <c r="CC87" s="106"/>
      <c r="CD87" s="107"/>
      <c r="CE87" s="107"/>
      <c r="CF87" s="107"/>
      <c r="CG87" s="108"/>
      <c r="CH87" s="108"/>
      <c r="CI87" s="108"/>
      <c r="CJ87" s="490"/>
      <c r="CK87" s="490"/>
      <c r="CN87" s="459">
        <f t="shared" si="108"/>
        <v>0</v>
      </c>
      <c r="CQ87" s="459">
        <f t="shared" si="111"/>
        <v>0</v>
      </c>
      <c r="CR87" s="459">
        <f t="shared" si="112"/>
        <v>0</v>
      </c>
      <c r="CW87" s="494"/>
      <c r="CX87" s="500"/>
      <c r="CY87" s="494" t="str">
        <f t="shared" si="118"/>
        <v/>
      </c>
      <c r="CZ87" s="500"/>
      <c r="DA87" s="494" t="str">
        <f t="shared" si="120"/>
        <v/>
      </c>
      <c r="DB87" s="494" t="str">
        <f t="shared" si="121"/>
        <v/>
      </c>
      <c r="DC87" s="494" t="str">
        <f t="shared" si="122"/>
        <v/>
      </c>
      <c r="DD87" s="500"/>
      <c r="DE87" s="500"/>
      <c r="DF87" s="494" t="str">
        <f t="shared" si="125"/>
        <v/>
      </c>
      <c r="DG87" s="494" t="str">
        <f t="shared" si="126"/>
        <v/>
      </c>
      <c r="DH87" s="499">
        <f t="shared" si="127"/>
        <v>0</v>
      </c>
      <c r="DI87" s="499">
        <f t="shared" si="128"/>
        <v>0</v>
      </c>
      <c r="DJ87" s="500"/>
      <c r="DK87" s="499">
        <f t="shared" si="130"/>
        <v>0</v>
      </c>
      <c r="DL87" s="500"/>
      <c r="DM87" s="485"/>
      <c r="DN87" s="485"/>
    </row>
    <row r="88" spans="1:120" s="104" customFormat="1" hidden="1">
      <c r="A88" s="81"/>
      <c r="B88" s="82"/>
      <c r="C88" s="83"/>
      <c r="D88" s="83"/>
      <c r="E88" s="135"/>
      <c r="F88" s="109" t="s">
        <v>366</v>
      </c>
      <c r="G88" s="468"/>
      <c r="H88" s="85"/>
      <c r="I88" s="86"/>
      <c r="J88" s="87"/>
      <c r="K88" s="88"/>
      <c r="L88" s="89">
        <f t="shared" si="71"/>
        <v>0</v>
      </c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1">
        <f t="shared" si="102"/>
        <v>0</v>
      </c>
      <c r="Y88" s="92">
        <v>45600</v>
      </c>
      <c r="Z88" s="92">
        <v>46000</v>
      </c>
      <c r="AA88" s="92">
        <v>33000</v>
      </c>
      <c r="AB88" s="93">
        <f t="shared" si="72"/>
        <v>0</v>
      </c>
      <c r="AC88" s="93">
        <f t="shared" si="73"/>
        <v>0</v>
      </c>
      <c r="AD88" s="93">
        <f t="shared" si="74"/>
        <v>0</v>
      </c>
      <c r="AE88" s="93">
        <f t="shared" si="75"/>
        <v>0</v>
      </c>
      <c r="AF88" s="93">
        <f t="shared" si="76"/>
        <v>0</v>
      </c>
      <c r="AG88" s="93">
        <f t="shared" si="77"/>
        <v>0</v>
      </c>
      <c r="AH88" s="93">
        <f t="shared" si="78"/>
        <v>0</v>
      </c>
      <c r="AI88" s="93">
        <f t="shared" si="132"/>
        <v>0</v>
      </c>
      <c r="AJ88" s="93">
        <f t="shared" si="132"/>
        <v>0</v>
      </c>
      <c r="AK88" s="93">
        <f t="shared" si="79"/>
        <v>0</v>
      </c>
      <c r="AL88" s="93">
        <f t="shared" si="80"/>
        <v>0</v>
      </c>
      <c r="AM88" s="91">
        <f t="shared" si="103"/>
        <v>0</v>
      </c>
      <c r="AN88" s="91">
        <f t="shared" si="81"/>
        <v>0</v>
      </c>
      <c r="AO88" s="91">
        <f t="shared" si="82"/>
        <v>0</v>
      </c>
      <c r="AP88" s="91">
        <f t="shared" si="133"/>
        <v>0</v>
      </c>
      <c r="AQ88" s="91">
        <f t="shared" si="84"/>
        <v>0</v>
      </c>
      <c r="AR88" s="91"/>
      <c r="AS88" s="91">
        <f t="shared" si="134"/>
        <v>0</v>
      </c>
      <c r="AT88" s="91"/>
      <c r="AU88" s="91">
        <f t="shared" si="86"/>
        <v>0</v>
      </c>
      <c r="AV88" s="91">
        <f t="shared" si="87"/>
        <v>0</v>
      </c>
      <c r="AW88" s="91">
        <f t="shared" si="88"/>
        <v>0</v>
      </c>
      <c r="AX88" s="91">
        <v>0</v>
      </c>
      <c r="AY88" s="93"/>
      <c r="AZ88" s="93"/>
      <c r="BA88" s="94">
        <f t="shared" si="89"/>
        <v>0</v>
      </c>
      <c r="BB88" s="95"/>
      <c r="BC88" s="96"/>
      <c r="BD88" s="96"/>
      <c r="BE88" s="97"/>
      <c r="BF88" s="98"/>
      <c r="BG88" s="99"/>
      <c r="BH88" s="98"/>
      <c r="BI88" s="99"/>
      <c r="BJ88" s="98"/>
      <c r="BK88" s="99"/>
      <c r="BL88" s="98"/>
      <c r="BM88" s="99"/>
      <c r="BN88" s="100"/>
      <c r="BO88" s="101">
        <f t="shared" si="90"/>
        <v>0</v>
      </c>
      <c r="BP88" s="102">
        <f t="shared" si="91"/>
        <v>0</v>
      </c>
      <c r="BQ88" s="103">
        <f t="shared" si="92"/>
        <v>0</v>
      </c>
      <c r="BS88" s="105">
        <f t="shared" si="93"/>
        <v>0</v>
      </c>
      <c r="BT88" s="105">
        <f t="shared" si="94"/>
        <v>0</v>
      </c>
      <c r="BU88" s="105">
        <f t="shared" si="95"/>
        <v>0</v>
      </c>
      <c r="BV88" s="105">
        <f t="shared" si="96"/>
        <v>0</v>
      </c>
      <c r="BX88" s="105">
        <f t="shared" si="97"/>
        <v>0</v>
      </c>
      <c r="BY88" s="105">
        <f t="shared" si="98"/>
        <v>0</v>
      </c>
      <c r="BZ88" s="105">
        <f t="shared" si="99"/>
        <v>0</v>
      </c>
      <c r="CA88" s="105">
        <f t="shared" si="100"/>
        <v>0</v>
      </c>
      <c r="CC88" s="106"/>
      <c r="CD88" s="107"/>
      <c r="CE88" s="107"/>
      <c r="CF88" s="107"/>
      <c r="CG88" s="108"/>
      <c r="CH88" s="108"/>
      <c r="CI88" s="108"/>
      <c r="CJ88" s="490"/>
      <c r="CK88" s="490"/>
      <c r="CN88" s="459">
        <f t="shared" si="108"/>
        <v>0</v>
      </c>
      <c r="CQ88" s="459">
        <f t="shared" si="111"/>
        <v>0</v>
      </c>
      <c r="CR88" s="459">
        <f t="shared" si="112"/>
        <v>0</v>
      </c>
      <c r="CW88" s="494"/>
      <c r="CX88" s="500"/>
      <c r="CY88" s="494" t="str">
        <f t="shared" si="118"/>
        <v/>
      </c>
      <c r="CZ88" s="500"/>
      <c r="DA88" s="494" t="str">
        <f t="shared" si="120"/>
        <v/>
      </c>
      <c r="DB88" s="494" t="str">
        <f t="shared" si="121"/>
        <v/>
      </c>
      <c r="DC88" s="494" t="str">
        <f t="shared" si="122"/>
        <v/>
      </c>
      <c r="DD88" s="500"/>
      <c r="DE88" s="500"/>
      <c r="DF88" s="494" t="str">
        <f t="shared" si="125"/>
        <v/>
      </c>
      <c r="DG88" s="494" t="str">
        <f t="shared" si="126"/>
        <v/>
      </c>
      <c r="DH88" s="499">
        <f t="shared" si="127"/>
        <v>0</v>
      </c>
      <c r="DI88" s="499">
        <f t="shared" si="128"/>
        <v>0</v>
      </c>
      <c r="DJ88" s="500"/>
      <c r="DK88" s="499">
        <f t="shared" si="130"/>
        <v>0</v>
      </c>
      <c r="DL88" s="500"/>
      <c r="DM88" s="485"/>
      <c r="DN88" s="485"/>
    </row>
    <row r="89" spans="1:120" s="104" customFormat="1" hidden="1">
      <c r="A89" s="81"/>
      <c r="B89" s="82"/>
      <c r="C89" s="83"/>
      <c r="D89" s="83"/>
      <c r="E89" s="135"/>
      <c r="F89" s="109" t="s">
        <v>367</v>
      </c>
      <c r="G89" s="468"/>
      <c r="H89" s="85"/>
      <c r="I89" s="86"/>
      <c r="J89" s="87"/>
      <c r="K89" s="88"/>
      <c r="L89" s="89">
        <f t="shared" si="71"/>
        <v>0</v>
      </c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1">
        <f t="shared" si="102"/>
        <v>0</v>
      </c>
      <c r="Y89" s="92">
        <v>45600</v>
      </c>
      <c r="Z89" s="92">
        <v>46000</v>
      </c>
      <c r="AA89" s="92">
        <v>33000</v>
      </c>
      <c r="AB89" s="93">
        <f t="shared" si="72"/>
        <v>0</v>
      </c>
      <c r="AC89" s="93">
        <f t="shared" si="73"/>
        <v>0</v>
      </c>
      <c r="AD89" s="93">
        <f t="shared" si="74"/>
        <v>0</v>
      </c>
      <c r="AE89" s="93">
        <f t="shared" si="75"/>
        <v>0</v>
      </c>
      <c r="AF89" s="93">
        <f t="shared" si="76"/>
        <v>0</v>
      </c>
      <c r="AG89" s="93">
        <f t="shared" si="77"/>
        <v>0</v>
      </c>
      <c r="AH89" s="93">
        <f t="shared" si="78"/>
        <v>0</v>
      </c>
      <c r="AI89" s="93">
        <f t="shared" si="132"/>
        <v>0</v>
      </c>
      <c r="AJ89" s="93">
        <f t="shared" si="132"/>
        <v>0</v>
      </c>
      <c r="AK89" s="93">
        <f t="shared" si="79"/>
        <v>0</v>
      </c>
      <c r="AL89" s="93">
        <f t="shared" si="80"/>
        <v>0</v>
      </c>
      <c r="AM89" s="91">
        <f t="shared" si="103"/>
        <v>0</v>
      </c>
      <c r="AN89" s="91">
        <f t="shared" si="81"/>
        <v>0</v>
      </c>
      <c r="AO89" s="91">
        <f t="shared" si="82"/>
        <v>0</v>
      </c>
      <c r="AP89" s="91">
        <f t="shared" si="133"/>
        <v>0</v>
      </c>
      <c r="AQ89" s="91">
        <f t="shared" si="84"/>
        <v>0</v>
      </c>
      <c r="AR89" s="91"/>
      <c r="AS89" s="91">
        <f t="shared" si="134"/>
        <v>0</v>
      </c>
      <c r="AT89" s="91"/>
      <c r="AU89" s="91">
        <f t="shared" si="86"/>
        <v>0</v>
      </c>
      <c r="AV89" s="91">
        <f t="shared" si="87"/>
        <v>0</v>
      </c>
      <c r="AW89" s="91">
        <f t="shared" si="88"/>
        <v>0</v>
      </c>
      <c r="AX89" s="91">
        <v>0</v>
      </c>
      <c r="AY89" s="93"/>
      <c r="AZ89" s="93"/>
      <c r="BA89" s="94">
        <f t="shared" si="89"/>
        <v>0</v>
      </c>
      <c r="BB89" s="95"/>
      <c r="BC89" s="96"/>
      <c r="BD89" s="96"/>
      <c r="BE89" s="97"/>
      <c r="BF89" s="98"/>
      <c r="BG89" s="99"/>
      <c r="BH89" s="98"/>
      <c r="BI89" s="99"/>
      <c r="BJ89" s="98"/>
      <c r="BK89" s="99"/>
      <c r="BL89" s="98"/>
      <c r="BM89" s="99"/>
      <c r="BN89" s="100"/>
      <c r="BO89" s="101">
        <f t="shared" si="90"/>
        <v>0</v>
      </c>
      <c r="BP89" s="102">
        <f t="shared" si="91"/>
        <v>0</v>
      </c>
      <c r="BQ89" s="103">
        <f t="shared" si="92"/>
        <v>0</v>
      </c>
      <c r="BS89" s="105">
        <f t="shared" si="93"/>
        <v>0</v>
      </c>
      <c r="BT89" s="105">
        <f t="shared" si="94"/>
        <v>0</v>
      </c>
      <c r="BU89" s="105">
        <f t="shared" si="95"/>
        <v>0</v>
      </c>
      <c r="BV89" s="105">
        <f t="shared" si="96"/>
        <v>0</v>
      </c>
      <c r="BX89" s="105">
        <f t="shared" si="97"/>
        <v>0</v>
      </c>
      <c r="BY89" s="105">
        <f t="shared" si="98"/>
        <v>0</v>
      </c>
      <c r="BZ89" s="105">
        <f t="shared" si="99"/>
        <v>0</v>
      </c>
      <c r="CA89" s="105">
        <f t="shared" si="100"/>
        <v>0</v>
      </c>
      <c r="CC89" s="106"/>
      <c r="CD89" s="107"/>
      <c r="CE89" s="107"/>
      <c r="CF89" s="107"/>
      <c r="CG89" s="108"/>
      <c r="CH89" s="108"/>
      <c r="CI89" s="108"/>
      <c r="CJ89" s="490"/>
      <c r="CK89" s="490"/>
      <c r="CN89" s="459">
        <f t="shared" si="108"/>
        <v>0</v>
      </c>
      <c r="CQ89" s="459">
        <f t="shared" si="111"/>
        <v>0</v>
      </c>
      <c r="CR89" s="459">
        <f t="shared" si="112"/>
        <v>0</v>
      </c>
      <c r="CW89" s="494"/>
      <c r="CX89" s="500"/>
      <c r="CY89" s="494" t="str">
        <f t="shared" si="118"/>
        <v/>
      </c>
      <c r="CZ89" s="500"/>
      <c r="DA89" s="494" t="str">
        <f t="shared" si="120"/>
        <v/>
      </c>
      <c r="DB89" s="494" t="str">
        <f t="shared" si="121"/>
        <v/>
      </c>
      <c r="DC89" s="494" t="str">
        <f t="shared" si="122"/>
        <v/>
      </c>
      <c r="DD89" s="500"/>
      <c r="DE89" s="500"/>
      <c r="DF89" s="494" t="str">
        <f t="shared" si="125"/>
        <v/>
      </c>
      <c r="DG89" s="494" t="str">
        <f t="shared" si="126"/>
        <v/>
      </c>
      <c r="DH89" s="499">
        <f t="shared" si="127"/>
        <v>0</v>
      </c>
      <c r="DI89" s="499">
        <f t="shared" si="128"/>
        <v>0</v>
      </c>
      <c r="DJ89" s="500"/>
      <c r="DK89" s="499">
        <f t="shared" si="130"/>
        <v>0</v>
      </c>
      <c r="DL89" s="500"/>
      <c r="DM89" s="485"/>
      <c r="DN89" s="485"/>
    </row>
    <row r="90" spans="1:120" s="104" customFormat="1" hidden="1">
      <c r="A90" s="81"/>
      <c r="B90" s="82"/>
      <c r="C90" s="83"/>
      <c r="D90" s="83"/>
      <c r="E90" s="135"/>
      <c r="F90" s="109" t="s">
        <v>368</v>
      </c>
      <c r="G90" s="468"/>
      <c r="H90" s="85"/>
      <c r="I90" s="86"/>
      <c r="J90" s="87"/>
      <c r="K90" s="88"/>
      <c r="L90" s="89">
        <f t="shared" si="71"/>
        <v>0</v>
      </c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1">
        <f t="shared" si="102"/>
        <v>0</v>
      </c>
      <c r="Y90" s="92">
        <v>45600</v>
      </c>
      <c r="Z90" s="92">
        <v>46000</v>
      </c>
      <c r="AA90" s="92">
        <v>33000</v>
      </c>
      <c r="AB90" s="93">
        <f t="shared" si="72"/>
        <v>0</v>
      </c>
      <c r="AC90" s="93">
        <f t="shared" si="73"/>
        <v>0</v>
      </c>
      <c r="AD90" s="93">
        <f t="shared" si="74"/>
        <v>0</v>
      </c>
      <c r="AE90" s="93">
        <f t="shared" si="75"/>
        <v>0</v>
      </c>
      <c r="AF90" s="93">
        <f t="shared" si="76"/>
        <v>0</v>
      </c>
      <c r="AG90" s="93">
        <f t="shared" si="77"/>
        <v>0</v>
      </c>
      <c r="AH90" s="93">
        <f t="shared" si="78"/>
        <v>0</v>
      </c>
      <c r="AI90" s="93">
        <f t="shared" si="132"/>
        <v>0</v>
      </c>
      <c r="AJ90" s="93">
        <f t="shared" si="132"/>
        <v>0</v>
      </c>
      <c r="AK90" s="93">
        <f t="shared" si="79"/>
        <v>0</v>
      </c>
      <c r="AL90" s="93">
        <f t="shared" si="80"/>
        <v>0</v>
      </c>
      <c r="AM90" s="91">
        <f t="shared" si="103"/>
        <v>0</v>
      </c>
      <c r="AN90" s="91">
        <f t="shared" si="81"/>
        <v>0</v>
      </c>
      <c r="AO90" s="91">
        <f t="shared" si="82"/>
        <v>0</v>
      </c>
      <c r="AP90" s="91">
        <f t="shared" si="133"/>
        <v>0</v>
      </c>
      <c r="AQ90" s="91">
        <f t="shared" si="84"/>
        <v>0</v>
      </c>
      <c r="AR90" s="91"/>
      <c r="AS90" s="91">
        <f t="shared" si="134"/>
        <v>0</v>
      </c>
      <c r="AT90" s="91"/>
      <c r="AU90" s="91">
        <f t="shared" si="86"/>
        <v>0</v>
      </c>
      <c r="AV90" s="91">
        <f t="shared" si="87"/>
        <v>0</v>
      </c>
      <c r="AW90" s="91">
        <f t="shared" si="88"/>
        <v>0</v>
      </c>
      <c r="AX90" s="91">
        <v>0</v>
      </c>
      <c r="AY90" s="93"/>
      <c r="AZ90" s="93"/>
      <c r="BA90" s="94">
        <f t="shared" si="89"/>
        <v>0</v>
      </c>
      <c r="BB90" s="95"/>
      <c r="BC90" s="96"/>
      <c r="BD90" s="96"/>
      <c r="BE90" s="97"/>
      <c r="BF90" s="98"/>
      <c r="BG90" s="99"/>
      <c r="BH90" s="98"/>
      <c r="BI90" s="99"/>
      <c r="BJ90" s="98"/>
      <c r="BK90" s="99"/>
      <c r="BL90" s="98"/>
      <c r="BM90" s="99"/>
      <c r="BN90" s="100"/>
      <c r="BO90" s="101">
        <f t="shared" si="90"/>
        <v>0</v>
      </c>
      <c r="BP90" s="102">
        <f t="shared" si="91"/>
        <v>0</v>
      </c>
      <c r="BQ90" s="103">
        <f t="shared" si="92"/>
        <v>0</v>
      </c>
      <c r="BS90" s="105">
        <f t="shared" si="93"/>
        <v>0</v>
      </c>
      <c r="BT90" s="105">
        <f t="shared" si="94"/>
        <v>0</v>
      </c>
      <c r="BU90" s="105">
        <f t="shared" si="95"/>
        <v>0</v>
      </c>
      <c r="BV90" s="105">
        <f t="shared" si="96"/>
        <v>0</v>
      </c>
      <c r="BX90" s="105">
        <f t="shared" si="97"/>
        <v>0</v>
      </c>
      <c r="BY90" s="105">
        <f t="shared" si="98"/>
        <v>0</v>
      </c>
      <c r="BZ90" s="105">
        <f t="shared" si="99"/>
        <v>0</v>
      </c>
      <c r="CA90" s="105">
        <f t="shared" si="100"/>
        <v>0</v>
      </c>
      <c r="CC90" s="106"/>
      <c r="CD90" s="107"/>
      <c r="CE90" s="107"/>
      <c r="CF90" s="107"/>
      <c r="CG90" s="108"/>
      <c r="CH90" s="108"/>
      <c r="CI90" s="108"/>
      <c r="CJ90" s="490"/>
      <c r="CK90" s="490"/>
      <c r="CN90" s="459">
        <f t="shared" si="108"/>
        <v>0</v>
      </c>
      <c r="CQ90" s="459">
        <f t="shared" si="111"/>
        <v>0</v>
      </c>
      <c r="CR90" s="459">
        <f t="shared" si="112"/>
        <v>0</v>
      </c>
      <c r="CW90" s="494"/>
      <c r="CX90" s="500"/>
      <c r="CY90" s="494" t="str">
        <f t="shared" si="118"/>
        <v/>
      </c>
      <c r="CZ90" s="500"/>
      <c r="DA90" s="494" t="str">
        <f t="shared" si="120"/>
        <v/>
      </c>
      <c r="DB90" s="494" t="str">
        <f t="shared" si="121"/>
        <v/>
      </c>
      <c r="DC90" s="494" t="str">
        <f t="shared" si="122"/>
        <v/>
      </c>
      <c r="DD90" s="500"/>
      <c r="DE90" s="500"/>
      <c r="DF90" s="494" t="str">
        <f t="shared" si="125"/>
        <v/>
      </c>
      <c r="DG90" s="494" t="str">
        <f t="shared" si="126"/>
        <v/>
      </c>
      <c r="DH90" s="499">
        <f t="shared" si="127"/>
        <v>0</v>
      </c>
      <c r="DI90" s="499">
        <f t="shared" si="128"/>
        <v>0</v>
      </c>
      <c r="DJ90" s="500"/>
      <c r="DK90" s="499">
        <f t="shared" si="130"/>
        <v>0</v>
      </c>
      <c r="DL90" s="500"/>
      <c r="DM90" s="485"/>
      <c r="DN90" s="485"/>
    </row>
    <row r="91" spans="1:120" s="104" customFormat="1" hidden="1">
      <c r="A91" s="81"/>
      <c r="B91" s="82"/>
      <c r="C91" s="83"/>
      <c r="D91" s="83"/>
      <c r="E91" s="135"/>
      <c r="F91" s="109" t="s">
        <v>369</v>
      </c>
      <c r="G91" s="468"/>
      <c r="H91" s="85"/>
      <c r="I91" s="86"/>
      <c r="J91" s="87"/>
      <c r="K91" s="88"/>
      <c r="L91" s="89">
        <f t="shared" si="71"/>
        <v>0</v>
      </c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1">
        <f t="shared" si="102"/>
        <v>0</v>
      </c>
      <c r="Y91" s="92">
        <v>45600</v>
      </c>
      <c r="Z91" s="92">
        <v>46000</v>
      </c>
      <c r="AA91" s="92">
        <v>33000</v>
      </c>
      <c r="AB91" s="93">
        <f t="shared" si="72"/>
        <v>0</v>
      </c>
      <c r="AC91" s="93">
        <f t="shared" si="73"/>
        <v>0</v>
      </c>
      <c r="AD91" s="93">
        <f t="shared" si="74"/>
        <v>0</v>
      </c>
      <c r="AE91" s="93">
        <f t="shared" si="75"/>
        <v>0</v>
      </c>
      <c r="AF91" s="93">
        <f t="shared" si="76"/>
        <v>0</v>
      </c>
      <c r="AG91" s="93">
        <f t="shared" si="77"/>
        <v>0</v>
      </c>
      <c r="AH91" s="93">
        <f t="shared" si="78"/>
        <v>0</v>
      </c>
      <c r="AI91" s="93">
        <f t="shared" si="132"/>
        <v>0</v>
      </c>
      <c r="AJ91" s="93">
        <f t="shared" si="132"/>
        <v>0</v>
      </c>
      <c r="AK91" s="93">
        <f t="shared" si="79"/>
        <v>0</v>
      </c>
      <c r="AL91" s="93">
        <f t="shared" si="80"/>
        <v>0</v>
      </c>
      <c r="AM91" s="91">
        <f t="shared" si="103"/>
        <v>0</v>
      </c>
      <c r="AN91" s="91">
        <f t="shared" si="81"/>
        <v>0</v>
      </c>
      <c r="AO91" s="91">
        <f t="shared" si="82"/>
        <v>0</v>
      </c>
      <c r="AP91" s="91">
        <f t="shared" si="133"/>
        <v>0</v>
      </c>
      <c r="AQ91" s="91">
        <f t="shared" si="84"/>
        <v>0</v>
      </c>
      <c r="AR91" s="91"/>
      <c r="AS91" s="91">
        <f t="shared" si="134"/>
        <v>0</v>
      </c>
      <c r="AT91" s="91"/>
      <c r="AU91" s="91">
        <f t="shared" si="86"/>
        <v>0</v>
      </c>
      <c r="AV91" s="91">
        <f t="shared" si="87"/>
        <v>0</v>
      </c>
      <c r="AW91" s="91">
        <f t="shared" si="88"/>
        <v>0</v>
      </c>
      <c r="AX91" s="91">
        <v>0</v>
      </c>
      <c r="AY91" s="93"/>
      <c r="AZ91" s="93"/>
      <c r="BA91" s="94">
        <f t="shared" si="89"/>
        <v>0</v>
      </c>
      <c r="BB91" s="95"/>
      <c r="BC91" s="96"/>
      <c r="BD91" s="96"/>
      <c r="BE91" s="97"/>
      <c r="BF91" s="98"/>
      <c r="BG91" s="99"/>
      <c r="BH91" s="98"/>
      <c r="BI91" s="99"/>
      <c r="BJ91" s="98"/>
      <c r="BK91" s="99"/>
      <c r="BL91" s="98"/>
      <c r="BM91" s="99"/>
      <c r="BN91" s="100"/>
      <c r="BO91" s="101">
        <f t="shared" si="90"/>
        <v>0</v>
      </c>
      <c r="BP91" s="102">
        <f t="shared" si="91"/>
        <v>0</v>
      </c>
      <c r="BQ91" s="103">
        <f t="shared" si="92"/>
        <v>0</v>
      </c>
      <c r="BS91" s="105">
        <f t="shared" si="93"/>
        <v>0</v>
      </c>
      <c r="BT91" s="105">
        <f t="shared" si="94"/>
        <v>0</v>
      </c>
      <c r="BU91" s="105">
        <f t="shared" si="95"/>
        <v>0</v>
      </c>
      <c r="BV91" s="105">
        <f t="shared" si="96"/>
        <v>0</v>
      </c>
      <c r="BX91" s="105">
        <f t="shared" si="97"/>
        <v>0</v>
      </c>
      <c r="BY91" s="105">
        <f t="shared" si="98"/>
        <v>0</v>
      </c>
      <c r="BZ91" s="105">
        <f t="shared" si="99"/>
        <v>0</v>
      </c>
      <c r="CA91" s="105">
        <f t="shared" si="100"/>
        <v>0</v>
      </c>
      <c r="CC91" s="106"/>
      <c r="CD91" s="107"/>
      <c r="CE91" s="107"/>
      <c r="CF91" s="107"/>
      <c r="CG91" s="108"/>
      <c r="CH91" s="108"/>
      <c r="CI91" s="108"/>
      <c r="CJ91" s="490"/>
      <c r="CK91" s="490"/>
      <c r="CN91" s="459">
        <f t="shared" si="108"/>
        <v>0</v>
      </c>
      <c r="CQ91" s="459">
        <f t="shared" si="111"/>
        <v>0</v>
      </c>
      <c r="CR91" s="459">
        <f t="shared" si="112"/>
        <v>0</v>
      </c>
      <c r="CW91" s="494"/>
      <c r="CX91" s="500"/>
      <c r="CY91" s="494" t="str">
        <f t="shared" si="118"/>
        <v/>
      </c>
      <c r="CZ91" s="500"/>
      <c r="DA91" s="494" t="str">
        <f t="shared" si="120"/>
        <v/>
      </c>
      <c r="DB91" s="494" t="str">
        <f t="shared" si="121"/>
        <v/>
      </c>
      <c r="DC91" s="494" t="str">
        <f t="shared" si="122"/>
        <v/>
      </c>
      <c r="DD91" s="500"/>
      <c r="DE91" s="500"/>
      <c r="DF91" s="494" t="str">
        <f t="shared" si="125"/>
        <v/>
      </c>
      <c r="DG91" s="494" t="str">
        <f t="shared" si="126"/>
        <v/>
      </c>
      <c r="DH91" s="499">
        <f t="shared" si="127"/>
        <v>0</v>
      </c>
      <c r="DI91" s="499">
        <f t="shared" si="128"/>
        <v>0</v>
      </c>
      <c r="DJ91" s="500"/>
      <c r="DK91" s="499">
        <f t="shared" si="130"/>
        <v>0</v>
      </c>
      <c r="DL91" s="500"/>
      <c r="DM91" s="485"/>
      <c r="DN91" s="485"/>
    </row>
    <row r="92" spans="1:120" s="104" customFormat="1" hidden="1">
      <c r="A92" s="81"/>
      <c r="B92" s="82"/>
      <c r="C92" s="83"/>
      <c r="D92" s="83"/>
      <c r="E92" s="135"/>
      <c r="F92" s="109" t="s">
        <v>370</v>
      </c>
      <c r="G92" s="468"/>
      <c r="H92" s="85"/>
      <c r="I92" s="86"/>
      <c r="J92" s="87"/>
      <c r="K92" s="88"/>
      <c r="L92" s="89">
        <f t="shared" si="71"/>
        <v>0</v>
      </c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1">
        <f t="shared" si="102"/>
        <v>0</v>
      </c>
      <c r="Y92" s="92">
        <v>45600</v>
      </c>
      <c r="Z92" s="92">
        <v>46000</v>
      </c>
      <c r="AA92" s="92">
        <v>33000</v>
      </c>
      <c r="AB92" s="93">
        <f t="shared" si="72"/>
        <v>0</v>
      </c>
      <c r="AC92" s="93">
        <f t="shared" si="73"/>
        <v>0</v>
      </c>
      <c r="AD92" s="93">
        <f t="shared" si="74"/>
        <v>0</v>
      </c>
      <c r="AE92" s="93">
        <f t="shared" si="75"/>
        <v>0</v>
      </c>
      <c r="AF92" s="93">
        <f t="shared" si="76"/>
        <v>0</v>
      </c>
      <c r="AG92" s="93">
        <f t="shared" si="77"/>
        <v>0</v>
      </c>
      <c r="AH92" s="93">
        <f t="shared" si="78"/>
        <v>0</v>
      </c>
      <c r="AI92" s="93">
        <f t="shared" si="132"/>
        <v>0</v>
      </c>
      <c r="AJ92" s="93">
        <f t="shared" si="132"/>
        <v>0</v>
      </c>
      <c r="AK92" s="93">
        <f t="shared" si="79"/>
        <v>0</v>
      </c>
      <c r="AL92" s="93">
        <f t="shared" si="80"/>
        <v>0</v>
      </c>
      <c r="AM92" s="91">
        <f t="shared" si="103"/>
        <v>0</v>
      </c>
      <c r="AN92" s="91">
        <f t="shared" si="81"/>
        <v>0</v>
      </c>
      <c r="AO92" s="91">
        <f t="shared" si="82"/>
        <v>0</v>
      </c>
      <c r="AP92" s="91">
        <f t="shared" si="133"/>
        <v>0</v>
      </c>
      <c r="AQ92" s="91">
        <f t="shared" si="84"/>
        <v>0</v>
      </c>
      <c r="AR92" s="91"/>
      <c r="AS92" s="91">
        <f t="shared" si="134"/>
        <v>0</v>
      </c>
      <c r="AT92" s="91"/>
      <c r="AU92" s="91">
        <f t="shared" si="86"/>
        <v>0</v>
      </c>
      <c r="AV92" s="91">
        <f t="shared" si="87"/>
        <v>0</v>
      </c>
      <c r="AW92" s="91">
        <f t="shared" si="88"/>
        <v>0</v>
      </c>
      <c r="AX92" s="91">
        <v>0</v>
      </c>
      <c r="AY92" s="93">
        <f t="shared" ref="AY92" si="135">BN92+BL92+BJ92+BH92+BF92</f>
        <v>0</v>
      </c>
      <c r="AZ92" s="93"/>
      <c r="BA92" s="94">
        <f t="shared" si="89"/>
        <v>0</v>
      </c>
      <c r="BB92" s="95"/>
      <c r="BC92" s="96"/>
      <c r="BD92" s="96"/>
      <c r="BE92" s="97"/>
      <c r="BF92" s="98"/>
      <c r="BG92" s="99"/>
      <c r="BH92" s="98"/>
      <c r="BI92" s="99"/>
      <c r="BJ92" s="98"/>
      <c r="BK92" s="99"/>
      <c r="BL92" s="98"/>
      <c r="BM92" s="99"/>
      <c r="BN92" s="100"/>
      <c r="BO92" s="101">
        <f t="shared" si="90"/>
        <v>0</v>
      </c>
      <c r="BP92" s="102">
        <f t="shared" si="91"/>
        <v>0</v>
      </c>
      <c r="BQ92" s="103">
        <f t="shared" si="92"/>
        <v>0</v>
      </c>
      <c r="BS92" s="105">
        <f t="shared" si="93"/>
        <v>0</v>
      </c>
      <c r="BT92" s="105">
        <f t="shared" si="94"/>
        <v>0</v>
      </c>
      <c r="BU92" s="105">
        <f t="shared" si="95"/>
        <v>0</v>
      </c>
      <c r="BV92" s="105">
        <f t="shared" si="96"/>
        <v>0</v>
      </c>
      <c r="BX92" s="105">
        <f t="shared" si="97"/>
        <v>0</v>
      </c>
      <c r="BY92" s="105">
        <f t="shared" si="98"/>
        <v>0</v>
      </c>
      <c r="BZ92" s="105">
        <f t="shared" si="99"/>
        <v>0</v>
      </c>
      <c r="CA92" s="105">
        <f t="shared" si="100"/>
        <v>0</v>
      </c>
      <c r="CC92" s="106"/>
      <c r="CD92" s="107"/>
      <c r="CE92" s="107"/>
      <c r="CF92" s="107"/>
      <c r="CG92" s="108"/>
      <c r="CH92" s="108"/>
      <c r="CI92" s="108"/>
      <c r="CJ92" s="490"/>
      <c r="CK92" s="490"/>
      <c r="CN92" s="459">
        <f t="shared" si="108"/>
        <v>0</v>
      </c>
      <c r="CQ92" s="459">
        <f t="shared" si="111"/>
        <v>0</v>
      </c>
      <c r="CR92" s="459">
        <f t="shared" si="112"/>
        <v>0</v>
      </c>
      <c r="CW92" s="494"/>
      <c r="CX92" s="500"/>
      <c r="CY92" s="494" t="str">
        <f t="shared" si="118"/>
        <v/>
      </c>
      <c r="CZ92" s="500"/>
      <c r="DA92" s="494" t="str">
        <f t="shared" si="120"/>
        <v/>
      </c>
      <c r="DB92" s="494" t="str">
        <f t="shared" si="121"/>
        <v/>
      </c>
      <c r="DC92" s="494" t="str">
        <f t="shared" si="122"/>
        <v/>
      </c>
      <c r="DD92" s="500"/>
      <c r="DE92" s="500"/>
      <c r="DF92" s="494" t="str">
        <f t="shared" si="125"/>
        <v/>
      </c>
      <c r="DG92" s="494" t="str">
        <f t="shared" si="126"/>
        <v/>
      </c>
      <c r="DH92" s="499">
        <f t="shared" si="127"/>
        <v>0</v>
      </c>
      <c r="DI92" s="499">
        <f t="shared" si="128"/>
        <v>0</v>
      </c>
      <c r="DJ92" s="500"/>
      <c r="DK92" s="499">
        <f t="shared" si="130"/>
        <v>0</v>
      </c>
      <c r="DL92" s="500"/>
      <c r="DM92" s="485"/>
      <c r="DN92" s="485"/>
    </row>
    <row r="93" spans="1:120" s="222" customFormat="1" ht="16.5" thickBot="1">
      <c r="A93" s="200"/>
      <c r="B93" s="201"/>
      <c r="C93" s="202"/>
      <c r="D93" s="202"/>
      <c r="E93" s="203"/>
      <c r="F93" s="203"/>
      <c r="G93" s="476"/>
      <c r="H93" s="204"/>
      <c r="I93" s="205"/>
      <c r="J93" s="206"/>
      <c r="K93" s="207"/>
      <c r="L93" s="208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9"/>
      <c r="Y93" s="210"/>
      <c r="Z93" s="210"/>
      <c r="AA93" s="210"/>
      <c r="AB93" s="209"/>
      <c r="AC93" s="211"/>
      <c r="AD93" s="209"/>
      <c r="AE93" s="209"/>
      <c r="AF93" s="209"/>
      <c r="AG93" s="209"/>
      <c r="AH93" s="209"/>
      <c r="AI93" s="209"/>
      <c r="AJ93" s="209"/>
      <c r="AK93" s="209"/>
      <c r="AL93" s="209"/>
      <c r="AM93" s="211"/>
      <c r="AN93" s="211"/>
      <c r="AO93" s="211"/>
      <c r="AP93" s="211"/>
      <c r="AQ93" s="211"/>
      <c r="AR93" s="211"/>
      <c r="AS93" s="211"/>
      <c r="AT93" s="212"/>
      <c r="AU93" s="212"/>
      <c r="AV93" s="91">
        <f>AO93+AP93+AQ93+AR93+AS93</f>
        <v>0</v>
      </c>
      <c r="AW93" s="211"/>
      <c r="AX93" s="91">
        <f>AQ93+AR93+AS93+AV93+AW93</f>
        <v>0</v>
      </c>
      <c r="AY93" s="209"/>
      <c r="AZ93" s="209"/>
      <c r="BA93" s="213"/>
      <c r="BB93" s="214"/>
      <c r="BC93" s="215"/>
      <c r="BD93" s="215"/>
      <c r="BE93" s="216"/>
      <c r="BF93" s="217"/>
      <c r="BG93" s="216"/>
      <c r="BH93" s="217"/>
      <c r="BI93" s="216"/>
      <c r="BJ93" s="217"/>
      <c r="BK93" s="216"/>
      <c r="BL93" s="217"/>
      <c r="BM93" s="216"/>
      <c r="BN93" s="218"/>
      <c r="BO93" s="219"/>
      <c r="BP93" s="220"/>
      <c r="BQ93" s="221"/>
      <c r="BS93" s="223"/>
      <c r="BT93" s="223"/>
      <c r="BU93" s="223"/>
      <c r="BV93" s="223"/>
      <c r="BW93" s="223"/>
      <c r="BX93" s="223"/>
      <c r="BY93" s="223"/>
      <c r="BZ93" s="223"/>
      <c r="CA93" s="223"/>
      <c r="CC93" s="106"/>
      <c r="CD93" s="107"/>
      <c r="CE93" s="107"/>
      <c r="CF93" s="107"/>
      <c r="CG93" s="108"/>
      <c r="CH93" s="108"/>
      <c r="CI93" s="108"/>
      <c r="CJ93" s="490"/>
      <c r="CK93" s="490"/>
      <c r="CW93" s="495"/>
      <c r="CX93" s="495"/>
      <c r="CY93" s="495"/>
      <c r="CZ93" s="495"/>
      <c r="DA93" s="495"/>
      <c r="DB93" s="495"/>
      <c r="DC93" s="495"/>
      <c r="DD93" s="495"/>
      <c r="DE93" s="495"/>
      <c r="DF93" s="495"/>
      <c r="DG93" s="495"/>
      <c r="DH93" s="495"/>
      <c r="DI93" s="495"/>
      <c r="DJ93" s="495"/>
      <c r="DK93" s="495"/>
      <c r="DL93" s="495"/>
      <c r="DM93" s="486"/>
      <c r="DN93" s="486"/>
    </row>
    <row r="94" spans="1:120" s="222" customFormat="1" ht="17.25" thickTop="1" thickBot="1">
      <c r="A94" s="525"/>
      <c r="B94" s="526"/>
      <c r="C94" s="526"/>
      <c r="D94" s="526"/>
      <c r="E94" s="526"/>
      <c r="F94" s="526"/>
      <c r="G94" s="526"/>
      <c r="H94" s="526"/>
      <c r="I94" s="526"/>
      <c r="J94" s="526"/>
      <c r="K94" s="526"/>
      <c r="L94" s="527"/>
      <c r="M94" s="224"/>
      <c r="N94" s="225"/>
      <c r="O94" s="226"/>
      <c r="P94" s="227"/>
      <c r="Q94" s="228"/>
      <c r="R94" s="229"/>
      <c r="S94" s="230"/>
      <c r="T94" s="231"/>
      <c r="U94" s="232"/>
      <c r="V94" s="233"/>
      <c r="W94" s="234"/>
      <c r="X94" s="235"/>
      <c r="Y94" s="236"/>
      <c r="Z94" s="237"/>
      <c r="AA94" s="238"/>
      <c r="AB94" s="239"/>
      <c r="AC94" s="240"/>
      <c r="AD94" s="241"/>
      <c r="AE94" s="242"/>
      <c r="AF94" s="243"/>
      <c r="AG94" s="244"/>
      <c r="AH94" s="245"/>
      <c r="AI94" s="246"/>
      <c r="AJ94" s="247"/>
      <c r="AK94" s="248"/>
      <c r="AL94" s="249"/>
      <c r="AM94" s="235"/>
      <c r="AN94" s="250"/>
      <c r="AO94" s="250"/>
      <c r="AP94" s="251"/>
      <c r="AQ94" s="251"/>
      <c r="AR94" s="251"/>
      <c r="AS94" s="251"/>
      <c r="AT94" s="251"/>
      <c r="AU94" s="251"/>
      <c r="AV94" s="251"/>
      <c r="AW94" s="235"/>
      <c r="AX94" s="251"/>
      <c r="AY94" s="252"/>
      <c r="AZ94" s="252"/>
      <c r="BA94" s="253"/>
      <c r="BB94" s="254"/>
      <c r="BC94" s="255"/>
      <c r="BD94" s="255"/>
      <c r="BE94" s="256"/>
      <c r="BF94" s="257"/>
      <c r="BG94" s="256"/>
      <c r="BH94" s="257"/>
      <c r="BI94" s="256"/>
      <c r="BJ94" s="257"/>
      <c r="BK94" s="256"/>
      <c r="BL94" s="257"/>
      <c r="BM94" s="256"/>
      <c r="BN94" s="257"/>
      <c r="BO94" s="258"/>
      <c r="BP94" s="259"/>
      <c r="BQ94" s="260"/>
      <c r="BS94" s="261"/>
      <c r="BT94" s="261"/>
      <c r="BU94" s="261"/>
      <c r="BV94" s="261"/>
      <c r="BX94" s="261"/>
      <c r="BY94" s="261"/>
      <c r="BZ94" s="261"/>
      <c r="CA94" s="261"/>
      <c r="CC94" s="106"/>
      <c r="CD94" s="107"/>
      <c r="CE94" s="107"/>
      <c r="CF94" s="107"/>
      <c r="CG94" s="108"/>
      <c r="CH94" s="108"/>
      <c r="CI94" s="108"/>
      <c r="CJ94" s="490"/>
      <c r="CK94" s="490"/>
      <c r="CW94" s="495"/>
      <c r="CX94" s="495"/>
      <c r="CY94" s="495"/>
      <c r="CZ94" s="495"/>
      <c r="DA94" s="495"/>
      <c r="DB94" s="495"/>
      <c r="DC94" s="495"/>
      <c r="DD94" s="495"/>
      <c r="DE94" s="495"/>
      <c r="DF94" s="495"/>
      <c r="DG94" s="495"/>
      <c r="DH94" s="495"/>
      <c r="DI94" s="495"/>
      <c r="DJ94" s="495"/>
      <c r="DK94" s="495"/>
      <c r="DL94" s="495"/>
      <c r="DM94" s="486"/>
      <c r="DN94" s="486"/>
    </row>
    <row r="95" spans="1:120" s="263" customFormat="1" ht="17.25" thickTop="1" thickBot="1">
      <c r="A95" s="262"/>
      <c r="B95" s="262"/>
      <c r="E95" s="264"/>
      <c r="F95" s="264"/>
      <c r="G95" s="477"/>
      <c r="J95" s="265"/>
      <c r="K95" s="262"/>
      <c r="L95" s="262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555"/>
      <c r="AZ95" s="555"/>
      <c r="BA95" s="267"/>
      <c r="BM95" s="268"/>
      <c r="BO95" s="269" t="s">
        <v>17</v>
      </c>
      <c r="BP95" s="556">
        <f>BP94+BQ94</f>
        <v>0</v>
      </c>
      <c r="BQ95" s="557"/>
      <c r="BR95" s="270" t="s">
        <v>17</v>
      </c>
      <c r="BS95" s="558">
        <f>BS94+BT94+BU94+BV94</f>
        <v>0</v>
      </c>
      <c r="BT95" s="559"/>
      <c r="BU95" s="559"/>
      <c r="BV95" s="560"/>
      <c r="BW95" s="271" t="s">
        <v>17</v>
      </c>
      <c r="BX95" s="558">
        <f>BX94+BY94+BZ94+CA94</f>
        <v>0</v>
      </c>
      <c r="BY95" s="559"/>
      <c r="BZ95" s="559"/>
      <c r="CA95" s="560"/>
      <c r="CC95" s="272"/>
      <c r="CD95" s="262"/>
      <c r="CE95" s="262"/>
      <c r="CF95" s="262"/>
      <c r="CJ95" s="489"/>
      <c r="CK95" s="489"/>
      <c r="CL95" s="108"/>
      <c r="CM95" s="108"/>
      <c r="CN95" s="108"/>
      <c r="CO95" s="108"/>
      <c r="CP95" s="108"/>
      <c r="CQ95" s="108"/>
      <c r="CR95" s="108"/>
      <c r="CS95" s="108"/>
      <c r="CT95" s="108"/>
      <c r="CU95" s="108"/>
      <c r="CV95" s="108"/>
      <c r="CW95" s="495"/>
      <c r="CX95" s="495"/>
      <c r="CY95" s="495"/>
      <c r="CZ95" s="495"/>
      <c r="DA95" s="495"/>
      <c r="DB95" s="495"/>
      <c r="DC95" s="495"/>
      <c r="DD95" s="495"/>
      <c r="DE95" s="495"/>
      <c r="DF95" s="495"/>
      <c r="DG95" s="495"/>
      <c r="DH95" s="495"/>
      <c r="DI95" s="495"/>
      <c r="DJ95" s="495"/>
      <c r="DK95" s="495"/>
      <c r="DL95" s="495"/>
      <c r="DM95" s="487"/>
      <c r="DN95" s="487"/>
      <c r="DO95" s="108"/>
      <c r="DP95" s="108"/>
    </row>
    <row r="96" spans="1:120" s="263" customFormat="1" ht="16.5" thickTop="1">
      <c r="A96" s="262"/>
      <c r="B96" s="262"/>
      <c r="E96" s="264"/>
      <c r="F96" s="264"/>
      <c r="G96" s="477"/>
      <c r="J96" s="265"/>
      <c r="K96" s="262"/>
      <c r="L96" s="262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552"/>
      <c r="AZ96" s="552"/>
      <c r="BA96" s="267"/>
      <c r="BM96" s="268"/>
      <c r="BO96" s="273" t="s">
        <v>266</v>
      </c>
      <c r="BP96" s="273">
        <f>BP94+BQ94-AM94</f>
        <v>0</v>
      </c>
      <c r="BQ96" s="272"/>
      <c r="BR96" s="272"/>
      <c r="BS96" s="273" t="s">
        <v>266</v>
      </c>
      <c r="BT96" s="273">
        <f>BS94+BT94+BU94+BV94-AM94</f>
        <v>0</v>
      </c>
      <c r="BU96" s="272"/>
      <c r="BV96" s="272"/>
      <c r="BW96" s="272"/>
      <c r="BX96" s="273" t="s">
        <v>266</v>
      </c>
      <c r="BY96" s="273">
        <f>BX94+BY94+BZ94+CA94-X94</f>
        <v>0</v>
      </c>
      <c r="BZ96" s="272"/>
      <c r="CA96" s="272"/>
      <c r="CC96" s="272"/>
      <c r="CD96" s="262"/>
      <c r="CE96" s="262"/>
      <c r="CF96" s="262"/>
      <c r="CJ96" s="489"/>
      <c r="CK96" s="489"/>
      <c r="CL96" s="108"/>
      <c r="CM96" s="108"/>
      <c r="CN96" s="108"/>
      <c r="CO96" s="108"/>
      <c r="CP96" s="108"/>
      <c r="CQ96" s="108"/>
      <c r="CR96" s="108"/>
      <c r="CS96" s="108"/>
      <c r="CT96" s="108"/>
      <c r="CU96" s="108"/>
      <c r="CV96" s="108"/>
      <c r="CW96" s="495"/>
      <c r="CX96" s="495"/>
      <c r="CY96" s="495"/>
      <c r="CZ96" s="495"/>
      <c r="DA96" s="495"/>
      <c r="DB96" s="495"/>
      <c r="DC96" s="495"/>
      <c r="DD96" s="495"/>
      <c r="DE96" s="495"/>
      <c r="DF96" s="495"/>
      <c r="DG96" s="495"/>
      <c r="DH96" s="495"/>
      <c r="DI96" s="495"/>
      <c r="DJ96" s="495"/>
      <c r="DK96" s="495"/>
      <c r="DL96" s="495"/>
      <c r="DM96" s="487"/>
      <c r="DN96" s="487"/>
      <c r="DO96" s="108"/>
      <c r="DP96" s="108"/>
    </row>
    <row r="97" spans="1:120" s="263" customFormat="1">
      <c r="A97" s="262"/>
      <c r="B97" s="262"/>
      <c r="E97" s="264"/>
      <c r="F97" s="264"/>
      <c r="G97" s="477"/>
      <c r="J97" s="265"/>
      <c r="K97" s="262"/>
      <c r="L97" s="262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552"/>
      <c r="AZ97" s="552"/>
      <c r="BA97" s="274"/>
      <c r="BM97" s="268"/>
      <c r="BO97" s="275" t="s">
        <v>267</v>
      </c>
      <c r="BP97" s="275"/>
      <c r="BQ97" s="272"/>
      <c r="BR97" s="272"/>
      <c r="BS97" s="275" t="s">
        <v>267</v>
      </c>
      <c r="BT97" s="275"/>
      <c r="BU97" s="272"/>
      <c r="BV97" s="272"/>
      <c r="BW97" s="272"/>
      <c r="BX97" s="275" t="s">
        <v>267</v>
      </c>
      <c r="BY97" s="272"/>
      <c r="BZ97" s="272"/>
      <c r="CA97" s="272"/>
      <c r="CC97" s="272"/>
      <c r="CD97" s="262"/>
      <c r="CE97" s="262"/>
      <c r="CF97" s="262"/>
      <c r="CJ97" s="489"/>
      <c r="CK97" s="489"/>
      <c r="CL97" s="108"/>
      <c r="CM97" s="108"/>
      <c r="CN97" s="108"/>
      <c r="CO97" s="108"/>
      <c r="CP97" s="108"/>
      <c r="CQ97" s="108"/>
      <c r="CR97" s="108"/>
      <c r="CS97" s="108"/>
      <c r="CT97" s="108"/>
      <c r="CU97" s="108"/>
      <c r="CV97" s="108"/>
      <c r="CW97" s="495"/>
      <c r="CX97" s="495"/>
      <c r="CY97" s="495"/>
      <c r="CZ97" s="495"/>
      <c r="DA97" s="495"/>
      <c r="DB97" s="495"/>
      <c r="DC97" s="495"/>
      <c r="DD97" s="495"/>
      <c r="DE97" s="495"/>
      <c r="DF97" s="495"/>
      <c r="DG97" s="495"/>
      <c r="DH97" s="495"/>
      <c r="DI97" s="495"/>
      <c r="DJ97" s="495"/>
      <c r="DK97" s="495"/>
      <c r="DL97" s="495"/>
      <c r="DM97" s="487"/>
      <c r="DN97" s="487"/>
      <c r="DO97" s="108"/>
      <c r="DP97" s="108"/>
    </row>
    <row r="98" spans="1:120" s="263" customFormat="1">
      <c r="A98" s="262"/>
      <c r="B98" s="262"/>
      <c r="E98" s="264"/>
      <c r="F98" s="264"/>
      <c r="G98" s="477"/>
      <c r="J98" s="265"/>
      <c r="K98" s="262"/>
      <c r="L98" s="262"/>
      <c r="N98" s="266"/>
      <c r="O98" s="276"/>
      <c r="P98" s="276"/>
      <c r="Q98" s="266"/>
      <c r="R98" s="561"/>
      <c r="S98" s="561"/>
      <c r="T98" s="561"/>
      <c r="U98" s="561"/>
      <c r="V98" s="561"/>
      <c r="W98" s="561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552"/>
      <c r="AZ98" s="552"/>
      <c r="BA98" s="277"/>
      <c r="BM98" s="268"/>
      <c r="BY98" s="275"/>
      <c r="BZ98" s="272"/>
      <c r="CA98" s="272"/>
      <c r="CC98" s="272"/>
      <c r="CD98" s="262"/>
      <c r="CE98" s="262"/>
      <c r="CF98" s="262"/>
      <c r="CJ98" s="489"/>
      <c r="CK98" s="489"/>
      <c r="CL98" s="108"/>
      <c r="CM98" s="108"/>
      <c r="CN98" s="108"/>
      <c r="CO98" s="108"/>
      <c r="CP98" s="108"/>
      <c r="CQ98" s="108"/>
      <c r="CR98" s="108"/>
      <c r="CS98" s="108"/>
      <c r="CT98" s="108"/>
      <c r="CU98" s="108"/>
      <c r="CV98" s="108"/>
      <c r="CW98" s="495"/>
      <c r="CX98" s="495"/>
      <c r="CY98" s="495"/>
      <c r="CZ98" s="495"/>
      <c r="DA98" s="495"/>
      <c r="DB98" s="495"/>
      <c r="DC98" s="495"/>
      <c r="DD98" s="495"/>
      <c r="DE98" s="495"/>
      <c r="DF98" s="495"/>
      <c r="DG98" s="495"/>
      <c r="DH98" s="495"/>
      <c r="DI98" s="495"/>
      <c r="DJ98" s="495"/>
      <c r="DK98" s="495"/>
      <c r="DL98" s="495"/>
      <c r="DM98" s="487"/>
      <c r="DN98" s="487"/>
      <c r="DO98" s="108"/>
      <c r="DP98" s="108"/>
    </row>
    <row r="99" spans="1:120" s="263" customFormat="1">
      <c r="A99" s="262"/>
      <c r="B99" s="262"/>
      <c r="E99" s="264"/>
      <c r="F99" s="264"/>
      <c r="G99" s="477"/>
      <c r="J99" s="265"/>
      <c r="K99" s="262"/>
      <c r="L99" s="262"/>
      <c r="M99" s="266"/>
      <c r="N99" s="266"/>
      <c r="O99" s="276"/>
      <c r="P99" s="276"/>
      <c r="Q99" s="266"/>
      <c r="R99" s="561"/>
      <c r="S99" s="561"/>
      <c r="T99" s="561"/>
      <c r="U99" s="561"/>
      <c r="V99" s="561"/>
      <c r="W99" s="561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562"/>
      <c r="AO99" s="562"/>
      <c r="AP99" s="562"/>
      <c r="AQ99" s="562"/>
      <c r="AR99" s="562"/>
      <c r="AS99" s="562"/>
      <c r="AT99" s="562"/>
      <c r="AU99" s="562"/>
      <c r="AV99" s="562"/>
      <c r="AW99" s="262"/>
      <c r="AX99" s="262"/>
      <c r="AY99" s="262"/>
      <c r="AZ99" s="262"/>
      <c r="BA99" s="262"/>
      <c r="BM99" s="268"/>
      <c r="BO99" s="279" t="s">
        <v>268</v>
      </c>
      <c r="BP99" s="280" t="e">
        <f>BP94/BP95</f>
        <v>#DIV/0!</v>
      </c>
      <c r="BQ99" s="280" t="e">
        <f>BQ94/BP95</f>
        <v>#DIV/0!</v>
      </c>
      <c r="BR99" s="279" t="s">
        <v>268</v>
      </c>
      <c r="BS99" s="280" t="e">
        <f>BS94/BS95</f>
        <v>#DIV/0!</v>
      </c>
      <c r="BT99" s="280" t="e">
        <f>BT94/BS95</f>
        <v>#DIV/0!</v>
      </c>
      <c r="BU99" s="280" t="e">
        <f>BU94/BS95</f>
        <v>#DIV/0!</v>
      </c>
      <c r="BV99" s="280" t="e">
        <f>BV94/BS95</f>
        <v>#DIV/0!</v>
      </c>
      <c r="BW99" s="279" t="s">
        <v>268</v>
      </c>
      <c r="BX99" s="280" t="e">
        <f>BX94/BX95</f>
        <v>#DIV/0!</v>
      </c>
      <c r="BY99" s="280" t="e">
        <f>BY94/BX95</f>
        <v>#DIV/0!</v>
      </c>
      <c r="BZ99" s="280" t="e">
        <f>BZ94/BX95</f>
        <v>#DIV/0!</v>
      </c>
      <c r="CA99" s="280" t="e">
        <f>CA94/BX95</f>
        <v>#DIV/0!</v>
      </c>
      <c r="CC99" s="272"/>
      <c r="CD99" s="262"/>
      <c r="CE99" s="262"/>
      <c r="CF99" s="262"/>
      <c r="CJ99" s="489"/>
      <c r="CK99" s="489"/>
      <c r="CV99" s="278"/>
      <c r="CW99" s="495"/>
      <c r="CX99" s="495"/>
      <c r="CY99" s="495"/>
      <c r="CZ99" s="495"/>
      <c r="DA99" s="495"/>
      <c r="DB99" s="495"/>
      <c r="DC99" s="495"/>
      <c r="DD99" s="495"/>
      <c r="DE99" s="495"/>
      <c r="DF99" s="495"/>
      <c r="DG99" s="495"/>
      <c r="DH99" s="495"/>
      <c r="DI99" s="495"/>
      <c r="DJ99" s="495"/>
      <c r="DK99" s="495"/>
      <c r="DL99" s="495"/>
      <c r="DM99" s="487"/>
      <c r="DN99" s="487"/>
    </row>
    <row r="100" spans="1:120" s="263" customFormat="1">
      <c r="A100" s="262"/>
      <c r="B100" s="262"/>
      <c r="E100" s="264"/>
      <c r="F100" s="264"/>
      <c r="G100" s="477"/>
      <c r="J100" s="265"/>
      <c r="K100" s="262"/>
      <c r="L100" s="262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M100" s="268"/>
      <c r="BR100" s="279" t="s">
        <v>12</v>
      </c>
      <c r="BS100" s="280" t="e">
        <f>BS94/BX94</f>
        <v>#DIV/0!</v>
      </c>
      <c r="BT100" s="280" t="e">
        <f>BT94/BY94</f>
        <v>#DIV/0!</v>
      </c>
      <c r="BU100" s="280" t="e">
        <f>BU94/BZ94</f>
        <v>#DIV/0!</v>
      </c>
      <c r="BV100" s="280" t="e">
        <f>BV94/CA94</f>
        <v>#DIV/0!</v>
      </c>
      <c r="CC100" s="272"/>
      <c r="CD100" s="262"/>
      <c r="CE100" s="262"/>
      <c r="CF100" s="262"/>
      <c r="CJ100" s="489"/>
      <c r="CK100" s="489"/>
      <c r="CV100" s="278"/>
      <c r="CW100" s="495"/>
      <c r="CX100" s="495"/>
      <c r="CY100" s="495"/>
      <c r="CZ100" s="495"/>
      <c r="DA100" s="495"/>
      <c r="DB100" s="495"/>
      <c r="DC100" s="495"/>
      <c r="DD100" s="495"/>
      <c r="DE100" s="495"/>
      <c r="DF100" s="495"/>
      <c r="DG100" s="495"/>
      <c r="DH100" s="495"/>
      <c r="DI100" s="495"/>
      <c r="DJ100" s="495"/>
      <c r="DK100" s="495"/>
      <c r="DL100" s="495"/>
      <c r="DM100" s="487"/>
      <c r="DN100" s="487"/>
    </row>
    <row r="101" spans="1:120" s="263" customFormat="1">
      <c r="A101" s="262"/>
      <c r="B101" s="262"/>
      <c r="E101" s="264"/>
      <c r="F101" s="264"/>
      <c r="G101" s="477"/>
      <c r="J101" s="265"/>
      <c r="K101" s="262"/>
      <c r="L101" s="262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M101" s="268"/>
      <c r="CC101" s="272"/>
      <c r="CD101" s="262"/>
      <c r="CE101" s="262"/>
      <c r="CF101" s="262"/>
      <c r="CJ101" s="489"/>
      <c r="CK101" s="489"/>
      <c r="CV101" s="278"/>
      <c r="CW101" s="495"/>
      <c r="CX101" s="495"/>
      <c r="CY101" s="495"/>
      <c r="CZ101" s="495"/>
      <c r="DA101" s="495"/>
      <c r="DB101" s="495"/>
      <c r="DC101" s="495"/>
      <c r="DD101" s="495"/>
      <c r="DE101" s="495"/>
      <c r="DF101" s="495"/>
      <c r="DG101" s="495"/>
      <c r="DH101" s="495"/>
      <c r="DI101" s="495"/>
      <c r="DJ101" s="495"/>
      <c r="DK101" s="495"/>
      <c r="DL101" s="495"/>
      <c r="DM101" s="487"/>
      <c r="DN101" s="487"/>
    </row>
    <row r="102" spans="1:120" s="263" customFormat="1">
      <c r="G102" s="477"/>
      <c r="M102" s="266"/>
      <c r="AZ102" s="262"/>
      <c r="BA102" s="262"/>
      <c r="CC102" s="272"/>
      <c r="CD102" s="262"/>
      <c r="CE102" s="262"/>
      <c r="CF102" s="262"/>
      <c r="CJ102" s="489"/>
      <c r="CK102" s="489"/>
      <c r="CV102" s="278"/>
      <c r="CW102" s="495"/>
      <c r="CX102" s="495"/>
      <c r="CY102" s="495"/>
      <c r="CZ102" s="495"/>
      <c r="DA102" s="495"/>
      <c r="DB102" s="495"/>
      <c r="DC102" s="495"/>
      <c r="DD102" s="495"/>
      <c r="DE102" s="495"/>
      <c r="DF102" s="495"/>
      <c r="DG102" s="495"/>
      <c r="DH102" s="495"/>
      <c r="DI102" s="495"/>
      <c r="DJ102" s="495"/>
      <c r="DK102" s="495"/>
      <c r="DL102" s="495"/>
      <c r="DM102" s="487"/>
      <c r="DN102" s="487"/>
    </row>
    <row r="103" spans="1:120" s="263" customFormat="1">
      <c r="G103" s="477"/>
      <c r="M103" s="266"/>
      <c r="AZ103" s="262"/>
      <c r="BA103" s="262"/>
      <c r="CJ103" s="489"/>
      <c r="CK103" s="489"/>
      <c r="CV103" s="278"/>
      <c r="CW103" s="495"/>
      <c r="CX103" s="495"/>
      <c r="CY103" s="495"/>
      <c r="CZ103" s="495"/>
      <c r="DA103" s="495"/>
      <c r="DB103" s="495"/>
      <c r="DC103" s="495"/>
      <c r="DD103" s="495"/>
      <c r="DE103" s="495"/>
      <c r="DF103" s="495"/>
      <c r="DG103" s="495"/>
      <c r="DH103" s="495"/>
      <c r="DI103" s="495"/>
      <c r="DJ103" s="495"/>
      <c r="DK103" s="495"/>
      <c r="DL103" s="495"/>
      <c r="DM103" s="487"/>
      <c r="DN103" s="487"/>
    </row>
    <row r="104" spans="1:120" s="263" customFormat="1">
      <c r="G104" s="477"/>
      <c r="M104" s="266"/>
      <c r="CJ104" s="489"/>
      <c r="CK104" s="489"/>
      <c r="CV104" s="278"/>
      <c r="CW104" s="495"/>
      <c r="CX104" s="495"/>
      <c r="CY104" s="495"/>
      <c r="CZ104" s="495"/>
      <c r="DA104" s="495"/>
      <c r="DB104" s="495"/>
      <c r="DC104" s="495"/>
      <c r="DD104" s="495"/>
      <c r="DE104" s="495"/>
      <c r="DF104" s="495"/>
      <c r="DG104" s="495"/>
      <c r="DH104" s="495"/>
      <c r="DI104" s="495"/>
      <c r="DJ104" s="495"/>
      <c r="DK104" s="495"/>
      <c r="DL104" s="495"/>
      <c r="DM104" s="487"/>
      <c r="DN104" s="487"/>
    </row>
    <row r="105" spans="1:120" s="263" customFormat="1">
      <c r="G105" s="477"/>
      <c r="M105" s="266"/>
      <c r="CJ105" s="489"/>
      <c r="CK105" s="489"/>
      <c r="CV105" s="278"/>
      <c r="CW105" s="495"/>
      <c r="CX105" s="495"/>
      <c r="CY105" s="495"/>
      <c r="CZ105" s="495"/>
      <c r="DA105" s="495"/>
      <c r="DB105" s="495"/>
      <c r="DC105" s="495"/>
      <c r="DD105" s="495"/>
      <c r="DE105" s="495"/>
      <c r="DF105" s="495"/>
      <c r="DG105" s="495"/>
      <c r="DH105" s="495"/>
      <c r="DI105" s="495"/>
      <c r="DJ105" s="495"/>
      <c r="DK105" s="495"/>
      <c r="DL105" s="495"/>
      <c r="DM105" s="487"/>
      <c r="DN105" s="487"/>
    </row>
    <row r="106" spans="1:120" s="263" customFormat="1">
      <c r="G106" s="477"/>
      <c r="M106" s="266"/>
      <c r="CJ106" s="489"/>
      <c r="CK106" s="489"/>
      <c r="CV106" s="278"/>
      <c r="CW106" s="495"/>
      <c r="CX106" s="495"/>
      <c r="CY106" s="495"/>
      <c r="CZ106" s="495"/>
      <c r="DA106" s="495"/>
      <c r="DB106" s="495"/>
      <c r="DC106" s="495"/>
      <c r="DD106" s="495"/>
      <c r="DE106" s="495"/>
      <c r="DF106" s="495"/>
      <c r="DG106" s="495"/>
      <c r="DH106" s="495"/>
      <c r="DI106" s="495"/>
      <c r="DJ106" s="495"/>
      <c r="DK106" s="495"/>
      <c r="DL106" s="495"/>
      <c r="DM106" s="487"/>
      <c r="DN106" s="487"/>
    </row>
    <row r="107" spans="1:120" s="263" customFormat="1">
      <c r="G107" s="477"/>
      <c r="M107" s="266"/>
      <c r="CJ107" s="489"/>
      <c r="CK107" s="489"/>
      <c r="CV107" s="278"/>
      <c r="CW107" s="495"/>
      <c r="CX107" s="495"/>
      <c r="CY107" s="495"/>
      <c r="CZ107" s="495"/>
      <c r="DA107" s="495"/>
      <c r="DB107" s="495"/>
      <c r="DC107" s="495"/>
      <c r="DD107" s="495"/>
      <c r="DE107" s="495"/>
      <c r="DF107" s="495"/>
      <c r="DG107" s="495"/>
      <c r="DH107" s="495"/>
      <c r="DI107" s="495"/>
      <c r="DJ107" s="495"/>
      <c r="DK107" s="495"/>
      <c r="DL107" s="495"/>
      <c r="DM107" s="487"/>
      <c r="DN107" s="487"/>
    </row>
    <row r="108" spans="1:120" s="263" customFormat="1">
      <c r="G108" s="477"/>
      <c r="M108" s="266"/>
      <c r="CJ108" s="489"/>
      <c r="CK108" s="489"/>
      <c r="CV108" s="278"/>
      <c r="CW108" s="495"/>
      <c r="CX108" s="495"/>
      <c r="CY108" s="495"/>
      <c r="CZ108" s="495"/>
      <c r="DA108" s="495"/>
      <c r="DB108" s="495"/>
      <c r="DC108" s="495"/>
      <c r="DD108" s="495"/>
      <c r="DE108" s="495"/>
      <c r="DF108" s="495"/>
      <c r="DG108" s="495"/>
      <c r="DH108" s="495"/>
      <c r="DI108" s="495"/>
      <c r="DJ108" s="495"/>
      <c r="DK108" s="495"/>
      <c r="DL108" s="495"/>
      <c r="DM108" s="487"/>
      <c r="DN108" s="487"/>
    </row>
    <row r="109" spans="1:120" s="263" customFormat="1">
      <c r="G109" s="477"/>
      <c r="M109" s="266"/>
      <c r="CJ109" s="489"/>
      <c r="CK109" s="489"/>
      <c r="CV109" s="278"/>
      <c r="CW109" s="495"/>
      <c r="CX109" s="495"/>
      <c r="CY109" s="495"/>
      <c r="CZ109" s="495"/>
      <c r="DA109" s="495"/>
      <c r="DB109" s="495"/>
      <c r="DC109" s="495"/>
      <c r="DD109" s="495"/>
      <c r="DE109" s="495"/>
      <c r="DF109" s="495"/>
      <c r="DG109" s="495"/>
      <c r="DH109" s="495"/>
      <c r="DI109" s="495"/>
      <c r="DJ109" s="495"/>
      <c r="DK109" s="495"/>
      <c r="DL109" s="495"/>
      <c r="DM109" s="487"/>
      <c r="DN109" s="487"/>
    </row>
    <row r="110" spans="1:120" s="263" customFormat="1">
      <c r="G110" s="477"/>
      <c r="M110" s="266"/>
      <c r="CJ110" s="489"/>
      <c r="CK110" s="489"/>
      <c r="CV110" s="278"/>
      <c r="CW110" s="495"/>
      <c r="CX110" s="495"/>
      <c r="CY110" s="495"/>
      <c r="CZ110" s="495"/>
      <c r="DA110" s="495"/>
      <c r="DB110" s="495"/>
      <c r="DC110" s="495"/>
      <c r="DD110" s="495"/>
      <c r="DE110" s="495"/>
      <c r="DF110" s="495"/>
      <c r="DG110" s="495"/>
      <c r="DH110" s="495"/>
      <c r="DI110" s="495"/>
      <c r="DJ110" s="495"/>
      <c r="DK110" s="495"/>
      <c r="DL110" s="495"/>
      <c r="DM110" s="487"/>
      <c r="DN110" s="487"/>
    </row>
    <row r="111" spans="1:120" s="263" customFormat="1">
      <c r="G111" s="477"/>
      <c r="M111" s="266"/>
      <c r="CJ111" s="489"/>
      <c r="CK111" s="489"/>
      <c r="CV111" s="278"/>
      <c r="CW111" s="495"/>
      <c r="CX111" s="495"/>
      <c r="CY111" s="495"/>
      <c r="CZ111" s="495"/>
      <c r="DA111" s="495"/>
      <c r="DB111" s="495"/>
      <c r="DC111" s="495"/>
      <c r="DD111" s="495"/>
      <c r="DE111" s="495"/>
      <c r="DF111" s="495"/>
      <c r="DG111" s="495"/>
      <c r="DH111" s="495"/>
      <c r="DI111" s="495"/>
      <c r="DJ111" s="495"/>
      <c r="DK111" s="495"/>
      <c r="DL111" s="495"/>
      <c r="DM111" s="487"/>
      <c r="DN111" s="487"/>
    </row>
    <row r="112" spans="1:120" s="263" customFormat="1">
      <c r="G112" s="477"/>
      <c r="M112" s="266"/>
      <c r="CJ112" s="489"/>
      <c r="CK112" s="489"/>
      <c r="CV112" s="278"/>
      <c r="CW112" s="495"/>
      <c r="CX112" s="495"/>
      <c r="CY112" s="495"/>
      <c r="CZ112" s="495"/>
      <c r="DA112" s="495"/>
      <c r="DB112" s="495"/>
      <c r="DC112" s="495"/>
      <c r="DD112" s="495"/>
      <c r="DE112" s="495"/>
      <c r="DF112" s="495"/>
      <c r="DG112" s="495"/>
      <c r="DH112" s="495"/>
      <c r="DI112" s="495"/>
      <c r="DJ112" s="495"/>
      <c r="DK112" s="495"/>
      <c r="DL112" s="495"/>
      <c r="DM112" s="487"/>
      <c r="DN112" s="487"/>
    </row>
    <row r="113" spans="7:118" s="263" customFormat="1">
      <c r="G113" s="477"/>
      <c r="M113" s="266"/>
      <c r="CJ113" s="489"/>
      <c r="CK113" s="489"/>
      <c r="CV113" s="278"/>
      <c r="CW113" s="495"/>
      <c r="CX113" s="495"/>
      <c r="CY113" s="495"/>
      <c r="CZ113" s="495"/>
      <c r="DA113" s="495"/>
      <c r="DB113" s="495"/>
      <c r="DC113" s="495"/>
      <c r="DD113" s="495"/>
      <c r="DE113" s="495"/>
      <c r="DF113" s="495"/>
      <c r="DG113" s="495"/>
      <c r="DH113" s="495"/>
      <c r="DI113" s="495"/>
      <c r="DJ113" s="495"/>
      <c r="DK113" s="495"/>
      <c r="DL113" s="495"/>
      <c r="DM113" s="487"/>
      <c r="DN113" s="487"/>
    </row>
    <row r="114" spans="7:118" s="263" customFormat="1">
      <c r="G114" s="477"/>
      <c r="M114" s="266"/>
      <c r="CJ114" s="489"/>
      <c r="CK114" s="489"/>
      <c r="CV114" s="278"/>
      <c r="CW114" s="495"/>
      <c r="CX114" s="495"/>
      <c r="CY114" s="495"/>
      <c r="CZ114" s="495"/>
      <c r="DA114" s="495"/>
      <c r="DB114" s="495"/>
      <c r="DC114" s="495"/>
      <c r="DD114" s="495"/>
      <c r="DE114" s="495"/>
      <c r="DF114" s="495"/>
      <c r="DG114" s="495"/>
      <c r="DH114" s="495"/>
      <c r="DI114" s="495"/>
      <c r="DJ114" s="495"/>
      <c r="DK114" s="495"/>
      <c r="DL114" s="495"/>
      <c r="DM114" s="487"/>
      <c r="DN114" s="487"/>
    </row>
    <row r="115" spans="7:118" s="263" customFormat="1">
      <c r="G115" s="477"/>
      <c r="M115" s="266"/>
      <c r="CJ115" s="489"/>
      <c r="CK115" s="489"/>
      <c r="CV115" s="278"/>
      <c r="CW115" s="495"/>
      <c r="CX115" s="495"/>
      <c r="CY115" s="495"/>
      <c r="CZ115" s="495"/>
      <c r="DA115" s="495"/>
      <c r="DB115" s="495"/>
      <c r="DC115" s="495"/>
      <c r="DD115" s="495"/>
      <c r="DE115" s="495"/>
      <c r="DF115" s="495"/>
      <c r="DG115" s="495"/>
      <c r="DH115" s="495"/>
      <c r="DI115" s="495"/>
      <c r="DJ115" s="495"/>
      <c r="DK115" s="495"/>
      <c r="DL115" s="495"/>
      <c r="DM115" s="487"/>
      <c r="DN115" s="487"/>
    </row>
    <row r="116" spans="7:118" s="263" customFormat="1">
      <c r="G116" s="477"/>
      <c r="M116" s="266"/>
      <c r="CJ116" s="489"/>
      <c r="CK116" s="489"/>
      <c r="CV116" s="278"/>
      <c r="CW116" s="495"/>
      <c r="CX116" s="495"/>
      <c r="CY116" s="495"/>
      <c r="CZ116" s="495"/>
      <c r="DA116" s="495"/>
      <c r="DB116" s="495"/>
      <c r="DC116" s="495"/>
      <c r="DD116" s="495"/>
      <c r="DE116" s="495"/>
      <c r="DF116" s="495"/>
      <c r="DG116" s="495"/>
      <c r="DH116" s="495"/>
      <c r="DI116" s="495"/>
      <c r="DJ116" s="495"/>
      <c r="DK116" s="495"/>
      <c r="DL116" s="495"/>
      <c r="DM116" s="487"/>
      <c r="DN116" s="487"/>
    </row>
    <row r="117" spans="7:118" s="263" customFormat="1">
      <c r="G117" s="477"/>
      <c r="M117" s="266"/>
      <c r="CJ117" s="489"/>
      <c r="CK117" s="489"/>
      <c r="CV117" s="278"/>
      <c r="CW117" s="495"/>
      <c r="CX117" s="495"/>
      <c r="CY117" s="495"/>
      <c r="CZ117" s="495"/>
      <c r="DA117" s="495"/>
      <c r="DB117" s="495"/>
      <c r="DC117" s="495"/>
      <c r="DD117" s="495"/>
      <c r="DE117" s="495"/>
      <c r="DF117" s="495"/>
      <c r="DG117" s="495"/>
      <c r="DH117" s="495"/>
      <c r="DI117" s="495"/>
      <c r="DJ117" s="495"/>
      <c r="DK117" s="495"/>
      <c r="DL117" s="495"/>
      <c r="DM117" s="487"/>
      <c r="DN117" s="487"/>
    </row>
    <row r="118" spans="7:118" s="263" customFormat="1">
      <c r="G118" s="477"/>
      <c r="CJ118" s="489"/>
      <c r="CK118" s="489"/>
      <c r="CV118" s="278"/>
      <c r="CW118" s="495"/>
      <c r="CX118" s="495"/>
      <c r="CY118" s="495"/>
      <c r="CZ118" s="495"/>
      <c r="DA118" s="495"/>
      <c r="DB118" s="495"/>
      <c r="DC118" s="495"/>
      <c r="DD118" s="495"/>
      <c r="DE118" s="495"/>
      <c r="DF118" s="495"/>
      <c r="DG118" s="495"/>
      <c r="DH118" s="495"/>
      <c r="DI118" s="495"/>
      <c r="DJ118" s="495"/>
      <c r="DK118" s="495"/>
      <c r="DL118" s="495"/>
      <c r="DM118" s="487"/>
      <c r="DN118" s="487"/>
    </row>
    <row r="119" spans="7:118" s="263" customFormat="1">
      <c r="G119" s="477"/>
      <c r="CJ119" s="489"/>
      <c r="CK119" s="489"/>
      <c r="CV119" s="278"/>
      <c r="CW119" s="495"/>
      <c r="CX119" s="495"/>
      <c r="CY119" s="495"/>
      <c r="CZ119" s="495"/>
      <c r="DA119" s="495"/>
      <c r="DB119" s="495"/>
      <c r="DC119" s="495"/>
      <c r="DD119" s="495"/>
      <c r="DE119" s="495"/>
      <c r="DF119" s="495"/>
      <c r="DG119" s="495"/>
      <c r="DH119" s="495"/>
      <c r="DI119" s="495"/>
      <c r="DJ119" s="495"/>
      <c r="DK119" s="495"/>
      <c r="DL119" s="495"/>
      <c r="DM119" s="487"/>
      <c r="DN119" s="487"/>
    </row>
    <row r="120" spans="7:118" s="263" customFormat="1">
      <c r="G120" s="477"/>
      <c r="CJ120" s="489"/>
      <c r="CK120" s="489"/>
      <c r="CV120" s="278"/>
      <c r="CW120" s="495"/>
      <c r="CX120" s="495"/>
      <c r="CY120" s="495"/>
      <c r="CZ120" s="495"/>
      <c r="DA120" s="495"/>
      <c r="DB120" s="495"/>
      <c r="DC120" s="495"/>
      <c r="DD120" s="495"/>
      <c r="DE120" s="495"/>
      <c r="DF120" s="495"/>
      <c r="DG120" s="495"/>
      <c r="DH120" s="495"/>
      <c r="DI120" s="495"/>
      <c r="DJ120" s="495"/>
      <c r="DK120" s="495"/>
      <c r="DL120" s="495"/>
      <c r="DM120" s="487"/>
      <c r="DN120" s="487"/>
    </row>
    <row r="121" spans="7:118" s="263" customFormat="1">
      <c r="G121" s="477"/>
      <c r="CJ121" s="489"/>
      <c r="CK121" s="489"/>
      <c r="CV121" s="278"/>
      <c r="CW121" s="495"/>
      <c r="CX121" s="495"/>
      <c r="CY121" s="495"/>
      <c r="CZ121" s="495"/>
      <c r="DA121" s="495"/>
      <c r="DB121" s="495"/>
      <c r="DC121" s="495"/>
      <c r="DD121" s="495"/>
      <c r="DE121" s="495"/>
      <c r="DF121" s="495"/>
      <c r="DG121" s="495"/>
      <c r="DH121" s="495"/>
      <c r="DI121" s="495"/>
      <c r="DJ121" s="495"/>
      <c r="DK121" s="495"/>
      <c r="DL121" s="495"/>
      <c r="DM121" s="487"/>
      <c r="DN121" s="487"/>
    </row>
    <row r="122" spans="7:118" s="263" customFormat="1">
      <c r="G122" s="477"/>
      <c r="CJ122" s="489"/>
      <c r="CK122" s="489"/>
      <c r="CV122" s="278"/>
      <c r="CW122" s="495"/>
      <c r="CX122" s="495"/>
      <c r="CY122" s="495"/>
      <c r="CZ122" s="495"/>
      <c r="DA122" s="495"/>
      <c r="DB122" s="495"/>
      <c r="DC122" s="495"/>
      <c r="DD122" s="495"/>
      <c r="DE122" s="495"/>
      <c r="DF122" s="495"/>
      <c r="DG122" s="495"/>
      <c r="DH122" s="495"/>
      <c r="DI122" s="495"/>
      <c r="DJ122" s="495"/>
      <c r="DK122" s="495"/>
      <c r="DL122" s="495"/>
      <c r="DM122" s="487"/>
      <c r="DN122" s="487"/>
    </row>
    <row r="123" spans="7:118" s="263" customFormat="1">
      <c r="G123" s="477"/>
      <c r="CJ123" s="489"/>
      <c r="CK123" s="489"/>
      <c r="CV123" s="278"/>
      <c r="CW123" s="495"/>
      <c r="CX123" s="495"/>
      <c r="CY123" s="495"/>
      <c r="CZ123" s="495"/>
      <c r="DA123" s="495"/>
      <c r="DB123" s="495"/>
      <c r="DC123" s="495"/>
      <c r="DD123" s="495"/>
      <c r="DE123" s="495"/>
      <c r="DF123" s="495"/>
      <c r="DG123" s="495"/>
      <c r="DH123" s="495"/>
      <c r="DI123" s="495"/>
      <c r="DJ123" s="495"/>
      <c r="DK123" s="495"/>
      <c r="DL123" s="495"/>
      <c r="DM123" s="487"/>
      <c r="DN123" s="487"/>
    </row>
    <row r="124" spans="7:118" s="263" customFormat="1">
      <c r="G124" s="477"/>
      <c r="CJ124" s="489"/>
      <c r="CK124" s="489"/>
      <c r="CV124" s="278"/>
      <c r="CW124" s="495"/>
      <c r="CX124" s="495"/>
      <c r="CY124" s="495"/>
      <c r="CZ124" s="495"/>
      <c r="DA124" s="495"/>
      <c r="DB124" s="495"/>
      <c r="DC124" s="495"/>
      <c r="DD124" s="495"/>
      <c r="DE124" s="495"/>
      <c r="DF124" s="495"/>
      <c r="DG124" s="495"/>
      <c r="DH124" s="495"/>
      <c r="DI124" s="495"/>
      <c r="DJ124" s="495"/>
      <c r="DK124" s="495"/>
      <c r="DL124" s="495"/>
      <c r="DM124" s="487"/>
      <c r="DN124" s="487"/>
    </row>
    <row r="125" spans="7:118" s="263" customFormat="1">
      <c r="G125" s="477"/>
      <c r="CJ125" s="489"/>
      <c r="CK125" s="489"/>
      <c r="CV125" s="278"/>
      <c r="CW125" s="495"/>
      <c r="CX125" s="495"/>
      <c r="CY125" s="495"/>
      <c r="CZ125" s="495"/>
      <c r="DA125" s="495"/>
      <c r="DB125" s="495"/>
      <c r="DC125" s="495"/>
      <c r="DD125" s="495"/>
      <c r="DE125" s="495"/>
      <c r="DF125" s="495"/>
      <c r="DG125" s="495"/>
      <c r="DH125" s="495"/>
      <c r="DI125" s="495"/>
      <c r="DJ125" s="495"/>
      <c r="DK125" s="495"/>
      <c r="DL125" s="495"/>
      <c r="DM125" s="487"/>
      <c r="DN125" s="487"/>
    </row>
    <row r="126" spans="7:118" s="263" customFormat="1">
      <c r="G126" s="477"/>
      <c r="CJ126" s="489"/>
      <c r="CK126" s="489"/>
      <c r="CV126" s="278"/>
      <c r="CW126" s="495"/>
      <c r="CX126" s="495"/>
      <c r="CY126" s="495"/>
      <c r="CZ126" s="495"/>
      <c r="DA126" s="495"/>
      <c r="DB126" s="495"/>
      <c r="DC126" s="495"/>
      <c r="DD126" s="495"/>
      <c r="DE126" s="495"/>
      <c r="DF126" s="495"/>
      <c r="DG126" s="495"/>
      <c r="DH126" s="495"/>
      <c r="DI126" s="495"/>
      <c r="DJ126" s="495"/>
      <c r="DK126" s="495"/>
      <c r="DL126" s="495"/>
      <c r="DM126" s="487"/>
      <c r="DN126" s="487"/>
    </row>
    <row r="127" spans="7:118" s="263" customFormat="1">
      <c r="G127" s="477"/>
      <c r="CJ127" s="489"/>
      <c r="CK127" s="489"/>
      <c r="CV127" s="278"/>
      <c r="CW127" s="495"/>
      <c r="CX127" s="495"/>
      <c r="CY127" s="495"/>
      <c r="CZ127" s="495"/>
      <c r="DA127" s="495"/>
      <c r="DB127" s="495"/>
      <c r="DC127" s="495"/>
      <c r="DD127" s="495"/>
      <c r="DE127" s="495"/>
      <c r="DF127" s="495"/>
      <c r="DG127" s="495"/>
      <c r="DH127" s="495"/>
      <c r="DI127" s="495"/>
      <c r="DJ127" s="495"/>
      <c r="DK127" s="495"/>
      <c r="DL127" s="495"/>
      <c r="DM127" s="487"/>
      <c r="DN127" s="487"/>
    </row>
    <row r="128" spans="7:118" s="263" customFormat="1">
      <c r="G128" s="477"/>
      <c r="CJ128" s="489"/>
      <c r="CK128" s="489"/>
      <c r="CV128" s="278"/>
      <c r="CW128" s="495"/>
      <c r="CX128" s="495"/>
      <c r="CY128" s="495"/>
      <c r="CZ128" s="495"/>
      <c r="DA128" s="495"/>
      <c r="DB128" s="495"/>
      <c r="DC128" s="495"/>
      <c r="DD128" s="495"/>
      <c r="DE128" s="495"/>
      <c r="DF128" s="495"/>
      <c r="DG128" s="495"/>
      <c r="DH128" s="495"/>
      <c r="DI128" s="495"/>
      <c r="DJ128" s="495"/>
      <c r="DK128" s="495"/>
      <c r="DL128" s="495"/>
      <c r="DM128" s="487"/>
      <c r="DN128" s="487"/>
    </row>
    <row r="129" spans="1:118" s="263" customFormat="1">
      <c r="G129" s="477"/>
      <c r="CJ129" s="489"/>
      <c r="CK129" s="489"/>
      <c r="CV129" s="278"/>
      <c r="CW129" s="495"/>
      <c r="CX129" s="495"/>
      <c r="CY129" s="495"/>
      <c r="CZ129" s="495"/>
      <c r="DA129" s="495"/>
      <c r="DB129" s="495"/>
      <c r="DC129" s="495"/>
      <c r="DD129" s="495"/>
      <c r="DE129" s="495"/>
      <c r="DF129" s="495"/>
      <c r="DG129" s="495"/>
      <c r="DH129" s="495"/>
      <c r="DI129" s="495"/>
      <c r="DJ129" s="495"/>
      <c r="DK129" s="495"/>
      <c r="DL129" s="495"/>
      <c r="DM129" s="487"/>
      <c r="DN129" s="487"/>
    </row>
    <row r="130" spans="1:118" s="263" customFormat="1">
      <c r="G130" s="477"/>
      <c r="CJ130" s="489"/>
      <c r="CK130" s="489"/>
      <c r="CV130" s="278"/>
      <c r="CW130" s="495"/>
      <c r="CX130" s="495"/>
      <c r="CY130" s="495"/>
      <c r="CZ130" s="495"/>
      <c r="DA130" s="495"/>
      <c r="DB130" s="495"/>
      <c r="DC130" s="495"/>
      <c r="DD130" s="495"/>
      <c r="DE130" s="495"/>
      <c r="DF130" s="495"/>
      <c r="DG130" s="495"/>
      <c r="DH130" s="495"/>
      <c r="DI130" s="495"/>
      <c r="DJ130" s="495"/>
      <c r="DK130" s="495"/>
      <c r="DL130" s="495"/>
      <c r="DM130" s="487"/>
      <c r="DN130" s="487"/>
    </row>
    <row r="131" spans="1:118" s="263" customFormat="1">
      <c r="G131" s="477"/>
      <c r="CJ131" s="489"/>
      <c r="CK131" s="489"/>
      <c r="CV131" s="278"/>
      <c r="CW131" s="495"/>
      <c r="CX131" s="495"/>
      <c r="CY131" s="495"/>
      <c r="CZ131" s="495"/>
      <c r="DA131" s="495"/>
      <c r="DB131" s="495"/>
      <c r="DC131" s="495"/>
      <c r="DD131" s="495"/>
      <c r="DE131" s="495"/>
      <c r="DF131" s="495"/>
      <c r="DG131" s="495"/>
      <c r="DH131" s="495"/>
      <c r="DI131" s="495"/>
      <c r="DJ131" s="495"/>
      <c r="DK131" s="495"/>
      <c r="DL131" s="495"/>
      <c r="DM131" s="487"/>
      <c r="DN131" s="487"/>
    </row>
    <row r="132" spans="1:118" s="263" customFormat="1">
      <c r="G132" s="477"/>
      <c r="CJ132" s="489"/>
      <c r="CK132" s="489"/>
      <c r="CV132" s="278"/>
      <c r="CW132" s="495"/>
      <c r="CX132" s="495"/>
      <c r="CY132" s="495"/>
      <c r="CZ132" s="495"/>
      <c r="DA132" s="495"/>
      <c r="DB132" s="495"/>
      <c r="DC132" s="495"/>
      <c r="DD132" s="495"/>
      <c r="DE132" s="495"/>
      <c r="DF132" s="495"/>
      <c r="DG132" s="495"/>
      <c r="DH132" s="495"/>
      <c r="DI132" s="495"/>
      <c r="DJ132" s="495"/>
      <c r="DK132" s="495"/>
      <c r="DL132" s="495"/>
      <c r="DM132" s="487"/>
      <c r="DN132" s="487"/>
    </row>
    <row r="133" spans="1:118" s="263" customFormat="1">
      <c r="G133" s="477"/>
      <c r="CJ133" s="489"/>
      <c r="CK133" s="489"/>
      <c r="CV133" s="278"/>
      <c r="CW133" s="495"/>
      <c r="CX133" s="495"/>
      <c r="CY133" s="495"/>
      <c r="CZ133" s="495"/>
      <c r="DA133" s="495"/>
      <c r="DB133" s="495"/>
      <c r="DC133" s="495"/>
      <c r="DD133" s="495"/>
      <c r="DE133" s="495"/>
      <c r="DF133" s="495"/>
      <c r="DG133" s="495"/>
      <c r="DH133" s="495"/>
      <c r="DI133" s="495"/>
      <c r="DJ133" s="495"/>
      <c r="DK133" s="495"/>
      <c r="DL133" s="495"/>
      <c r="DM133" s="487"/>
      <c r="DN133" s="487"/>
    </row>
    <row r="134" spans="1:118" s="263" customFormat="1">
      <c r="A134" s="262"/>
      <c r="B134" s="262"/>
      <c r="E134" s="264"/>
      <c r="F134" s="264"/>
      <c r="G134" s="477"/>
      <c r="J134" s="265"/>
      <c r="K134" s="262"/>
      <c r="L134" s="262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M134" s="268"/>
      <c r="CC134" s="272"/>
      <c r="CD134" s="262"/>
      <c r="CE134" s="262"/>
      <c r="CF134" s="262"/>
      <c r="CJ134" s="489"/>
      <c r="CK134" s="489"/>
      <c r="CV134" s="278"/>
      <c r="CW134" s="495"/>
      <c r="CX134" s="495"/>
      <c r="CY134" s="495"/>
      <c r="CZ134" s="495"/>
      <c r="DA134" s="495"/>
      <c r="DB134" s="495"/>
      <c r="DC134" s="495"/>
      <c r="DD134" s="495"/>
      <c r="DE134" s="495"/>
      <c r="DF134" s="495"/>
      <c r="DG134" s="495"/>
      <c r="DH134" s="495"/>
      <c r="DI134" s="495"/>
      <c r="DJ134" s="495"/>
      <c r="DK134" s="495"/>
      <c r="DL134" s="495"/>
      <c r="DM134" s="487"/>
      <c r="DN134" s="487"/>
    </row>
    <row r="135" spans="1:118" s="263" customFormat="1">
      <c r="A135" s="262"/>
      <c r="B135" s="262"/>
      <c r="E135" s="264"/>
      <c r="F135" s="264"/>
      <c r="G135" s="477"/>
      <c r="J135" s="265"/>
      <c r="K135" s="262"/>
      <c r="L135" s="262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M135" s="268"/>
      <c r="CC135" s="272"/>
      <c r="CD135" s="262"/>
      <c r="CE135" s="262"/>
      <c r="CF135" s="262"/>
      <c r="CJ135" s="489"/>
      <c r="CK135" s="489"/>
      <c r="CV135" s="278"/>
      <c r="CW135" s="495"/>
      <c r="CX135" s="495"/>
      <c r="CY135" s="495"/>
      <c r="CZ135" s="495"/>
      <c r="DA135" s="495"/>
      <c r="DB135" s="495"/>
      <c r="DC135" s="495"/>
      <c r="DD135" s="495"/>
      <c r="DE135" s="495"/>
      <c r="DF135" s="495"/>
      <c r="DG135" s="495"/>
      <c r="DH135" s="495"/>
      <c r="DI135" s="495"/>
      <c r="DJ135" s="495"/>
      <c r="DK135" s="495"/>
      <c r="DL135" s="495"/>
      <c r="DM135" s="487"/>
      <c r="DN135" s="487"/>
    </row>
    <row r="136" spans="1:118" s="263" customFormat="1">
      <c r="A136" s="262"/>
      <c r="B136" s="262"/>
      <c r="E136" s="264"/>
      <c r="F136" s="264"/>
      <c r="G136" s="477"/>
      <c r="J136" s="265"/>
      <c r="K136" s="262"/>
      <c r="L136" s="262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M136" s="268"/>
      <c r="CC136" s="272"/>
      <c r="CD136" s="262"/>
      <c r="CE136" s="262"/>
      <c r="CF136" s="262"/>
      <c r="CJ136" s="489"/>
      <c r="CK136" s="489"/>
      <c r="CV136" s="278"/>
      <c r="CW136" s="495"/>
      <c r="CX136" s="495"/>
      <c r="CY136" s="495"/>
      <c r="CZ136" s="495"/>
      <c r="DA136" s="495"/>
      <c r="DB136" s="495"/>
      <c r="DC136" s="495"/>
      <c r="DD136" s="495"/>
      <c r="DE136" s="495"/>
      <c r="DF136" s="495"/>
      <c r="DG136" s="495"/>
      <c r="DH136" s="495"/>
      <c r="DI136" s="495"/>
      <c r="DJ136" s="495"/>
      <c r="DK136" s="495"/>
      <c r="DL136" s="495"/>
      <c r="DM136" s="487"/>
      <c r="DN136" s="487"/>
    </row>
    <row r="137" spans="1:118" s="263" customFormat="1">
      <c r="A137" s="262"/>
      <c r="B137" s="262"/>
      <c r="E137" s="264"/>
      <c r="F137" s="264"/>
      <c r="G137" s="477"/>
      <c r="J137" s="265"/>
      <c r="K137" s="262"/>
      <c r="L137" s="262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M137" s="268"/>
      <c r="CC137" s="272"/>
      <c r="CD137" s="262"/>
      <c r="CE137" s="262"/>
      <c r="CF137" s="262"/>
      <c r="CJ137" s="489"/>
      <c r="CK137" s="489"/>
      <c r="CV137" s="278"/>
      <c r="CW137" s="495"/>
      <c r="CX137" s="495"/>
      <c r="CY137" s="495"/>
      <c r="CZ137" s="495"/>
      <c r="DA137" s="495"/>
      <c r="DB137" s="495"/>
      <c r="DC137" s="495"/>
      <c r="DD137" s="495"/>
      <c r="DE137" s="495"/>
      <c r="DF137" s="495"/>
      <c r="DG137" s="495"/>
      <c r="DH137" s="495"/>
      <c r="DI137" s="495"/>
      <c r="DJ137" s="495"/>
      <c r="DK137" s="495"/>
      <c r="DL137" s="495"/>
      <c r="DM137" s="487"/>
      <c r="DN137" s="487"/>
    </row>
    <row r="138" spans="1:118" s="263" customFormat="1">
      <c r="A138" s="262"/>
      <c r="B138" s="262"/>
      <c r="E138" s="264"/>
      <c r="F138" s="264"/>
      <c r="G138" s="477"/>
      <c r="J138" s="265"/>
      <c r="K138" s="262"/>
      <c r="L138" s="262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2"/>
      <c r="Y138" s="262"/>
      <c r="Z138" s="262"/>
      <c r="AA138" s="262"/>
      <c r="AB138" s="262"/>
      <c r="AC138" s="262"/>
      <c r="AD138" s="262"/>
      <c r="AE138" s="262"/>
      <c r="AF138" s="262"/>
      <c r="AG138" s="262"/>
      <c r="AH138" s="262"/>
      <c r="AI138" s="262"/>
      <c r="AJ138" s="262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  <c r="AX138" s="262"/>
      <c r="AY138" s="262"/>
      <c r="AZ138" s="262"/>
      <c r="BA138" s="262"/>
      <c r="BM138" s="268"/>
      <c r="CC138" s="272"/>
      <c r="CD138" s="262"/>
      <c r="CE138" s="262"/>
      <c r="CF138" s="262"/>
      <c r="CJ138" s="489"/>
      <c r="CK138" s="489"/>
      <c r="CV138" s="278"/>
      <c r="CW138" s="495"/>
      <c r="CX138" s="495"/>
      <c r="CY138" s="495"/>
      <c r="CZ138" s="495"/>
      <c r="DA138" s="495"/>
      <c r="DB138" s="495"/>
      <c r="DC138" s="495"/>
      <c r="DD138" s="495"/>
      <c r="DE138" s="495"/>
      <c r="DF138" s="495"/>
      <c r="DG138" s="495"/>
      <c r="DH138" s="495"/>
      <c r="DI138" s="495"/>
      <c r="DJ138" s="495"/>
      <c r="DK138" s="495"/>
      <c r="DL138" s="495"/>
      <c r="DM138" s="487"/>
      <c r="DN138" s="487"/>
    </row>
    <row r="139" spans="1:118" s="263" customFormat="1">
      <c r="A139" s="262"/>
      <c r="B139" s="262"/>
      <c r="E139" s="264"/>
      <c r="F139" s="264"/>
      <c r="G139" s="477"/>
      <c r="J139" s="265"/>
      <c r="K139" s="262"/>
      <c r="L139" s="262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2"/>
      <c r="Y139" s="262"/>
      <c r="Z139" s="262"/>
      <c r="AA139" s="262"/>
      <c r="AB139" s="262"/>
      <c r="AC139" s="262"/>
      <c r="AD139" s="262"/>
      <c r="AE139" s="262"/>
      <c r="AF139" s="262"/>
      <c r="AG139" s="262"/>
      <c r="AH139" s="262"/>
      <c r="AI139" s="262"/>
      <c r="AJ139" s="262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  <c r="AX139" s="262"/>
      <c r="AY139" s="262"/>
      <c r="AZ139" s="262"/>
      <c r="BA139" s="262"/>
      <c r="BM139" s="268"/>
      <c r="CC139" s="272"/>
      <c r="CD139" s="262"/>
      <c r="CE139" s="262"/>
      <c r="CF139" s="262"/>
      <c r="CJ139" s="489"/>
      <c r="CK139" s="489"/>
      <c r="CV139" s="278"/>
      <c r="CW139" s="495"/>
      <c r="CX139" s="495"/>
      <c r="CY139" s="495"/>
      <c r="CZ139" s="495"/>
      <c r="DA139" s="495"/>
      <c r="DB139" s="495"/>
      <c r="DC139" s="495"/>
      <c r="DD139" s="495"/>
      <c r="DE139" s="495"/>
      <c r="DF139" s="495"/>
      <c r="DG139" s="495"/>
      <c r="DH139" s="495"/>
      <c r="DI139" s="495"/>
      <c r="DJ139" s="495"/>
      <c r="DK139" s="495"/>
      <c r="DL139" s="495"/>
      <c r="DM139" s="487"/>
      <c r="DN139" s="487"/>
    </row>
    <row r="140" spans="1:118" s="263" customFormat="1">
      <c r="A140" s="262"/>
      <c r="B140" s="262"/>
      <c r="E140" s="264"/>
      <c r="F140" s="264"/>
      <c r="G140" s="477"/>
      <c r="J140" s="265"/>
      <c r="K140" s="262"/>
      <c r="L140" s="262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2"/>
      <c r="Y140" s="262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2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  <c r="AX140" s="262"/>
      <c r="AY140" s="262"/>
      <c r="AZ140" s="262"/>
      <c r="BA140" s="262"/>
      <c r="BM140" s="268"/>
      <c r="CC140" s="272"/>
      <c r="CD140" s="262"/>
      <c r="CE140" s="262"/>
      <c r="CF140" s="262"/>
      <c r="CJ140" s="489"/>
      <c r="CK140" s="489"/>
      <c r="CV140" s="278"/>
      <c r="CW140" s="495"/>
      <c r="CX140" s="495"/>
      <c r="CY140" s="495"/>
      <c r="CZ140" s="495"/>
      <c r="DA140" s="495"/>
      <c r="DB140" s="495"/>
      <c r="DC140" s="495"/>
      <c r="DD140" s="495"/>
      <c r="DE140" s="495"/>
      <c r="DF140" s="495"/>
      <c r="DG140" s="495"/>
      <c r="DH140" s="495"/>
      <c r="DI140" s="495"/>
      <c r="DJ140" s="495"/>
      <c r="DK140" s="495"/>
      <c r="DL140" s="495"/>
      <c r="DM140" s="487"/>
      <c r="DN140" s="487"/>
    </row>
    <row r="141" spans="1:118" s="263" customFormat="1">
      <c r="A141" s="262"/>
      <c r="B141" s="262"/>
      <c r="E141" s="264"/>
      <c r="F141" s="264"/>
      <c r="G141" s="477"/>
      <c r="J141" s="265"/>
      <c r="K141" s="262"/>
      <c r="L141" s="262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2"/>
      <c r="Y141" s="262"/>
      <c r="Z141" s="262"/>
      <c r="AA141" s="262"/>
      <c r="AB141" s="262"/>
      <c r="AC141" s="262"/>
      <c r="AD141" s="262"/>
      <c r="AE141" s="262"/>
      <c r="AF141" s="262"/>
      <c r="AG141" s="262"/>
      <c r="AH141" s="262"/>
      <c r="AI141" s="262"/>
      <c r="AJ141" s="262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  <c r="AX141" s="262"/>
      <c r="AY141" s="262"/>
      <c r="AZ141" s="262"/>
      <c r="BA141" s="262"/>
      <c r="BM141" s="268"/>
      <c r="CC141" s="272"/>
      <c r="CD141" s="262"/>
      <c r="CE141" s="262"/>
      <c r="CF141" s="262"/>
      <c r="CJ141" s="489"/>
      <c r="CK141" s="489"/>
      <c r="CV141" s="278"/>
      <c r="CW141" s="495"/>
      <c r="CX141" s="495"/>
      <c r="CY141" s="495"/>
      <c r="CZ141" s="495"/>
      <c r="DA141" s="495"/>
      <c r="DB141" s="495"/>
      <c r="DC141" s="495"/>
      <c r="DD141" s="495"/>
      <c r="DE141" s="495"/>
      <c r="DF141" s="495"/>
      <c r="DG141" s="495"/>
      <c r="DH141" s="495"/>
      <c r="DI141" s="495"/>
      <c r="DJ141" s="495"/>
      <c r="DK141" s="495"/>
      <c r="DL141" s="495"/>
      <c r="DM141" s="487"/>
      <c r="DN141" s="487"/>
    </row>
    <row r="142" spans="1:118" s="263" customFormat="1">
      <c r="A142" s="262"/>
      <c r="B142" s="262"/>
      <c r="E142" s="264"/>
      <c r="F142" s="264"/>
      <c r="G142" s="477"/>
      <c r="J142" s="265"/>
      <c r="K142" s="262"/>
      <c r="L142" s="262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2"/>
      <c r="Y142" s="262"/>
      <c r="Z142" s="262"/>
      <c r="AA142" s="262"/>
      <c r="AB142" s="262"/>
      <c r="AC142" s="262"/>
      <c r="AD142" s="262"/>
      <c r="AE142" s="262"/>
      <c r="AF142" s="262"/>
      <c r="AG142" s="262"/>
      <c r="AH142" s="262"/>
      <c r="AI142" s="262"/>
      <c r="AJ142" s="262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  <c r="AX142" s="262"/>
      <c r="AY142" s="262"/>
      <c r="AZ142" s="262"/>
      <c r="BA142" s="262"/>
      <c r="BM142" s="268"/>
      <c r="CC142" s="272"/>
      <c r="CD142" s="262"/>
      <c r="CE142" s="262"/>
      <c r="CF142" s="262"/>
      <c r="CJ142" s="489"/>
      <c r="CK142" s="489"/>
      <c r="CV142" s="278"/>
      <c r="CW142" s="495"/>
      <c r="CX142" s="495"/>
      <c r="CY142" s="495"/>
      <c r="CZ142" s="495"/>
      <c r="DA142" s="495"/>
      <c r="DB142" s="495"/>
      <c r="DC142" s="495"/>
      <c r="DD142" s="495"/>
      <c r="DE142" s="495"/>
      <c r="DF142" s="495"/>
      <c r="DG142" s="495"/>
      <c r="DH142" s="495"/>
      <c r="DI142" s="495"/>
      <c r="DJ142" s="495"/>
      <c r="DK142" s="495"/>
      <c r="DL142" s="495"/>
      <c r="DM142" s="487"/>
      <c r="DN142" s="487"/>
    </row>
    <row r="143" spans="1:118" s="263" customFormat="1">
      <c r="A143" s="262"/>
      <c r="B143" s="262"/>
      <c r="E143" s="264"/>
      <c r="F143" s="264"/>
      <c r="G143" s="477"/>
      <c r="J143" s="265"/>
      <c r="K143" s="262"/>
      <c r="L143" s="262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2"/>
      <c r="Y143" s="262"/>
      <c r="Z143" s="262"/>
      <c r="AA143" s="262"/>
      <c r="AB143" s="262"/>
      <c r="AC143" s="262"/>
      <c r="AD143" s="262"/>
      <c r="AE143" s="262"/>
      <c r="AF143" s="262"/>
      <c r="AG143" s="262"/>
      <c r="AH143" s="262"/>
      <c r="AI143" s="262"/>
      <c r="AJ143" s="262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  <c r="AX143" s="262"/>
      <c r="AY143" s="262"/>
      <c r="AZ143" s="262"/>
      <c r="BA143" s="262"/>
      <c r="BM143" s="268"/>
      <c r="CC143" s="272"/>
      <c r="CD143" s="262"/>
      <c r="CE143" s="262"/>
      <c r="CF143" s="262"/>
      <c r="CJ143" s="489"/>
      <c r="CK143" s="489"/>
      <c r="CV143" s="278"/>
      <c r="CW143" s="495"/>
      <c r="CX143" s="495"/>
      <c r="CY143" s="495"/>
      <c r="CZ143" s="495"/>
      <c r="DA143" s="495"/>
      <c r="DB143" s="495"/>
      <c r="DC143" s="495"/>
      <c r="DD143" s="495"/>
      <c r="DE143" s="495"/>
      <c r="DF143" s="495"/>
      <c r="DG143" s="495"/>
      <c r="DH143" s="495"/>
      <c r="DI143" s="495"/>
      <c r="DJ143" s="495"/>
      <c r="DK143" s="495"/>
      <c r="DL143" s="495"/>
      <c r="DM143" s="487"/>
      <c r="DN143" s="487"/>
    </row>
    <row r="144" spans="1:118" s="263" customFormat="1">
      <c r="A144" s="262"/>
      <c r="B144" s="262"/>
      <c r="E144" s="264"/>
      <c r="F144" s="264"/>
      <c r="G144" s="477"/>
      <c r="J144" s="265"/>
      <c r="K144" s="262"/>
      <c r="L144" s="262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2"/>
      <c r="Y144" s="262"/>
      <c r="Z144" s="262"/>
      <c r="AA144" s="262"/>
      <c r="AB144" s="262"/>
      <c r="AC144" s="262"/>
      <c r="AD144" s="262"/>
      <c r="AE144" s="262"/>
      <c r="AF144" s="262"/>
      <c r="AG144" s="262"/>
      <c r="AH144" s="262"/>
      <c r="AI144" s="262"/>
      <c r="AJ144" s="262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  <c r="AX144" s="262"/>
      <c r="AY144" s="262"/>
      <c r="AZ144" s="262"/>
      <c r="BA144" s="262"/>
      <c r="BM144" s="268"/>
      <c r="CC144" s="272"/>
      <c r="CD144" s="262"/>
      <c r="CE144" s="262"/>
      <c r="CF144" s="262"/>
      <c r="CJ144" s="489"/>
      <c r="CK144" s="489"/>
      <c r="CV144" s="278"/>
      <c r="CW144" s="495"/>
      <c r="CX144" s="495"/>
      <c r="CY144" s="495"/>
      <c r="CZ144" s="495"/>
      <c r="DA144" s="495"/>
      <c r="DB144" s="495"/>
      <c r="DC144" s="495"/>
      <c r="DD144" s="495"/>
      <c r="DE144" s="495"/>
      <c r="DF144" s="495"/>
      <c r="DG144" s="495"/>
      <c r="DH144" s="495"/>
      <c r="DI144" s="495"/>
      <c r="DJ144" s="495"/>
      <c r="DK144" s="495"/>
      <c r="DL144" s="495"/>
      <c r="DM144" s="487"/>
      <c r="DN144" s="487"/>
    </row>
    <row r="145" spans="1:118" s="263" customFormat="1">
      <c r="A145" s="262"/>
      <c r="B145" s="262"/>
      <c r="E145" s="264"/>
      <c r="F145" s="264"/>
      <c r="G145" s="477"/>
      <c r="J145" s="265"/>
      <c r="K145" s="262"/>
      <c r="L145" s="262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2"/>
      <c r="Y145" s="262"/>
      <c r="Z145" s="262"/>
      <c r="AA145" s="262"/>
      <c r="AB145" s="262"/>
      <c r="AC145" s="262"/>
      <c r="AD145" s="262"/>
      <c r="AE145" s="262"/>
      <c r="AF145" s="262"/>
      <c r="AG145" s="262"/>
      <c r="AH145" s="262"/>
      <c r="AI145" s="262"/>
      <c r="AJ145" s="262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  <c r="AX145" s="262"/>
      <c r="AY145" s="262"/>
      <c r="AZ145" s="262"/>
      <c r="BA145" s="262"/>
      <c r="BM145" s="268"/>
      <c r="CC145" s="272"/>
      <c r="CD145" s="262"/>
      <c r="CE145" s="262"/>
      <c r="CF145" s="262"/>
      <c r="CJ145" s="489"/>
      <c r="CK145" s="489"/>
      <c r="CV145" s="278"/>
      <c r="CW145" s="495"/>
      <c r="CX145" s="495"/>
      <c r="CY145" s="495"/>
      <c r="CZ145" s="495"/>
      <c r="DA145" s="495"/>
      <c r="DB145" s="495"/>
      <c r="DC145" s="495"/>
      <c r="DD145" s="495"/>
      <c r="DE145" s="495"/>
      <c r="DF145" s="495"/>
      <c r="DG145" s="495"/>
      <c r="DH145" s="495"/>
      <c r="DI145" s="495"/>
      <c r="DJ145" s="495"/>
      <c r="DK145" s="495"/>
      <c r="DL145" s="495"/>
      <c r="DM145" s="487"/>
      <c r="DN145" s="487"/>
    </row>
    <row r="146" spans="1:118" s="263" customFormat="1">
      <c r="A146" s="262"/>
      <c r="B146" s="262"/>
      <c r="E146" s="264"/>
      <c r="F146" s="264"/>
      <c r="G146" s="477"/>
      <c r="J146" s="265"/>
      <c r="K146" s="262"/>
      <c r="L146" s="262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2"/>
      <c r="Y146" s="262"/>
      <c r="Z146" s="262"/>
      <c r="AA146" s="262"/>
      <c r="AB146" s="262"/>
      <c r="AC146" s="262"/>
      <c r="AD146" s="262"/>
      <c r="AE146" s="262"/>
      <c r="AF146" s="262"/>
      <c r="AG146" s="262"/>
      <c r="AH146" s="262"/>
      <c r="AI146" s="262"/>
      <c r="AJ146" s="262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  <c r="AX146" s="262"/>
      <c r="AY146" s="262"/>
      <c r="AZ146" s="262"/>
      <c r="BA146" s="262"/>
      <c r="BM146" s="268"/>
      <c r="CC146" s="272"/>
      <c r="CD146" s="262"/>
      <c r="CE146" s="262"/>
      <c r="CF146" s="262"/>
      <c r="CJ146" s="489"/>
      <c r="CK146" s="489"/>
      <c r="CV146" s="278"/>
      <c r="CW146" s="495"/>
      <c r="CX146" s="495"/>
      <c r="CY146" s="495"/>
      <c r="CZ146" s="495"/>
      <c r="DA146" s="495"/>
      <c r="DB146" s="495"/>
      <c r="DC146" s="495"/>
      <c r="DD146" s="495"/>
      <c r="DE146" s="495"/>
      <c r="DF146" s="495"/>
      <c r="DG146" s="495"/>
      <c r="DH146" s="495"/>
      <c r="DI146" s="495"/>
      <c r="DJ146" s="495"/>
      <c r="DK146" s="495"/>
      <c r="DL146" s="495"/>
      <c r="DM146" s="487"/>
      <c r="DN146" s="487"/>
    </row>
    <row r="147" spans="1:118" s="263" customFormat="1">
      <c r="G147" s="477"/>
      <c r="CJ147" s="489"/>
      <c r="CK147" s="489"/>
      <c r="CV147" s="278"/>
      <c r="CW147" s="495"/>
      <c r="CX147" s="495"/>
      <c r="CY147" s="495"/>
      <c r="CZ147" s="495"/>
      <c r="DA147" s="495"/>
      <c r="DB147" s="495"/>
      <c r="DC147" s="495"/>
      <c r="DD147" s="495"/>
      <c r="DE147" s="495"/>
      <c r="DF147" s="495"/>
      <c r="DG147" s="495"/>
      <c r="DH147" s="495"/>
      <c r="DI147" s="495"/>
      <c r="DJ147" s="495"/>
      <c r="DK147" s="495"/>
      <c r="DL147" s="495"/>
      <c r="DM147" s="487"/>
      <c r="DN147" s="487"/>
    </row>
    <row r="148" spans="1:118" s="263" customFormat="1">
      <c r="G148" s="477"/>
      <c r="CJ148" s="489"/>
      <c r="CK148" s="489"/>
      <c r="CV148" s="278"/>
      <c r="CW148" s="495"/>
      <c r="CX148" s="495"/>
      <c r="CY148" s="495"/>
      <c r="CZ148" s="495"/>
      <c r="DA148" s="495"/>
      <c r="DB148" s="495"/>
      <c r="DC148" s="495"/>
      <c r="DD148" s="495"/>
      <c r="DE148" s="495"/>
      <c r="DF148" s="495"/>
      <c r="DG148" s="495"/>
      <c r="DH148" s="495"/>
      <c r="DI148" s="495"/>
      <c r="DJ148" s="495"/>
      <c r="DK148" s="495"/>
      <c r="DL148" s="495"/>
      <c r="DM148" s="487"/>
      <c r="DN148" s="487"/>
    </row>
    <row r="149" spans="1:118" s="263" customFormat="1">
      <c r="G149" s="477"/>
      <c r="CJ149" s="489"/>
      <c r="CK149" s="489"/>
      <c r="CV149" s="278"/>
      <c r="CW149" s="495"/>
      <c r="CX149" s="495"/>
      <c r="CY149" s="495"/>
      <c r="CZ149" s="495"/>
      <c r="DA149" s="495"/>
      <c r="DB149" s="495"/>
      <c r="DC149" s="495"/>
      <c r="DD149" s="495"/>
      <c r="DE149" s="495"/>
      <c r="DF149" s="495"/>
      <c r="DG149" s="495"/>
      <c r="DH149" s="495"/>
      <c r="DI149" s="495"/>
      <c r="DJ149" s="495"/>
      <c r="DK149" s="495"/>
      <c r="DL149" s="495"/>
      <c r="DM149" s="487"/>
      <c r="DN149" s="487"/>
    </row>
    <row r="150" spans="1:118" s="263" customFormat="1">
      <c r="G150" s="477"/>
      <c r="CJ150" s="489"/>
      <c r="CK150" s="489"/>
      <c r="CV150" s="278"/>
      <c r="CW150" s="495"/>
      <c r="CX150" s="495"/>
      <c r="CY150" s="495"/>
      <c r="CZ150" s="495"/>
      <c r="DA150" s="495"/>
      <c r="DB150" s="495"/>
      <c r="DC150" s="495"/>
      <c r="DD150" s="495"/>
      <c r="DE150" s="495"/>
      <c r="DF150" s="495"/>
      <c r="DG150" s="495"/>
      <c r="DH150" s="495"/>
      <c r="DI150" s="495"/>
      <c r="DJ150" s="495"/>
      <c r="DK150" s="495"/>
      <c r="DL150" s="495"/>
      <c r="DM150" s="487"/>
      <c r="DN150" s="487"/>
    </row>
    <row r="151" spans="1:118" s="263" customFormat="1">
      <c r="G151" s="477"/>
      <c r="CJ151" s="489"/>
      <c r="CK151" s="489"/>
      <c r="CV151" s="278"/>
      <c r="CW151" s="495"/>
      <c r="CX151" s="495"/>
      <c r="CY151" s="495"/>
      <c r="CZ151" s="495"/>
      <c r="DA151" s="495"/>
      <c r="DB151" s="495"/>
      <c r="DC151" s="495"/>
      <c r="DD151" s="495"/>
      <c r="DE151" s="495"/>
      <c r="DF151" s="495"/>
      <c r="DG151" s="495"/>
      <c r="DH151" s="495"/>
      <c r="DI151" s="495"/>
      <c r="DJ151" s="495"/>
      <c r="DK151" s="495"/>
      <c r="DL151" s="495"/>
      <c r="DM151" s="487"/>
      <c r="DN151" s="487"/>
    </row>
    <row r="152" spans="1:118" s="263" customFormat="1">
      <c r="G152" s="477"/>
      <c r="CJ152" s="489"/>
      <c r="CK152" s="489"/>
      <c r="CV152" s="278"/>
      <c r="CW152" s="495"/>
      <c r="CX152" s="495"/>
      <c r="CY152" s="495"/>
      <c r="CZ152" s="495"/>
      <c r="DA152" s="495"/>
      <c r="DB152" s="495"/>
      <c r="DC152" s="495"/>
      <c r="DD152" s="495"/>
      <c r="DE152" s="495"/>
      <c r="DF152" s="495"/>
      <c r="DG152" s="495"/>
      <c r="DH152" s="495"/>
      <c r="DI152" s="495"/>
      <c r="DJ152" s="495"/>
      <c r="DK152" s="495"/>
      <c r="DL152" s="495"/>
      <c r="DM152" s="487"/>
      <c r="DN152" s="487"/>
    </row>
    <row r="153" spans="1:118" s="263" customFormat="1">
      <c r="G153" s="477"/>
      <c r="CJ153" s="489"/>
      <c r="CK153" s="489"/>
      <c r="CV153" s="278"/>
      <c r="CW153" s="495"/>
      <c r="CX153" s="495"/>
      <c r="CY153" s="495"/>
      <c r="CZ153" s="495"/>
      <c r="DA153" s="495"/>
      <c r="DB153" s="495"/>
      <c r="DC153" s="495"/>
      <c r="DD153" s="495"/>
      <c r="DE153" s="495"/>
      <c r="DF153" s="495"/>
      <c r="DG153" s="495"/>
      <c r="DH153" s="495"/>
      <c r="DI153" s="495"/>
      <c r="DJ153" s="495"/>
      <c r="DK153" s="495"/>
      <c r="DL153" s="495"/>
      <c r="DM153" s="487"/>
      <c r="DN153" s="487"/>
    </row>
    <row r="154" spans="1:118" s="263" customFormat="1">
      <c r="G154" s="477"/>
      <c r="CJ154" s="489"/>
      <c r="CK154" s="489"/>
      <c r="CV154" s="278"/>
      <c r="CW154" s="495"/>
      <c r="CX154" s="495"/>
      <c r="CY154" s="495"/>
      <c r="CZ154" s="495"/>
      <c r="DA154" s="495"/>
      <c r="DB154" s="495"/>
      <c r="DC154" s="495"/>
      <c r="DD154" s="495"/>
      <c r="DE154" s="495"/>
      <c r="DF154" s="495"/>
      <c r="DG154" s="495"/>
      <c r="DH154" s="495"/>
      <c r="DI154" s="495"/>
      <c r="DJ154" s="495"/>
      <c r="DK154" s="495"/>
      <c r="DL154" s="495"/>
      <c r="DM154" s="487"/>
      <c r="DN154" s="487"/>
    </row>
    <row r="155" spans="1:118" s="263" customFormat="1">
      <c r="G155" s="477"/>
      <c r="CJ155" s="489"/>
      <c r="CK155" s="489"/>
      <c r="CV155" s="278"/>
      <c r="CW155" s="495"/>
      <c r="CX155" s="495"/>
      <c r="CY155" s="495"/>
      <c r="CZ155" s="495"/>
      <c r="DA155" s="495"/>
      <c r="DB155" s="495"/>
      <c r="DC155" s="495"/>
      <c r="DD155" s="495"/>
      <c r="DE155" s="495"/>
      <c r="DF155" s="495"/>
      <c r="DG155" s="495"/>
      <c r="DH155" s="495"/>
      <c r="DI155" s="495"/>
      <c r="DJ155" s="495"/>
      <c r="DK155" s="495"/>
      <c r="DL155" s="495"/>
      <c r="DM155" s="487"/>
      <c r="DN155" s="487"/>
    </row>
    <row r="156" spans="1:118" s="263" customFormat="1">
      <c r="G156" s="477"/>
      <c r="CJ156" s="489"/>
      <c r="CK156" s="489"/>
      <c r="CV156" s="278"/>
      <c r="CW156" s="495"/>
      <c r="CX156" s="495"/>
      <c r="CY156" s="495"/>
      <c r="CZ156" s="495"/>
      <c r="DA156" s="495"/>
      <c r="DB156" s="495"/>
      <c r="DC156" s="495"/>
      <c r="DD156" s="495"/>
      <c r="DE156" s="495"/>
      <c r="DF156" s="495"/>
      <c r="DG156" s="495"/>
      <c r="DH156" s="495"/>
      <c r="DI156" s="495"/>
      <c r="DJ156" s="495"/>
      <c r="DK156" s="495"/>
      <c r="DL156" s="495"/>
      <c r="DM156" s="487"/>
      <c r="DN156" s="487"/>
    </row>
    <row r="157" spans="1:118" s="263" customFormat="1">
      <c r="G157" s="477"/>
      <c r="CJ157" s="489"/>
      <c r="CK157" s="489"/>
      <c r="CV157" s="278"/>
      <c r="CW157" s="495"/>
      <c r="CX157" s="495"/>
      <c r="CY157" s="495"/>
      <c r="CZ157" s="495"/>
      <c r="DA157" s="495"/>
      <c r="DB157" s="495"/>
      <c r="DC157" s="495"/>
      <c r="DD157" s="495"/>
      <c r="DE157" s="495"/>
      <c r="DF157" s="495"/>
      <c r="DG157" s="495"/>
      <c r="DH157" s="495"/>
      <c r="DI157" s="495"/>
      <c r="DJ157" s="495"/>
      <c r="DK157" s="495"/>
      <c r="DL157" s="495"/>
      <c r="DM157" s="487"/>
      <c r="DN157" s="487"/>
    </row>
    <row r="158" spans="1:118" s="263" customFormat="1">
      <c r="G158" s="477"/>
      <c r="CJ158" s="489"/>
      <c r="CK158" s="489"/>
      <c r="CV158" s="278"/>
      <c r="CW158" s="495"/>
      <c r="CX158" s="495"/>
      <c r="CY158" s="495"/>
      <c r="CZ158" s="495"/>
      <c r="DA158" s="495"/>
      <c r="DB158" s="495"/>
      <c r="DC158" s="495"/>
      <c r="DD158" s="495"/>
      <c r="DE158" s="495"/>
      <c r="DF158" s="495"/>
      <c r="DG158" s="495"/>
      <c r="DH158" s="495"/>
      <c r="DI158" s="495"/>
      <c r="DJ158" s="495"/>
      <c r="DK158" s="495"/>
      <c r="DL158" s="495"/>
      <c r="DM158" s="487"/>
      <c r="DN158" s="487"/>
    </row>
    <row r="159" spans="1:118" s="263" customFormat="1">
      <c r="G159" s="477"/>
      <c r="CJ159" s="489"/>
      <c r="CK159" s="489"/>
      <c r="CV159" s="278"/>
      <c r="CW159" s="495"/>
      <c r="CX159" s="495"/>
      <c r="CY159" s="495"/>
      <c r="CZ159" s="495"/>
      <c r="DA159" s="495"/>
      <c r="DB159" s="495"/>
      <c r="DC159" s="495"/>
      <c r="DD159" s="495"/>
      <c r="DE159" s="495"/>
      <c r="DF159" s="495"/>
      <c r="DG159" s="495"/>
      <c r="DH159" s="495"/>
      <c r="DI159" s="495"/>
      <c r="DJ159" s="495"/>
      <c r="DK159" s="495"/>
      <c r="DL159" s="495"/>
      <c r="DM159" s="487"/>
      <c r="DN159" s="487"/>
    </row>
    <row r="160" spans="1:118" s="263" customFormat="1">
      <c r="G160" s="477"/>
      <c r="CJ160" s="489"/>
      <c r="CK160" s="489"/>
      <c r="CV160" s="278"/>
      <c r="CW160" s="495"/>
      <c r="CX160" s="495"/>
      <c r="CY160" s="495"/>
      <c r="CZ160" s="495"/>
      <c r="DA160" s="495"/>
      <c r="DB160" s="495"/>
      <c r="DC160" s="495"/>
      <c r="DD160" s="495"/>
      <c r="DE160" s="495"/>
      <c r="DF160" s="495"/>
      <c r="DG160" s="495"/>
      <c r="DH160" s="495"/>
      <c r="DI160" s="495"/>
      <c r="DJ160" s="495"/>
      <c r="DK160" s="495"/>
      <c r="DL160" s="495"/>
      <c r="DM160" s="487"/>
      <c r="DN160" s="487"/>
    </row>
    <row r="161" spans="7:118" s="263" customFormat="1">
      <c r="G161" s="477"/>
      <c r="CJ161" s="489"/>
      <c r="CK161" s="489"/>
      <c r="CV161" s="278"/>
      <c r="CW161" s="495"/>
      <c r="CX161" s="495"/>
      <c r="CY161" s="495"/>
      <c r="CZ161" s="495"/>
      <c r="DA161" s="495"/>
      <c r="DB161" s="495"/>
      <c r="DC161" s="495"/>
      <c r="DD161" s="495"/>
      <c r="DE161" s="495"/>
      <c r="DF161" s="495"/>
      <c r="DG161" s="495"/>
      <c r="DH161" s="495"/>
      <c r="DI161" s="495"/>
      <c r="DJ161" s="495"/>
      <c r="DK161" s="495"/>
      <c r="DL161" s="495"/>
      <c r="DM161" s="487"/>
      <c r="DN161" s="487"/>
    </row>
    <row r="162" spans="7:118" s="263" customFormat="1">
      <c r="G162" s="477"/>
      <c r="CJ162" s="489"/>
      <c r="CK162" s="489"/>
      <c r="CV162" s="278"/>
      <c r="CW162" s="495"/>
      <c r="CX162" s="495"/>
      <c r="CY162" s="495"/>
      <c r="CZ162" s="495"/>
      <c r="DA162" s="495"/>
      <c r="DB162" s="495"/>
      <c r="DC162" s="495"/>
      <c r="DD162" s="495"/>
      <c r="DE162" s="495"/>
      <c r="DF162" s="495"/>
      <c r="DG162" s="495"/>
      <c r="DH162" s="495"/>
      <c r="DI162" s="495"/>
      <c r="DJ162" s="495"/>
      <c r="DK162" s="495"/>
      <c r="DL162" s="495"/>
      <c r="DM162" s="487"/>
      <c r="DN162" s="487"/>
    </row>
    <row r="163" spans="7:118" s="263" customFormat="1">
      <c r="G163" s="477"/>
      <c r="CJ163" s="489"/>
      <c r="CK163" s="489"/>
      <c r="CV163" s="278"/>
      <c r="CW163" s="495"/>
      <c r="CX163" s="495"/>
      <c r="CY163" s="495"/>
      <c r="CZ163" s="495"/>
      <c r="DA163" s="495"/>
      <c r="DB163" s="495"/>
      <c r="DC163" s="495"/>
      <c r="DD163" s="495"/>
      <c r="DE163" s="495"/>
      <c r="DF163" s="495"/>
      <c r="DG163" s="495"/>
      <c r="DH163" s="495"/>
      <c r="DI163" s="495"/>
      <c r="DJ163" s="495"/>
      <c r="DK163" s="495"/>
      <c r="DL163" s="495"/>
      <c r="DM163" s="487"/>
      <c r="DN163" s="487"/>
    </row>
    <row r="164" spans="7:118" s="263" customFormat="1">
      <c r="G164" s="477"/>
      <c r="CJ164" s="489"/>
      <c r="CK164" s="489"/>
      <c r="CV164" s="278"/>
      <c r="CW164" s="495"/>
      <c r="CX164" s="495"/>
      <c r="CY164" s="495"/>
      <c r="CZ164" s="495"/>
      <c r="DA164" s="495"/>
      <c r="DB164" s="495"/>
      <c r="DC164" s="495"/>
      <c r="DD164" s="495"/>
      <c r="DE164" s="495"/>
      <c r="DF164" s="495"/>
      <c r="DG164" s="495"/>
      <c r="DH164" s="495"/>
      <c r="DI164" s="495"/>
      <c r="DJ164" s="495"/>
      <c r="DK164" s="495"/>
      <c r="DL164" s="495"/>
      <c r="DM164" s="487"/>
      <c r="DN164" s="487"/>
    </row>
    <row r="165" spans="7:118" s="263" customFormat="1">
      <c r="G165" s="477"/>
      <c r="CJ165" s="489"/>
      <c r="CK165" s="489"/>
      <c r="CV165" s="278"/>
      <c r="CW165" s="495"/>
      <c r="CX165" s="495"/>
      <c r="CY165" s="495"/>
      <c r="CZ165" s="495"/>
      <c r="DA165" s="495"/>
      <c r="DB165" s="495"/>
      <c r="DC165" s="495"/>
      <c r="DD165" s="495"/>
      <c r="DE165" s="495"/>
      <c r="DF165" s="495"/>
      <c r="DG165" s="495"/>
      <c r="DH165" s="495"/>
      <c r="DI165" s="495"/>
      <c r="DJ165" s="495"/>
      <c r="DK165" s="495"/>
      <c r="DL165" s="495"/>
      <c r="DM165" s="487"/>
      <c r="DN165" s="487"/>
    </row>
    <row r="166" spans="7:118" s="263" customFormat="1">
      <c r="G166" s="477"/>
      <c r="CJ166" s="489"/>
      <c r="CK166" s="489"/>
      <c r="CV166" s="278"/>
      <c r="CW166" s="495"/>
      <c r="CX166" s="495"/>
      <c r="CY166" s="495"/>
      <c r="CZ166" s="495"/>
      <c r="DA166" s="495"/>
      <c r="DB166" s="495"/>
      <c r="DC166" s="495"/>
      <c r="DD166" s="495"/>
      <c r="DE166" s="495"/>
      <c r="DF166" s="495"/>
      <c r="DG166" s="495"/>
      <c r="DH166" s="495"/>
      <c r="DI166" s="495"/>
      <c r="DJ166" s="495"/>
      <c r="DK166" s="495"/>
      <c r="DL166" s="495"/>
      <c r="DM166" s="487"/>
      <c r="DN166" s="487"/>
    </row>
    <row r="167" spans="7:118" s="263" customFormat="1">
      <c r="G167" s="477"/>
      <c r="CJ167" s="489"/>
      <c r="CK167" s="489"/>
      <c r="CV167" s="278"/>
      <c r="CW167" s="495"/>
      <c r="CX167" s="495"/>
      <c r="CY167" s="495"/>
      <c r="CZ167" s="495"/>
      <c r="DA167" s="495"/>
      <c r="DB167" s="495"/>
      <c r="DC167" s="495"/>
      <c r="DD167" s="495"/>
      <c r="DE167" s="495"/>
      <c r="DF167" s="495"/>
      <c r="DG167" s="495"/>
      <c r="DH167" s="495"/>
      <c r="DI167" s="495"/>
      <c r="DJ167" s="495"/>
      <c r="DK167" s="495"/>
      <c r="DL167" s="495"/>
      <c r="DM167" s="487"/>
      <c r="DN167" s="487"/>
    </row>
    <row r="168" spans="7:118" s="263" customFormat="1">
      <c r="G168" s="477"/>
      <c r="CJ168" s="489"/>
      <c r="CK168" s="489"/>
      <c r="CV168" s="278"/>
      <c r="CW168" s="495"/>
      <c r="CX168" s="495"/>
      <c r="CY168" s="495"/>
      <c r="CZ168" s="495"/>
      <c r="DA168" s="495"/>
      <c r="DB168" s="495"/>
      <c r="DC168" s="495"/>
      <c r="DD168" s="495"/>
      <c r="DE168" s="495"/>
      <c r="DF168" s="495"/>
      <c r="DG168" s="495"/>
      <c r="DH168" s="495"/>
      <c r="DI168" s="495"/>
      <c r="DJ168" s="495"/>
      <c r="DK168" s="495"/>
      <c r="DL168" s="495"/>
      <c r="DM168" s="487"/>
      <c r="DN168" s="487"/>
    </row>
    <row r="169" spans="7:118" s="263" customFormat="1">
      <c r="G169" s="477"/>
      <c r="CJ169" s="489"/>
      <c r="CK169" s="489"/>
      <c r="CV169" s="278"/>
      <c r="CW169" s="495"/>
      <c r="CX169" s="495"/>
      <c r="CY169" s="495"/>
      <c r="CZ169" s="495"/>
      <c r="DA169" s="495"/>
      <c r="DB169" s="495"/>
      <c r="DC169" s="495"/>
      <c r="DD169" s="495"/>
      <c r="DE169" s="495"/>
      <c r="DF169" s="495"/>
      <c r="DG169" s="495"/>
      <c r="DH169" s="495"/>
      <c r="DI169" s="495"/>
      <c r="DJ169" s="495"/>
      <c r="DK169" s="495"/>
      <c r="DL169" s="495"/>
      <c r="DM169" s="487"/>
      <c r="DN169" s="487"/>
    </row>
    <row r="170" spans="7:118" s="263" customFormat="1">
      <c r="G170" s="477"/>
      <c r="CJ170" s="489"/>
      <c r="CK170" s="489"/>
      <c r="CV170" s="278"/>
      <c r="CW170" s="495"/>
      <c r="CX170" s="495"/>
      <c r="CY170" s="495"/>
      <c r="CZ170" s="495"/>
      <c r="DA170" s="495"/>
      <c r="DB170" s="495"/>
      <c r="DC170" s="495"/>
      <c r="DD170" s="495"/>
      <c r="DE170" s="495"/>
      <c r="DF170" s="495"/>
      <c r="DG170" s="495"/>
      <c r="DH170" s="495"/>
      <c r="DI170" s="495"/>
      <c r="DJ170" s="495"/>
      <c r="DK170" s="495"/>
      <c r="DL170" s="495"/>
      <c r="DM170" s="487"/>
      <c r="DN170" s="487"/>
    </row>
    <row r="171" spans="7:118" s="263" customFormat="1">
      <c r="G171" s="477"/>
      <c r="CJ171" s="489"/>
      <c r="CK171" s="489"/>
      <c r="CV171" s="278"/>
      <c r="CW171" s="495"/>
      <c r="CX171" s="495"/>
      <c r="CY171" s="495"/>
      <c r="CZ171" s="495"/>
      <c r="DA171" s="495"/>
      <c r="DB171" s="495"/>
      <c r="DC171" s="495"/>
      <c r="DD171" s="495"/>
      <c r="DE171" s="495"/>
      <c r="DF171" s="495"/>
      <c r="DG171" s="495"/>
      <c r="DH171" s="495"/>
      <c r="DI171" s="495"/>
      <c r="DJ171" s="495"/>
      <c r="DK171" s="495"/>
      <c r="DL171" s="495"/>
      <c r="DM171" s="487"/>
      <c r="DN171" s="487"/>
    </row>
    <row r="172" spans="7:118" s="263" customFormat="1">
      <c r="G172" s="477"/>
      <c r="CJ172" s="489"/>
      <c r="CK172" s="489"/>
      <c r="CV172" s="278"/>
      <c r="CW172" s="495"/>
      <c r="CX172" s="495"/>
      <c r="CY172" s="495"/>
      <c r="CZ172" s="495"/>
      <c r="DA172" s="495"/>
      <c r="DB172" s="495"/>
      <c r="DC172" s="495"/>
      <c r="DD172" s="495"/>
      <c r="DE172" s="495"/>
      <c r="DF172" s="495"/>
      <c r="DG172" s="495"/>
      <c r="DH172" s="495"/>
      <c r="DI172" s="495"/>
      <c r="DJ172" s="495"/>
      <c r="DK172" s="495"/>
      <c r="DL172" s="495"/>
      <c r="DM172" s="487"/>
      <c r="DN172" s="487"/>
    </row>
    <row r="173" spans="7:118" s="263" customFormat="1">
      <c r="G173" s="477"/>
      <c r="CJ173" s="489"/>
      <c r="CK173" s="489"/>
      <c r="CV173" s="278"/>
      <c r="CW173" s="495"/>
      <c r="CX173" s="495"/>
      <c r="CY173" s="495"/>
      <c r="CZ173" s="495"/>
      <c r="DA173" s="495"/>
      <c r="DB173" s="495"/>
      <c r="DC173" s="495"/>
      <c r="DD173" s="495"/>
      <c r="DE173" s="495"/>
      <c r="DF173" s="495"/>
      <c r="DG173" s="495"/>
      <c r="DH173" s="495"/>
      <c r="DI173" s="495"/>
      <c r="DJ173" s="495"/>
      <c r="DK173" s="495"/>
      <c r="DL173" s="495"/>
      <c r="DM173" s="487"/>
      <c r="DN173" s="487"/>
    </row>
    <row r="174" spans="7:118" s="263" customFormat="1">
      <c r="G174" s="477"/>
      <c r="CJ174" s="489"/>
      <c r="CK174" s="489"/>
      <c r="CV174" s="278"/>
      <c r="CW174" s="495"/>
      <c r="CX174" s="495"/>
      <c r="CY174" s="495"/>
      <c r="CZ174" s="495"/>
      <c r="DA174" s="495"/>
      <c r="DB174" s="495"/>
      <c r="DC174" s="495"/>
      <c r="DD174" s="495"/>
      <c r="DE174" s="495"/>
      <c r="DF174" s="495"/>
      <c r="DG174" s="495"/>
      <c r="DH174" s="495"/>
      <c r="DI174" s="495"/>
      <c r="DJ174" s="495"/>
      <c r="DK174" s="495"/>
      <c r="DL174" s="495"/>
      <c r="DM174" s="487"/>
      <c r="DN174" s="487"/>
    </row>
    <row r="175" spans="7:118" s="263" customFormat="1">
      <c r="G175" s="477"/>
      <c r="CJ175" s="489"/>
      <c r="CK175" s="489"/>
      <c r="CV175" s="278"/>
      <c r="CW175" s="495"/>
      <c r="CX175" s="495"/>
      <c r="CY175" s="495"/>
      <c r="CZ175" s="495"/>
      <c r="DA175" s="495"/>
      <c r="DB175" s="495"/>
      <c r="DC175" s="495"/>
      <c r="DD175" s="495"/>
      <c r="DE175" s="495"/>
      <c r="DF175" s="495"/>
      <c r="DG175" s="495"/>
      <c r="DH175" s="495"/>
      <c r="DI175" s="495"/>
      <c r="DJ175" s="495"/>
      <c r="DK175" s="495"/>
      <c r="DL175" s="495"/>
      <c r="DM175" s="487"/>
      <c r="DN175" s="487"/>
    </row>
    <row r="176" spans="7:118" s="263" customFormat="1">
      <c r="G176" s="477"/>
      <c r="CJ176" s="489"/>
      <c r="CK176" s="489"/>
      <c r="CV176" s="278"/>
      <c r="CW176" s="495"/>
      <c r="CX176" s="495"/>
      <c r="CY176" s="495"/>
      <c r="CZ176" s="495"/>
      <c r="DA176" s="495"/>
      <c r="DB176" s="495"/>
      <c r="DC176" s="495"/>
      <c r="DD176" s="495"/>
      <c r="DE176" s="495"/>
      <c r="DF176" s="495"/>
      <c r="DG176" s="495"/>
      <c r="DH176" s="495"/>
      <c r="DI176" s="495"/>
      <c r="DJ176" s="495"/>
      <c r="DK176" s="495"/>
      <c r="DL176" s="495"/>
      <c r="DM176" s="487"/>
      <c r="DN176" s="487"/>
    </row>
    <row r="177" spans="7:118" s="263" customFormat="1">
      <c r="G177" s="477"/>
      <c r="CJ177" s="489"/>
      <c r="CK177" s="489"/>
      <c r="CV177" s="278"/>
      <c r="CW177" s="495"/>
      <c r="CX177" s="495"/>
      <c r="CY177" s="495"/>
      <c r="CZ177" s="495"/>
      <c r="DA177" s="495"/>
      <c r="DB177" s="495"/>
      <c r="DC177" s="495"/>
      <c r="DD177" s="495"/>
      <c r="DE177" s="495"/>
      <c r="DF177" s="495"/>
      <c r="DG177" s="495"/>
      <c r="DH177" s="495"/>
      <c r="DI177" s="495"/>
      <c r="DJ177" s="495"/>
      <c r="DK177" s="495"/>
      <c r="DL177" s="495"/>
      <c r="DM177" s="487"/>
      <c r="DN177" s="487"/>
    </row>
    <row r="178" spans="7:118" s="263" customFormat="1">
      <c r="G178" s="477"/>
      <c r="CJ178" s="489"/>
      <c r="CK178" s="489"/>
      <c r="CV178" s="278"/>
      <c r="CW178" s="495"/>
      <c r="CX178" s="495"/>
      <c r="CY178" s="495"/>
      <c r="CZ178" s="495"/>
      <c r="DA178" s="495"/>
      <c r="DB178" s="495"/>
      <c r="DC178" s="495"/>
      <c r="DD178" s="495"/>
      <c r="DE178" s="495"/>
      <c r="DF178" s="495"/>
      <c r="DG178" s="495"/>
      <c r="DH178" s="495"/>
      <c r="DI178" s="495"/>
      <c r="DJ178" s="495"/>
      <c r="DK178" s="495"/>
      <c r="DL178" s="495"/>
      <c r="DM178" s="487"/>
      <c r="DN178" s="487"/>
    </row>
    <row r="179" spans="7:118" s="263" customFormat="1">
      <c r="G179" s="477"/>
      <c r="CJ179" s="489"/>
      <c r="CK179" s="489"/>
      <c r="CV179" s="278"/>
      <c r="CW179" s="495"/>
      <c r="CX179" s="495"/>
      <c r="CY179" s="495"/>
      <c r="CZ179" s="495"/>
      <c r="DA179" s="495"/>
      <c r="DB179" s="495"/>
      <c r="DC179" s="495"/>
      <c r="DD179" s="495"/>
      <c r="DE179" s="495"/>
      <c r="DF179" s="495"/>
      <c r="DG179" s="495"/>
      <c r="DH179" s="495"/>
      <c r="DI179" s="495"/>
      <c r="DJ179" s="495"/>
      <c r="DK179" s="495"/>
      <c r="DL179" s="495"/>
      <c r="DM179" s="487"/>
      <c r="DN179" s="487"/>
    </row>
    <row r="180" spans="7:118" s="263" customFormat="1">
      <c r="G180" s="477"/>
      <c r="CJ180" s="489"/>
      <c r="CK180" s="489"/>
      <c r="CV180" s="278"/>
      <c r="CW180" s="495"/>
      <c r="CX180" s="495"/>
      <c r="CY180" s="495"/>
      <c r="CZ180" s="495"/>
      <c r="DA180" s="495"/>
      <c r="DB180" s="495"/>
      <c r="DC180" s="495"/>
      <c r="DD180" s="495"/>
      <c r="DE180" s="495"/>
      <c r="DF180" s="495"/>
      <c r="DG180" s="495"/>
      <c r="DH180" s="495"/>
      <c r="DI180" s="495"/>
      <c r="DJ180" s="495"/>
      <c r="DK180" s="495"/>
      <c r="DL180" s="495"/>
      <c r="DM180" s="487"/>
      <c r="DN180" s="487"/>
    </row>
    <row r="181" spans="7:118" s="263" customFormat="1">
      <c r="G181" s="477"/>
      <c r="CJ181" s="489"/>
      <c r="CK181" s="489"/>
      <c r="CV181" s="278"/>
      <c r="CW181" s="495"/>
      <c r="CX181" s="495"/>
      <c r="CY181" s="495"/>
      <c r="CZ181" s="495"/>
      <c r="DA181" s="495"/>
      <c r="DB181" s="495"/>
      <c r="DC181" s="495"/>
      <c r="DD181" s="495"/>
      <c r="DE181" s="495"/>
      <c r="DF181" s="495"/>
      <c r="DG181" s="495"/>
      <c r="DH181" s="495"/>
      <c r="DI181" s="495"/>
      <c r="DJ181" s="495"/>
      <c r="DK181" s="495"/>
      <c r="DL181" s="495"/>
      <c r="DM181" s="487"/>
      <c r="DN181" s="487"/>
    </row>
    <row r="182" spans="7:118" s="263" customFormat="1">
      <c r="G182" s="477"/>
      <c r="CJ182" s="489"/>
      <c r="CK182" s="489"/>
      <c r="CV182" s="278"/>
      <c r="CW182" s="495"/>
      <c r="CX182" s="495"/>
      <c r="CY182" s="495"/>
      <c r="CZ182" s="495"/>
      <c r="DA182" s="495"/>
      <c r="DB182" s="495"/>
      <c r="DC182" s="495"/>
      <c r="DD182" s="495"/>
      <c r="DE182" s="495"/>
      <c r="DF182" s="495"/>
      <c r="DG182" s="495"/>
      <c r="DH182" s="495"/>
      <c r="DI182" s="495"/>
      <c r="DJ182" s="495"/>
      <c r="DK182" s="495"/>
      <c r="DL182" s="495"/>
      <c r="DM182" s="487"/>
      <c r="DN182" s="487"/>
    </row>
    <row r="183" spans="7:118" s="263" customFormat="1">
      <c r="G183" s="477"/>
      <c r="CJ183" s="489"/>
      <c r="CK183" s="489"/>
      <c r="CV183" s="278"/>
      <c r="CW183" s="495"/>
      <c r="CX183" s="495"/>
      <c r="CY183" s="495"/>
      <c r="CZ183" s="495"/>
      <c r="DA183" s="495"/>
      <c r="DB183" s="495"/>
      <c r="DC183" s="495"/>
      <c r="DD183" s="495"/>
      <c r="DE183" s="495"/>
      <c r="DF183" s="495"/>
      <c r="DG183" s="495"/>
      <c r="DH183" s="495"/>
      <c r="DI183" s="495"/>
      <c r="DJ183" s="495"/>
      <c r="DK183" s="495"/>
      <c r="DL183" s="495"/>
      <c r="DM183" s="487"/>
      <c r="DN183" s="487"/>
    </row>
    <row r="184" spans="7:118" s="263" customFormat="1">
      <c r="G184" s="477"/>
      <c r="CJ184" s="489"/>
      <c r="CK184" s="489"/>
      <c r="CV184" s="278"/>
      <c r="CW184" s="495"/>
      <c r="CX184" s="495"/>
      <c r="CY184" s="495"/>
      <c r="CZ184" s="495"/>
      <c r="DA184" s="495"/>
      <c r="DB184" s="495"/>
      <c r="DC184" s="495"/>
      <c r="DD184" s="495"/>
      <c r="DE184" s="495"/>
      <c r="DF184" s="495"/>
      <c r="DG184" s="495"/>
      <c r="DH184" s="495"/>
      <c r="DI184" s="495"/>
      <c r="DJ184" s="495"/>
      <c r="DK184" s="495"/>
      <c r="DL184" s="495"/>
      <c r="DM184" s="487"/>
      <c r="DN184" s="487"/>
    </row>
    <row r="185" spans="7:118" s="263" customFormat="1">
      <c r="G185" s="477"/>
      <c r="CJ185" s="489"/>
      <c r="CK185" s="489"/>
      <c r="CV185" s="278"/>
      <c r="CW185" s="495"/>
      <c r="CX185" s="495"/>
      <c r="CY185" s="495"/>
      <c r="CZ185" s="495"/>
      <c r="DA185" s="495"/>
      <c r="DB185" s="495"/>
      <c r="DC185" s="495"/>
      <c r="DD185" s="495"/>
      <c r="DE185" s="495"/>
      <c r="DF185" s="495"/>
      <c r="DG185" s="495"/>
      <c r="DH185" s="495"/>
      <c r="DI185" s="495"/>
      <c r="DJ185" s="495"/>
      <c r="DK185" s="495"/>
      <c r="DL185" s="495"/>
      <c r="DM185" s="487"/>
      <c r="DN185" s="487"/>
    </row>
    <row r="186" spans="7:118" s="263" customFormat="1">
      <c r="G186" s="477"/>
      <c r="CJ186" s="489"/>
      <c r="CK186" s="489"/>
      <c r="CV186" s="278"/>
      <c r="CW186" s="495"/>
      <c r="CX186" s="495"/>
      <c r="CY186" s="495"/>
      <c r="CZ186" s="495"/>
      <c r="DA186" s="495"/>
      <c r="DB186" s="495"/>
      <c r="DC186" s="495"/>
      <c r="DD186" s="495"/>
      <c r="DE186" s="495"/>
      <c r="DF186" s="495"/>
      <c r="DG186" s="495"/>
      <c r="DH186" s="495"/>
      <c r="DI186" s="495"/>
      <c r="DJ186" s="495"/>
      <c r="DK186" s="495"/>
      <c r="DL186" s="495"/>
      <c r="DM186" s="487"/>
      <c r="DN186" s="487"/>
    </row>
    <row r="187" spans="7:118" s="263" customFormat="1">
      <c r="G187" s="477"/>
      <c r="CJ187" s="489"/>
      <c r="CK187" s="489"/>
      <c r="CV187" s="278"/>
      <c r="CW187" s="495"/>
      <c r="CX187" s="495"/>
      <c r="CY187" s="495"/>
      <c r="CZ187" s="495"/>
      <c r="DA187" s="495"/>
      <c r="DB187" s="495"/>
      <c r="DC187" s="495"/>
      <c r="DD187" s="495"/>
      <c r="DE187" s="495"/>
      <c r="DF187" s="495"/>
      <c r="DG187" s="495"/>
      <c r="DH187" s="495"/>
      <c r="DI187" s="495"/>
      <c r="DJ187" s="495"/>
      <c r="DK187" s="495"/>
      <c r="DL187" s="495"/>
      <c r="DM187" s="487"/>
      <c r="DN187" s="487"/>
    </row>
    <row r="188" spans="7:118" s="263" customFormat="1">
      <c r="G188" s="477"/>
      <c r="CJ188" s="489"/>
      <c r="CK188" s="489"/>
      <c r="CV188" s="278"/>
      <c r="CW188" s="495"/>
      <c r="CX188" s="495"/>
      <c r="CY188" s="495"/>
      <c r="CZ188" s="495"/>
      <c r="DA188" s="495"/>
      <c r="DB188" s="495"/>
      <c r="DC188" s="495"/>
      <c r="DD188" s="495"/>
      <c r="DE188" s="495"/>
      <c r="DF188" s="495"/>
      <c r="DG188" s="495"/>
      <c r="DH188" s="495"/>
      <c r="DI188" s="495"/>
      <c r="DJ188" s="495"/>
      <c r="DK188" s="495"/>
      <c r="DL188" s="495"/>
      <c r="DM188" s="487"/>
      <c r="DN188" s="487"/>
    </row>
    <row r="189" spans="7:118" s="263" customFormat="1">
      <c r="G189" s="477"/>
      <c r="CJ189" s="489"/>
      <c r="CK189" s="489"/>
      <c r="CV189" s="278"/>
      <c r="CW189" s="495"/>
      <c r="CX189" s="495"/>
      <c r="CY189" s="495"/>
      <c r="CZ189" s="495"/>
      <c r="DA189" s="495"/>
      <c r="DB189" s="495"/>
      <c r="DC189" s="495"/>
      <c r="DD189" s="495"/>
      <c r="DE189" s="495"/>
      <c r="DF189" s="495"/>
      <c r="DG189" s="495"/>
      <c r="DH189" s="495"/>
      <c r="DI189" s="495"/>
      <c r="DJ189" s="495"/>
      <c r="DK189" s="495"/>
      <c r="DL189" s="495"/>
      <c r="DM189" s="487"/>
      <c r="DN189" s="487"/>
    </row>
    <row r="190" spans="7:118" s="263" customFormat="1">
      <c r="G190" s="477"/>
      <c r="CJ190" s="489"/>
      <c r="CK190" s="489"/>
      <c r="CV190" s="278"/>
      <c r="CW190" s="495"/>
      <c r="CX190" s="495"/>
      <c r="CY190" s="495"/>
      <c r="CZ190" s="495"/>
      <c r="DA190" s="495"/>
      <c r="DB190" s="495"/>
      <c r="DC190" s="495"/>
      <c r="DD190" s="495"/>
      <c r="DE190" s="495"/>
      <c r="DF190" s="495"/>
      <c r="DG190" s="495"/>
      <c r="DH190" s="495"/>
      <c r="DI190" s="495"/>
      <c r="DJ190" s="495"/>
      <c r="DK190" s="495"/>
      <c r="DL190" s="495"/>
      <c r="DM190" s="487"/>
      <c r="DN190" s="487"/>
    </row>
    <row r="191" spans="7:118" s="263" customFormat="1">
      <c r="G191" s="477"/>
      <c r="CJ191" s="489"/>
      <c r="CK191" s="489"/>
      <c r="CV191" s="278"/>
      <c r="CW191" s="495"/>
      <c r="CX191" s="495"/>
      <c r="CY191" s="495"/>
      <c r="CZ191" s="495"/>
      <c r="DA191" s="495"/>
      <c r="DB191" s="495"/>
      <c r="DC191" s="495"/>
      <c r="DD191" s="495"/>
      <c r="DE191" s="495"/>
      <c r="DF191" s="495"/>
      <c r="DG191" s="495"/>
      <c r="DH191" s="495"/>
      <c r="DI191" s="495"/>
      <c r="DJ191" s="495"/>
      <c r="DK191" s="495"/>
      <c r="DL191" s="495"/>
      <c r="DM191" s="487"/>
      <c r="DN191" s="487"/>
    </row>
    <row r="192" spans="7:118" s="263" customFormat="1">
      <c r="G192" s="477"/>
      <c r="CJ192" s="489"/>
      <c r="CK192" s="489"/>
      <c r="CV192" s="278"/>
      <c r="CW192" s="495"/>
      <c r="CX192" s="495"/>
      <c r="CY192" s="495"/>
      <c r="CZ192" s="495"/>
      <c r="DA192" s="495"/>
      <c r="DB192" s="495"/>
      <c r="DC192" s="495"/>
      <c r="DD192" s="495"/>
      <c r="DE192" s="495"/>
      <c r="DF192" s="495"/>
      <c r="DG192" s="495"/>
      <c r="DH192" s="495"/>
      <c r="DI192" s="495"/>
      <c r="DJ192" s="495"/>
      <c r="DK192" s="495"/>
      <c r="DL192" s="495"/>
      <c r="DM192" s="487"/>
      <c r="DN192" s="487"/>
    </row>
    <row r="193" spans="7:118" s="263" customFormat="1">
      <c r="G193" s="477"/>
      <c r="CJ193" s="489"/>
      <c r="CK193" s="489"/>
      <c r="CV193" s="278"/>
      <c r="CW193" s="495"/>
      <c r="CX193" s="495"/>
      <c r="CY193" s="495"/>
      <c r="CZ193" s="495"/>
      <c r="DA193" s="495"/>
      <c r="DB193" s="495"/>
      <c r="DC193" s="495"/>
      <c r="DD193" s="495"/>
      <c r="DE193" s="495"/>
      <c r="DF193" s="495"/>
      <c r="DG193" s="495"/>
      <c r="DH193" s="495"/>
      <c r="DI193" s="495"/>
      <c r="DJ193" s="495"/>
      <c r="DK193" s="495"/>
      <c r="DL193" s="495"/>
      <c r="DM193" s="487"/>
      <c r="DN193" s="487"/>
    </row>
    <row r="194" spans="7:118" s="263" customFormat="1">
      <c r="G194" s="477"/>
      <c r="CJ194" s="489"/>
      <c r="CK194" s="489"/>
      <c r="CV194" s="278"/>
      <c r="CW194" s="495"/>
      <c r="CX194" s="495"/>
      <c r="CY194" s="495"/>
      <c r="CZ194" s="495"/>
      <c r="DA194" s="495"/>
      <c r="DB194" s="495"/>
      <c r="DC194" s="495"/>
      <c r="DD194" s="495"/>
      <c r="DE194" s="495"/>
      <c r="DF194" s="495"/>
      <c r="DG194" s="495"/>
      <c r="DH194" s="495"/>
      <c r="DI194" s="495"/>
      <c r="DJ194" s="495"/>
      <c r="DK194" s="495"/>
      <c r="DL194" s="495"/>
      <c r="DM194" s="487"/>
      <c r="DN194" s="487"/>
    </row>
    <row r="195" spans="7:118" s="263" customFormat="1">
      <c r="G195" s="477"/>
      <c r="CJ195" s="489"/>
      <c r="CK195" s="489"/>
      <c r="CV195" s="278"/>
      <c r="CW195" s="495"/>
      <c r="CX195" s="495"/>
      <c r="CY195" s="495"/>
      <c r="CZ195" s="495"/>
      <c r="DA195" s="495"/>
      <c r="DB195" s="495"/>
      <c r="DC195" s="495"/>
      <c r="DD195" s="495"/>
      <c r="DE195" s="495"/>
      <c r="DF195" s="495"/>
      <c r="DG195" s="495"/>
      <c r="DH195" s="495"/>
      <c r="DI195" s="495"/>
      <c r="DJ195" s="495"/>
      <c r="DK195" s="495"/>
      <c r="DL195" s="495"/>
      <c r="DM195" s="487"/>
      <c r="DN195" s="487"/>
    </row>
    <row r="196" spans="7:118" s="263" customFormat="1">
      <c r="G196" s="477"/>
      <c r="CJ196" s="489"/>
      <c r="CK196" s="489"/>
      <c r="CV196" s="278"/>
      <c r="CW196" s="495"/>
      <c r="CX196" s="495"/>
      <c r="CY196" s="495"/>
      <c r="CZ196" s="495"/>
      <c r="DA196" s="495"/>
      <c r="DB196" s="495"/>
      <c r="DC196" s="495"/>
      <c r="DD196" s="495"/>
      <c r="DE196" s="495"/>
      <c r="DF196" s="495"/>
      <c r="DG196" s="495"/>
      <c r="DH196" s="495"/>
      <c r="DI196" s="495"/>
      <c r="DJ196" s="495"/>
      <c r="DK196" s="495"/>
      <c r="DL196" s="495"/>
      <c r="DM196" s="487"/>
      <c r="DN196" s="487"/>
    </row>
    <row r="197" spans="7:118" s="263" customFormat="1">
      <c r="G197" s="477"/>
      <c r="CJ197" s="489"/>
      <c r="CK197" s="489"/>
      <c r="CV197" s="278"/>
      <c r="CW197" s="495"/>
      <c r="CX197" s="495"/>
      <c r="CY197" s="495"/>
      <c r="CZ197" s="495"/>
      <c r="DA197" s="495"/>
      <c r="DB197" s="495"/>
      <c r="DC197" s="495"/>
      <c r="DD197" s="495"/>
      <c r="DE197" s="495"/>
      <c r="DF197" s="495"/>
      <c r="DG197" s="495"/>
      <c r="DH197" s="495"/>
      <c r="DI197" s="495"/>
      <c r="DJ197" s="495"/>
      <c r="DK197" s="495"/>
      <c r="DL197" s="495"/>
      <c r="DM197" s="487"/>
      <c r="DN197" s="487"/>
    </row>
    <row r="198" spans="7:118" s="263" customFormat="1">
      <c r="G198" s="477"/>
      <c r="CJ198" s="489"/>
      <c r="CK198" s="489"/>
      <c r="CV198" s="278"/>
      <c r="CW198" s="495"/>
      <c r="CX198" s="495"/>
      <c r="CY198" s="495"/>
      <c r="CZ198" s="495"/>
      <c r="DA198" s="495"/>
      <c r="DB198" s="495"/>
      <c r="DC198" s="495"/>
      <c r="DD198" s="495"/>
      <c r="DE198" s="495"/>
      <c r="DF198" s="495"/>
      <c r="DG198" s="495"/>
      <c r="DH198" s="495"/>
      <c r="DI198" s="495"/>
      <c r="DJ198" s="495"/>
      <c r="DK198" s="495"/>
      <c r="DL198" s="495"/>
      <c r="DM198" s="487"/>
      <c r="DN198" s="487"/>
    </row>
    <row r="199" spans="7:118" s="263" customFormat="1">
      <c r="G199" s="477"/>
      <c r="CJ199" s="489"/>
      <c r="CK199" s="489"/>
      <c r="CV199" s="278"/>
      <c r="CW199" s="495"/>
      <c r="CX199" s="495"/>
      <c r="CY199" s="495"/>
      <c r="CZ199" s="495"/>
      <c r="DA199" s="495"/>
      <c r="DB199" s="495"/>
      <c r="DC199" s="495"/>
      <c r="DD199" s="495"/>
      <c r="DE199" s="495"/>
      <c r="DF199" s="495"/>
      <c r="DG199" s="495"/>
      <c r="DH199" s="495"/>
      <c r="DI199" s="495"/>
      <c r="DJ199" s="495"/>
      <c r="DK199" s="495"/>
      <c r="DL199" s="495"/>
      <c r="DM199" s="487"/>
      <c r="DN199" s="487"/>
    </row>
    <row r="200" spans="7:118" s="263" customFormat="1">
      <c r="G200" s="477"/>
      <c r="CJ200" s="489"/>
      <c r="CK200" s="489"/>
      <c r="CV200" s="278"/>
      <c r="CW200" s="495"/>
      <c r="CX200" s="495"/>
      <c r="CY200" s="495"/>
      <c r="CZ200" s="495"/>
      <c r="DA200" s="495"/>
      <c r="DB200" s="495"/>
      <c r="DC200" s="495"/>
      <c r="DD200" s="495"/>
      <c r="DE200" s="495"/>
      <c r="DF200" s="495"/>
      <c r="DG200" s="495"/>
      <c r="DH200" s="495"/>
      <c r="DI200" s="495"/>
      <c r="DJ200" s="495"/>
      <c r="DK200" s="495"/>
      <c r="DL200" s="495"/>
      <c r="DM200" s="487"/>
      <c r="DN200" s="487"/>
    </row>
    <row r="201" spans="7:118" s="263" customFormat="1">
      <c r="G201" s="477"/>
      <c r="CJ201" s="489"/>
      <c r="CK201" s="489"/>
      <c r="CV201" s="278"/>
      <c r="CW201" s="495"/>
      <c r="CX201" s="495"/>
      <c r="CY201" s="495"/>
      <c r="CZ201" s="495"/>
      <c r="DA201" s="495"/>
      <c r="DB201" s="495"/>
      <c r="DC201" s="495"/>
      <c r="DD201" s="495"/>
      <c r="DE201" s="495"/>
      <c r="DF201" s="495"/>
      <c r="DG201" s="495"/>
      <c r="DH201" s="495"/>
      <c r="DI201" s="495"/>
      <c r="DJ201" s="495"/>
      <c r="DK201" s="495"/>
      <c r="DL201" s="495"/>
      <c r="DM201" s="487"/>
      <c r="DN201" s="487"/>
    </row>
    <row r="202" spans="7:118" s="263" customFormat="1">
      <c r="G202" s="477"/>
      <c r="CJ202" s="489"/>
      <c r="CK202" s="489"/>
      <c r="CV202" s="278"/>
      <c r="CW202" s="495"/>
      <c r="CX202" s="495"/>
      <c r="CY202" s="495"/>
      <c r="CZ202" s="495"/>
      <c r="DA202" s="495"/>
      <c r="DB202" s="495"/>
      <c r="DC202" s="495"/>
      <c r="DD202" s="495"/>
      <c r="DE202" s="495"/>
      <c r="DF202" s="495"/>
      <c r="DG202" s="495"/>
      <c r="DH202" s="495"/>
      <c r="DI202" s="495"/>
      <c r="DJ202" s="495"/>
      <c r="DK202" s="495"/>
      <c r="DL202" s="495"/>
      <c r="DM202" s="487"/>
      <c r="DN202" s="487"/>
    </row>
    <row r="203" spans="7:118" s="263" customFormat="1">
      <c r="G203" s="477"/>
      <c r="CJ203" s="489"/>
      <c r="CK203" s="489"/>
      <c r="CV203" s="278"/>
      <c r="CW203" s="495"/>
      <c r="CX203" s="495"/>
      <c r="CY203" s="495"/>
      <c r="CZ203" s="495"/>
      <c r="DA203" s="495"/>
      <c r="DB203" s="495"/>
      <c r="DC203" s="495"/>
      <c r="DD203" s="495"/>
      <c r="DE203" s="495"/>
      <c r="DF203" s="495"/>
      <c r="DG203" s="495"/>
      <c r="DH203" s="495"/>
      <c r="DI203" s="495"/>
      <c r="DJ203" s="495"/>
      <c r="DK203" s="495"/>
      <c r="DL203" s="495"/>
      <c r="DM203" s="487"/>
      <c r="DN203" s="487"/>
    </row>
    <row r="204" spans="7:118" s="263" customFormat="1">
      <c r="G204" s="477"/>
      <c r="CJ204" s="489"/>
      <c r="CK204" s="489"/>
      <c r="CV204" s="278"/>
      <c r="CW204" s="495"/>
      <c r="CX204" s="495"/>
      <c r="CY204" s="495"/>
      <c r="CZ204" s="495"/>
      <c r="DA204" s="495"/>
      <c r="DB204" s="495"/>
      <c r="DC204" s="495"/>
      <c r="DD204" s="495"/>
      <c r="DE204" s="495"/>
      <c r="DF204" s="495"/>
      <c r="DG204" s="495"/>
      <c r="DH204" s="495"/>
      <c r="DI204" s="495"/>
      <c r="DJ204" s="495"/>
      <c r="DK204" s="495"/>
      <c r="DL204" s="495"/>
      <c r="DM204" s="487"/>
      <c r="DN204" s="487"/>
    </row>
    <row r="205" spans="7:118" s="263" customFormat="1">
      <c r="G205" s="477"/>
      <c r="CJ205" s="489"/>
      <c r="CK205" s="489"/>
      <c r="CV205" s="278"/>
      <c r="CW205" s="495"/>
      <c r="CX205" s="495"/>
      <c r="CY205" s="495"/>
      <c r="CZ205" s="495"/>
      <c r="DA205" s="495"/>
      <c r="DB205" s="495"/>
      <c r="DC205" s="495"/>
      <c r="DD205" s="495"/>
      <c r="DE205" s="495"/>
      <c r="DF205" s="495"/>
      <c r="DG205" s="495"/>
      <c r="DH205" s="495"/>
      <c r="DI205" s="495"/>
      <c r="DJ205" s="495"/>
      <c r="DK205" s="495"/>
      <c r="DL205" s="495"/>
      <c r="DM205" s="487"/>
      <c r="DN205" s="487"/>
    </row>
    <row r="206" spans="7:118" s="263" customFormat="1">
      <c r="G206" s="477"/>
      <c r="CJ206" s="489"/>
      <c r="CK206" s="489"/>
      <c r="CV206" s="278"/>
      <c r="CW206" s="495"/>
      <c r="CX206" s="495"/>
      <c r="CY206" s="495"/>
      <c r="CZ206" s="495"/>
      <c r="DA206" s="495"/>
      <c r="DB206" s="495"/>
      <c r="DC206" s="495"/>
      <c r="DD206" s="495"/>
      <c r="DE206" s="495"/>
      <c r="DF206" s="495"/>
      <c r="DG206" s="495"/>
      <c r="DH206" s="495"/>
      <c r="DI206" s="495"/>
      <c r="DJ206" s="495"/>
      <c r="DK206" s="495"/>
      <c r="DL206" s="495"/>
      <c r="DM206" s="487"/>
      <c r="DN206" s="487"/>
    </row>
    <row r="207" spans="7:118" s="263" customFormat="1">
      <c r="G207" s="477"/>
      <c r="CJ207" s="489"/>
      <c r="CK207" s="489"/>
      <c r="CV207" s="278"/>
      <c r="CW207" s="495"/>
      <c r="CX207" s="495"/>
      <c r="CY207" s="495"/>
      <c r="CZ207" s="495"/>
      <c r="DA207" s="495"/>
      <c r="DB207" s="495"/>
      <c r="DC207" s="495"/>
      <c r="DD207" s="495"/>
      <c r="DE207" s="495"/>
      <c r="DF207" s="495"/>
      <c r="DG207" s="495"/>
      <c r="DH207" s="495"/>
      <c r="DI207" s="495"/>
      <c r="DJ207" s="495"/>
      <c r="DK207" s="495"/>
      <c r="DL207" s="495"/>
      <c r="DM207" s="487"/>
      <c r="DN207" s="487"/>
    </row>
    <row r="208" spans="7:118" s="263" customFormat="1">
      <c r="G208" s="477"/>
      <c r="CJ208" s="489"/>
      <c r="CK208" s="489"/>
      <c r="CV208" s="278"/>
      <c r="CW208" s="495"/>
      <c r="CX208" s="495"/>
      <c r="CY208" s="495"/>
      <c r="CZ208" s="495"/>
      <c r="DA208" s="495"/>
      <c r="DB208" s="495"/>
      <c r="DC208" s="495"/>
      <c r="DD208" s="495"/>
      <c r="DE208" s="495"/>
      <c r="DF208" s="495"/>
      <c r="DG208" s="495"/>
      <c r="DH208" s="495"/>
      <c r="DI208" s="495"/>
      <c r="DJ208" s="495"/>
      <c r="DK208" s="495"/>
      <c r="DL208" s="495"/>
      <c r="DM208" s="487"/>
      <c r="DN208" s="487"/>
    </row>
    <row r="209" spans="7:118" s="263" customFormat="1">
      <c r="G209" s="477"/>
      <c r="CJ209" s="489"/>
      <c r="CK209" s="489"/>
      <c r="CV209" s="278"/>
      <c r="CW209" s="495"/>
      <c r="CX209" s="495"/>
      <c r="CY209" s="495"/>
      <c r="CZ209" s="495"/>
      <c r="DA209" s="495"/>
      <c r="DB209" s="495"/>
      <c r="DC209" s="495"/>
      <c r="DD209" s="495"/>
      <c r="DE209" s="495"/>
      <c r="DF209" s="495"/>
      <c r="DG209" s="495"/>
      <c r="DH209" s="495"/>
      <c r="DI209" s="495"/>
      <c r="DJ209" s="495"/>
      <c r="DK209" s="495"/>
      <c r="DL209" s="495"/>
      <c r="DM209" s="487"/>
      <c r="DN209" s="487"/>
    </row>
    <row r="210" spans="7:118" s="263" customFormat="1">
      <c r="G210" s="477"/>
      <c r="CJ210" s="489"/>
      <c r="CK210" s="489"/>
      <c r="CV210" s="278"/>
      <c r="CW210" s="495"/>
      <c r="CX210" s="495"/>
      <c r="CY210" s="495"/>
      <c r="CZ210" s="495"/>
      <c r="DA210" s="495"/>
      <c r="DB210" s="495"/>
      <c r="DC210" s="495"/>
      <c r="DD210" s="495"/>
      <c r="DE210" s="495"/>
      <c r="DF210" s="495"/>
      <c r="DG210" s="495"/>
      <c r="DH210" s="495"/>
      <c r="DI210" s="495"/>
      <c r="DJ210" s="495"/>
      <c r="DK210" s="495"/>
      <c r="DL210" s="495"/>
      <c r="DM210" s="487"/>
      <c r="DN210" s="487"/>
    </row>
    <row r="211" spans="7:118" s="263" customFormat="1">
      <c r="G211" s="477"/>
      <c r="CJ211" s="489"/>
      <c r="CK211" s="489"/>
      <c r="CV211" s="278"/>
      <c r="CW211" s="495"/>
      <c r="CX211" s="495"/>
      <c r="CY211" s="495"/>
      <c r="CZ211" s="495"/>
      <c r="DA211" s="495"/>
      <c r="DB211" s="495"/>
      <c r="DC211" s="495"/>
      <c r="DD211" s="495"/>
      <c r="DE211" s="495"/>
      <c r="DF211" s="495"/>
      <c r="DG211" s="495"/>
      <c r="DH211" s="495"/>
      <c r="DI211" s="495"/>
      <c r="DJ211" s="495"/>
      <c r="DK211" s="495"/>
      <c r="DL211" s="495"/>
      <c r="DM211" s="487"/>
      <c r="DN211" s="487"/>
    </row>
    <row r="212" spans="7:118" s="263" customFormat="1">
      <c r="G212" s="477"/>
      <c r="CJ212" s="489"/>
      <c r="CK212" s="489"/>
      <c r="CV212" s="278"/>
      <c r="CW212" s="495"/>
      <c r="CX212" s="495"/>
      <c r="CY212" s="495"/>
      <c r="CZ212" s="495"/>
      <c r="DA212" s="495"/>
      <c r="DB212" s="495"/>
      <c r="DC212" s="495"/>
      <c r="DD212" s="495"/>
      <c r="DE212" s="495"/>
      <c r="DF212" s="495"/>
      <c r="DG212" s="495"/>
      <c r="DH212" s="495"/>
      <c r="DI212" s="495"/>
      <c r="DJ212" s="495"/>
      <c r="DK212" s="495"/>
      <c r="DL212" s="495"/>
      <c r="DM212" s="487"/>
      <c r="DN212" s="487"/>
    </row>
    <row r="213" spans="7:118" s="263" customFormat="1">
      <c r="G213" s="477"/>
      <c r="CJ213" s="489"/>
      <c r="CK213" s="489"/>
      <c r="CV213" s="278"/>
      <c r="CW213" s="495"/>
      <c r="CX213" s="495"/>
      <c r="CY213" s="495"/>
      <c r="CZ213" s="495"/>
      <c r="DA213" s="495"/>
      <c r="DB213" s="495"/>
      <c r="DC213" s="495"/>
      <c r="DD213" s="495"/>
      <c r="DE213" s="495"/>
      <c r="DF213" s="495"/>
      <c r="DG213" s="495"/>
      <c r="DH213" s="495"/>
      <c r="DI213" s="495"/>
      <c r="DJ213" s="495"/>
      <c r="DK213" s="495"/>
      <c r="DL213" s="495"/>
      <c r="DM213" s="487"/>
      <c r="DN213" s="487"/>
    </row>
    <row r="214" spans="7:118" s="263" customFormat="1">
      <c r="G214" s="477"/>
      <c r="CJ214" s="489"/>
      <c r="CK214" s="489"/>
      <c r="CV214" s="278"/>
      <c r="CW214" s="495"/>
      <c r="CX214" s="495"/>
      <c r="CY214" s="495"/>
      <c r="CZ214" s="495"/>
      <c r="DA214" s="495"/>
      <c r="DB214" s="495"/>
      <c r="DC214" s="495"/>
      <c r="DD214" s="495"/>
      <c r="DE214" s="495"/>
      <c r="DF214" s="495"/>
      <c r="DG214" s="495"/>
      <c r="DH214" s="495"/>
      <c r="DI214" s="495"/>
      <c r="DJ214" s="495"/>
      <c r="DK214" s="495"/>
      <c r="DL214" s="495"/>
      <c r="DM214" s="487"/>
      <c r="DN214" s="487"/>
    </row>
    <row r="215" spans="7:118" s="263" customFormat="1">
      <c r="G215" s="477"/>
      <c r="CJ215" s="489"/>
      <c r="CK215" s="489"/>
      <c r="CV215" s="278"/>
      <c r="CW215" s="495"/>
      <c r="CX215" s="495"/>
      <c r="CY215" s="495"/>
      <c r="CZ215" s="495"/>
      <c r="DA215" s="495"/>
      <c r="DB215" s="495"/>
      <c r="DC215" s="495"/>
      <c r="DD215" s="495"/>
      <c r="DE215" s="495"/>
      <c r="DF215" s="495"/>
      <c r="DG215" s="495"/>
      <c r="DH215" s="495"/>
      <c r="DI215" s="495"/>
      <c r="DJ215" s="495"/>
      <c r="DK215" s="495"/>
      <c r="DL215" s="495"/>
      <c r="DM215" s="487"/>
      <c r="DN215" s="487"/>
    </row>
    <row r="216" spans="7:118" s="263" customFormat="1">
      <c r="G216" s="477"/>
      <c r="CJ216" s="489"/>
      <c r="CK216" s="489"/>
      <c r="CV216" s="278"/>
      <c r="CW216" s="495"/>
      <c r="CX216" s="495"/>
      <c r="CY216" s="495"/>
      <c r="CZ216" s="495"/>
      <c r="DA216" s="495"/>
      <c r="DB216" s="495"/>
      <c r="DC216" s="495"/>
      <c r="DD216" s="495"/>
      <c r="DE216" s="495"/>
      <c r="DF216" s="495"/>
      <c r="DG216" s="495"/>
      <c r="DH216" s="495"/>
      <c r="DI216" s="495"/>
      <c r="DJ216" s="495"/>
      <c r="DK216" s="495"/>
      <c r="DL216" s="495"/>
      <c r="DM216" s="487"/>
      <c r="DN216" s="487"/>
    </row>
    <row r="217" spans="7:118" s="263" customFormat="1">
      <c r="G217" s="477"/>
      <c r="CJ217" s="489"/>
      <c r="CK217" s="489"/>
      <c r="CV217" s="278"/>
      <c r="CW217" s="495"/>
      <c r="CX217" s="495"/>
      <c r="CY217" s="495"/>
      <c r="CZ217" s="495"/>
      <c r="DA217" s="495"/>
      <c r="DB217" s="495"/>
      <c r="DC217" s="495"/>
      <c r="DD217" s="495"/>
      <c r="DE217" s="495"/>
      <c r="DF217" s="495"/>
      <c r="DG217" s="495"/>
      <c r="DH217" s="495"/>
      <c r="DI217" s="495"/>
      <c r="DJ217" s="495"/>
      <c r="DK217" s="495"/>
      <c r="DL217" s="495"/>
      <c r="DM217" s="487"/>
      <c r="DN217" s="487"/>
    </row>
    <row r="218" spans="7:118" s="263" customFormat="1">
      <c r="G218" s="477"/>
      <c r="CJ218" s="489"/>
      <c r="CK218" s="489"/>
      <c r="CV218" s="278"/>
      <c r="CW218" s="495"/>
      <c r="CX218" s="495"/>
      <c r="CY218" s="495"/>
      <c r="CZ218" s="495"/>
      <c r="DA218" s="495"/>
      <c r="DB218" s="495"/>
      <c r="DC218" s="495"/>
      <c r="DD218" s="495"/>
      <c r="DE218" s="495"/>
      <c r="DF218" s="495"/>
      <c r="DG218" s="495"/>
      <c r="DH218" s="495"/>
      <c r="DI218" s="495"/>
      <c r="DJ218" s="495"/>
      <c r="DK218" s="495"/>
      <c r="DL218" s="495"/>
      <c r="DM218" s="487"/>
      <c r="DN218" s="487"/>
    </row>
    <row r="219" spans="7:118" s="263" customFormat="1">
      <c r="G219" s="477"/>
      <c r="CJ219" s="489"/>
      <c r="CK219" s="489"/>
      <c r="CV219" s="278"/>
      <c r="CW219" s="495"/>
      <c r="CX219" s="495"/>
      <c r="CY219" s="495"/>
      <c r="CZ219" s="495"/>
      <c r="DA219" s="495"/>
      <c r="DB219" s="495"/>
      <c r="DC219" s="495"/>
      <c r="DD219" s="495"/>
      <c r="DE219" s="495"/>
      <c r="DF219" s="495"/>
      <c r="DG219" s="495"/>
      <c r="DH219" s="495"/>
      <c r="DI219" s="495"/>
      <c r="DJ219" s="495"/>
      <c r="DK219" s="495"/>
      <c r="DL219" s="495"/>
      <c r="DM219" s="487"/>
      <c r="DN219" s="487"/>
    </row>
    <row r="220" spans="7:118" s="263" customFormat="1">
      <c r="G220" s="477"/>
      <c r="CJ220" s="489"/>
      <c r="CK220" s="489"/>
      <c r="CV220" s="278"/>
      <c r="CW220" s="495"/>
      <c r="CX220" s="495"/>
      <c r="CY220" s="495"/>
      <c r="CZ220" s="495"/>
      <c r="DA220" s="495"/>
      <c r="DB220" s="495"/>
      <c r="DC220" s="495"/>
      <c r="DD220" s="495"/>
      <c r="DE220" s="495"/>
      <c r="DF220" s="495"/>
      <c r="DG220" s="495"/>
      <c r="DH220" s="495"/>
      <c r="DI220" s="495"/>
      <c r="DJ220" s="495"/>
      <c r="DK220" s="495"/>
      <c r="DL220" s="495"/>
      <c r="DM220" s="487"/>
      <c r="DN220" s="487"/>
    </row>
    <row r="221" spans="7:118" s="263" customFormat="1">
      <c r="G221" s="477"/>
      <c r="CJ221" s="489"/>
      <c r="CK221" s="489"/>
      <c r="CV221" s="278"/>
      <c r="CW221" s="495"/>
      <c r="CX221" s="495"/>
      <c r="CY221" s="495"/>
      <c r="CZ221" s="495"/>
      <c r="DA221" s="495"/>
      <c r="DB221" s="495"/>
      <c r="DC221" s="495"/>
      <c r="DD221" s="495"/>
      <c r="DE221" s="495"/>
      <c r="DF221" s="495"/>
      <c r="DG221" s="495"/>
      <c r="DH221" s="495"/>
      <c r="DI221" s="495"/>
      <c r="DJ221" s="495"/>
      <c r="DK221" s="495"/>
      <c r="DL221" s="495"/>
      <c r="DM221" s="487"/>
      <c r="DN221" s="487"/>
    </row>
    <row r="222" spans="7:118" s="263" customFormat="1">
      <c r="G222" s="477"/>
      <c r="CJ222" s="489"/>
      <c r="CK222" s="489"/>
      <c r="CV222" s="278"/>
      <c r="CW222" s="495"/>
      <c r="CX222" s="495"/>
      <c r="CY222" s="495"/>
      <c r="CZ222" s="495"/>
      <c r="DA222" s="495"/>
      <c r="DB222" s="495"/>
      <c r="DC222" s="495"/>
      <c r="DD222" s="495"/>
      <c r="DE222" s="495"/>
      <c r="DF222" s="495"/>
      <c r="DG222" s="495"/>
      <c r="DH222" s="495"/>
      <c r="DI222" s="495"/>
      <c r="DJ222" s="495"/>
      <c r="DK222" s="495"/>
      <c r="DL222" s="495"/>
      <c r="DM222" s="487"/>
      <c r="DN222" s="487"/>
    </row>
    <row r="223" spans="7:118" s="263" customFormat="1">
      <c r="G223" s="477"/>
      <c r="CJ223" s="489"/>
      <c r="CK223" s="489"/>
      <c r="CV223" s="278"/>
      <c r="CW223" s="495"/>
      <c r="CX223" s="495"/>
      <c r="CY223" s="495"/>
      <c r="CZ223" s="495"/>
      <c r="DA223" s="495"/>
      <c r="DB223" s="495"/>
      <c r="DC223" s="495"/>
      <c r="DD223" s="495"/>
      <c r="DE223" s="495"/>
      <c r="DF223" s="495"/>
      <c r="DG223" s="495"/>
      <c r="DH223" s="495"/>
      <c r="DI223" s="495"/>
      <c r="DJ223" s="495"/>
      <c r="DK223" s="495"/>
      <c r="DL223" s="495"/>
      <c r="DM223" s="487"/>
      <c r="DN223" s="487"/>
    </row>
    <row r="224" spans="7:118" s="263" customFormat="1">
      <c r="G224" s="477"/>
      <c r="CJ224" s="489"/>
      <c r="CK224" s="489"/>
      <c r="CV224" s="278"/>
      <c r="CW224" s="495"/>
      <c r="CX224" s="495"/>
      <c r="CY224" s="495"/>
      <c r="CZ224" s="495"/>
      <c r="DA224" s="495"/>
      <c r="DB224" s="495"/>
      <c r="DC224" s="495"/>
      <c r="DD224" s="495"/>
      <c r="DE224" s="495"/>
      <c r="DF224" s="495"/>
      <c r="DG224" s="495"/>
      <c r="DH224" s="495"/>
      <c r="DI224" s="495"/>
      <c r="DJ224" s="495"/>
      <c r="DK224" s="495"/>
      <c r="DL224" s="495"/>
      <c r="DM224" s="487"/>
      <c r="DN224" s="487"/>
    </row>
    <row r="225" spans="7:118" s="263" customFormat="1">
      <c r="G225" s="477"/>
      <c r="CJ225" s="489"/>
      <c r="CK225" s="489"/>
      <c r="CV225" s="278"/>
      <c r="CW225" s="495"/>
      <c r="CX225" s="495"/>
      <c r="CY225" s="495"/>
      <c r="CZ225" s="495"/>
      <c r="DA225" s="495"/>
      <c r="DB225" s="495"/>
      <c r="DC225" s="495"/>
      <c r="DD225" s="495"/>
      <c r="DE225" s="495"/>
      <c r="DF225" s="495"/>
      <c r="DG225" s="495"/>
      <c r="DH225" s="495"/>
      <c r="DI225" s="495"/>
      <c r="DJ225" s="495"/>
      <c r="DK225" s="495"/>
      <c r="DL225" s="495"/>
      <c r="DM225" s="487"/>
      <c r="DN225" s="487"/>
    </row>
    <row r="226" spans="7:118" s="263" customFormat="1">
      <c r="G226" s="477"/>
      <c r="CJ226" s="489"/>
      <c r="CK226" s="489"/>
      <c r="CV226" s="278"/>
      <c r="CW226" s="495"/>
      <c r="CX226" s="495"/>
      <c r="CY226" s="495"/>
      <c r="CZ226" s="495"/>
      <c r="DA226" s="495"/>
      <c r="DB226" s="495"/>
      <c r="DC226" s="495"/>
      <c r="DD226" s="495"/>
      <c r="DE226" s="495"/>
      <c r="DF226" s="495"/>
      <c r="DG226" s="495"/>
      <c r="DH226" s="495"/>
      <c r="DI226" s="495"/>
      <c r="DJ226" s="495"/>
      <c r="DK226" s="495"/>
      <c r="DL226" s="495"/>
      <c r="DM226" s="487"/>
      <c r="DN226" s="487"/>
    </row>
    <row r="227" spans="7:118" s="263" customFormat="1">
      <c r="G227" s="477"/>
      <c r="CJ227" s="489"/>
      <c r="CK227" s="489"/>
      <c r="CV227" s="278"/>
      <c r="CW227" s="495"/>
      <c r="CX227" s="495"/>
      <c r="CY227" s="495"/>
      <c r="CZ227" s="495"/>
      <c r="DA227" s="495"/>
      <c r="DB227" s="495"/>
      <c r="DC227" s="495"/>
      <c r="DD227" s="495"/>
      <c r="DE227" s="495"/>
      <c r="DF227" s="495"/>
      <c r="DG227" s="495"/>
      <c r="DH227" s="495"/>
      <c r="DI227" s="495"/>
      <c r="DJ227" s="495"/>
      <c r="DK227" s="495"/>
      <c r="DL227" s="495"/>
      <c r="DM227" s="487"/>
      <c r="DN227" s="487"/>
    </row>
    <row r="228" spans="7:118" s="263" customFormat="1">
      <c r="G228" s="477"/>
      <c r="CJ228" s="489"/>
      <c r="CK228" s="489"/>
      <c r="CV228" s="278"/>
      <c r="CW228" s="495"/>
      <c r="CX228" s="495"/>
      <c r="CY228" s="495"/>
      <c r="CZ228" s="495"/>
      <c r="DA228" s="495"/>
      <c r="DB228" s="495"/>
      <c r="DC228" s="495"/>
      <c r="DD228" s="495"/>
      <c r="DE228" s="495"/>
      <c r="DF228" s="495"/>
      <c r="DG228" s="495"/>
      <c r="DH228" s="495"/>
      <c r="DI228" s="495"/>
      <c r="DJ228" s="495"/>
      <c r="DK228" s="495"/>
      <c r="DL228" s="495"/>
      <c r="DM228" s="487"/>
      <c r="DN228" s="487"/>
    </row>
    <row r="229" spans="7:118" s="263" customFormat="1">
      <c r="G229" s="477"/>
      <c r="CJ229" s="489"/>
      <c r="CK229" s="489"/>
      <c r="CV229" s="278"/>
      <c r="CW229" s="495"/>
      <c r="CX229" s="495"/>
      <c r="CY229" s="495"/>
      <c r="CZ229" s="495"/>
      <c r="DA229" s="495"/>
      <c r="DB229" s="495"/>
      <c r="DC229" s="495"/>
      <c r="DD229" s="495"/>
      <c r="DE229" s="495"/>
      <c r="DF229" s="495"/>
      <c r="DG229" s="495"/>
      <c r="DH229" s="495"/>
      <c r="DI229" s="495"/>
      <c r="DJ229" s="495"/>
      <c r="DK229" s="495"/>
      <c r="DL229" s="495"/>
      <c r="DM229" s="487"/>
      <c r="DN229" s="487"/>
    </row>
    <row r="230" spans="7:118" s="263" customFormat="1">
      <c r="G230" s="477"/>
      <c r="CJ230" s="489"/>
      <c r="CK230" s="489"/>
      <c r="CV230" s="278"/>
      <c r="CW230" s="495"/>
      <c r="CX230" s="495"/>
      <c r="CY230" s="495"/>
      <c r="CZ230" s="495"/>
      <c r="DA230" s="495"/>
      <c r="DB230" s="495"/>
      <c r="DC230" s="495"/>
      <c r="DD230" s="495"/>
      <c r="DE230" s="495"/>
      <c r="DF230" s="495"/>
      <c r="DG230" s="495"/>
      <c r="DH230" s="495"/>
      <c r="DI230" s="495"/>
      <c r="DJ230" s="495"/>
      <c r="DK230" s="495"/>
      <c r="DL230" s="495"/>
      <c r="DM230" s="487"/>
      <c r="DN230" s="487"/>
    </row>
    <row r="231" spans="7:118" s="263" customFormat="1">
      <c r="G231" s="477"/>
      <c r="CJ231" s="489"/>
      <c r="CK231" s="489"/>
      <c r="CV231" s="278"/>
      <c r="CW231" s="495"/>
      <c r="CX231" s="495"/>
      <c r="CY231" s="495"/>
      <c r="CZ231" s="495"/>
      <c r="DA231" s="495"/>
      <c r="DB231" s="495"/>
      <c r="DC231" s="495"/>
      <c r="DD231" s="495"/>
      <c r="DE231" s="495"/>
      <c r="DF231" s="495"/>
      <c r="DG231" s="495"/>
      <c r="DH231" s="495"/>
      <c r="DI231" s="495"/>
      <c r="DJ231" s="495"/>
      <c r="DK231" s="495"/>
      <c r="DL231" s="495"/>
      <c r="DM231" s="487"/>
      <c r="DN231" s="487"/>
    </row>
    <row r="232" spans="7:118" s="263" customFormat="1">
      <c r="G232" s="477"/>
      <c r="CJ232" s="489"/>
      <c r="CK232" s="489"/>
      <c r="CV232" s="278"/>
      <c r="CW232" s="495"/>
      <c r="CX232" s="495"/>
      <c r="CY232" s="495"/>
      <c r="CZ232" s="495"/>
      <c r="DA232" s="495"/>
      <c r="DB232" s="495"/>
      <c r="DC232" s="495"/>
      <c r="DD232" s="495"/>
      <c r="DE232" s="495"/>
      <c r="DF232" s="495"/>
      <c r="DG232" s="495"/>
      <c r="DH232" s="495"/>
      <c r="DI232" s="495"/>
      <c r="DJ232" s="495"/>
      <c r="DK232" s="495"/>
      <c r="DL232" s="495"/>
      <c r="DM232" s="487"/>
      <c r="DN232" s="487"/>
    </row>
    <row r="233" spans="7:118" s="263" customFormat="1">
      <c r="G233" s="477"/>
      <c r="CJ233" s="489"/>
      <c r="CK233" s="489"/>
      <c r="CV233" s="278"/>
      <c r="CW233" s="495"/>
      <c r="CX233" s="495"/>
      <c r="CY233" s="495"/>
      <c r="CZ233" s="495"/>
      <c r="DA233" s="495"/>
      <c r="DB233" s="495"/>
      <c r="DC233" s="495"/>
      <c r="DD233" s="495"/>
      <c r="DE233" s="495"/>
      <c r="DF233" s="495"/>
      <c r="DG233" s="495"/>
      <c r="DH233" s="495"/>
      <c r="DI233" s="495"/>
      <c r="DJ233" s="495"/>
      <c r="DK233" s="495"/>
      <c r="DL233" s="495"/>
      <c r="DM233" s="487"/>
      <c r="DN233" s="487"/>
    </row>
    <row r="234" spans="7:118" s="263" customFormat="1">
      <c r="G234" s="477"/>
      <c r="CJ234" s="489"/>
      <c r="CK234" s="489"/>
      <c r="CV234" s="278"/>
      <c r="CW234" s="495"/>
      <c r="CX234" s="495"/>
      <c r="CY234" s="495"/>
      <c r="CZ234" s="495"/>
      <c r="DA234" s="495"/>
      <c r="DB234" s="495"/>
      <c r="DC234" s="495"/>
      <c r="DD234" s="495"/>
      <c r="DE234" s="495"/>
      <c r="DF234" s="495"/>
      <c r="DG234" s="495"/>
      <c r="DH234" s="495"/>
      <c r="DI234" s="495"/>
      <c r="DJ234" s="495"/>
      <c r="DK234" s="495"/>
      <c r="DL234" s="495"/>
      <c r="DM234" s="487"/>
      <c r="DN234" s="487"/>
    </row>
    <row r="235" spans="7:118" s="263" customFormat="1">
      <c r="G235" s="477"/>
      <c r="CJ235" s="489"/>
      <c r="CK235" s="489"/>
      <c r="CV235" s="278"/>
      <c r="CW235" s="495"/>
      <c r="CX235" s="495"/>
      <c r="CY235" s="495"/>
      <c r="CZ235" s="495"/>
      <c r="DA235" s="495"/>
      <c r="DB235" s="495"/>
      <c r="DC235" s="495"/>
      <c r="DD235" s="495"/>
      <c r="DE235" s="495"/>
      <c r="DF235" s="495"/>
      <c r="DG235" s="495"/>
      <c r="DH235" s="495"/>
      <c r="DI235" s="495"/>
      <c r="DJ235" s="495"/>
      <c r="DK235" s="495"/>
      <c r="DL235" s="495"/>
      <c r="DM235" s="487"/>
      <c r="DN235" s="487"/>
    </row>
    <row r="236" spans="7:118" s="263" customFormat="1">
      <c r="G236" s="477"/>
      <c r="CJ236" s="489"/>
      <c r="CK236" s="489"/>
      <c r="CV236" s="278"/>
      <c r="CW236" s="495"/>
      <c r="CX236" s="495"/>
      <c r="CY236" s="495"/>
      <c r="CZ236" s="495"/>
      <c r="DA236" s="495"/>
      <c r="DB236" s="495"/>
      <c r="DC236" s="495"/>
      <c r="DD236" s="495"/>
      <c r="DE236" s="495"/>
      <c r="DF236" s="495"/>
      <c r="DG236" s="495"/>
      <c r="DH236" s="495"/>
      <c r="DI236" s="495"/>
      <c r="DJ236" s="495"/>
      <c r="DK236" s="495"/>
      <c r="DL236" s="495"/>
      <c r="DM236" s="487"/>
      <c r="DN236" s="487"/>
    </row>
    <row r="237" spans="7:118" s="263" customFormat="1">
      <c r="G237" s="477"/>
      <c r="CJ237" s="489"/>
      <c r="CK237" s="489"/>
      <c r="CV237" s="278"/>
      <c r="CW237" s="495"/>
      <c r="CX237" s="495"/>
      <c r="CY237" s="495"/>
      <c r="CZ237" s="495"/>
      <c r="DA237" s="495"/>
      <c r="DB237" s="495"/>
      <c r="DC237" s="495"/>
      <c r="DD237" s="495"/>
      <c r="DE237" s="495"/>
      <c r="DF237" s="495"/>
      <c r="DG237" s="495"/>
      <c r="DH237" s="495"/>
      <c r="DI237" s="495"/>
      <c r="DJ237" s="495"/>
      <c r="DK237" s="495"/>
      <c r="DL237" s="495"/>
      <c r="DM237" s="487"/>
      <c r="DN237" s="487"/>
    </row>
    <row r="238" spans="7:118" s="263" customFormat="1">
      <c r="G238" s="477"/>
      <c r="CJ238" s="489"/>
      <c r="CK238" s="489"/>
      <c r="CV238" s="278"/>
      <c r="CW238" s="495"/>
      <c r="CX238" s="495"/>
      <c r="CY238" s="495"/>
      <c r="CZ238" s="495"/>
      <c r="DA238" s="495"/>
      <c r="DB238" s="495"/>
      <c r="DC238" s="495"/>
      <c r="DD238" s="495"/>
      <c r="DE238" s="495"/>
      <c r="DF238" s="495"/>
      <c r="DG238" s="495"/>
      <c r="DH238" s="495"/>
      <c r="DI238" s="495"/>
      <c r="DJ238" s="495"/>
      <c r="DK238" s="495"/>
      <c r="DL238" s="495"/>
      <c r="DM238" s="487"/>
      <c r="DN238" s="487"/>
    </row>
    <row r="239" spans="7:118" s="263" customFormat="1">
      <c r="G239" s="477"/>
      <c r="CJ239" s="489"/>
      <c r="CK239" s="489"/>
      <c r="CV239" s="278"/>
      <c r="CW239" s="495"/>
      <c r="CX239" s="495"/>
      <c r="CY239" s="495"/>
      <c r="CZ239" s="495"/>
      <c r="DA239" s="495"/>
      <c r="DB239" s="495"/>
      <c r="DC239" s="495"/>
      <c r="DD239" s="495"/>
      <c r="DE239" s="495"/>
      <c r="DF239" s="495"/>
      <c r="DG239" s="495"/>
      <c r="DH239" s="495"/>
      <c r="DI239" s="495"/>
      <c r="DJ239" s="495"/>
      <c r="DK239" s="495"/>
      <c r="DL239" s="495"/>
      <c r="DM239" s="487"/>
      <c r="DN239" s="487"/>
    </row>
    <row r="240" spans="7:118" s="263" customFormat="1">
      <c r="G240" s="477"/>
      <c r="CJ240" s="489"/>
      <c r="CK240" s="489"/>
      <c r="CV240" s="278"/>
      <c r="CW240" s="495"/>
      <c r="CX240" s="495"/>
      <c r="CY240" s="495"/>
      <c r="CZ240" s="495"/>
      <c r="DA240" s="495"/>
      <c r="DB240" s="495"/>
      <c r="DC240" s="495"/>
      <c r="DD240" s="495"/>
      <c r="DE240" s="495"/>
      <c r="DF240" s="495"/>
      <c r="DG240" s="495"/>
      <c r="DH240" s="495"/>
      <c r="DI240" s="495"/>
      <c r="DJ240" s="495"/>
      <c r="DK240" s="495"/>
      <c r="DL240" s="495"/>
      <c r="DM240" s="487"/>
      <c r="DN240" s="487"/>
    </row>
    <row r="241" spans="7:118" s="263" customFormat="1">
      <c r="G241" s="477"/>
      <c r="CJ241" s="489"/>
      <c r="CK241" s="489"/>
      <c r="CV241" s="278"/>
      <c r="CW241" s="495"/>
      <c r="CX241" s="495"/>
      <c r="CY241" s="495"/>
      <c r="CZ241" s="495"/>
      <c r="DA241" s="495"/>
      <c r="DB241" s="495"/>
      <c r="DC241" s="495"/>
      <c r="DD241" s="495"/>
      <c r="DE241" s="495"/>
      <c r="DF241" s="495"/>
      <c r="DG241" s="495"/>
      <c r="DH241" s="495"/>
      <c r="DI241" s="495"/>
      <c r="DJ241" s="495"/>
      <c r="DK241" s="495"/>
      <c r="DL241" s="495"/>
      <c r="DM241" s="487"/>
      <c r="DN241" s="487"/>
    </row>
    <row r="242" spans="7:118" s="263" customFormat="1">
      <c r="G242" s="477"/>
      <c r="CJ242" s="489"/>
      <c r="CK242" s="489"/>
      <c r="CV242" s="278"/>
      <c r="CW242" s="495"/>
      <c r="CX242" s="495"/>
      <c r="CY242" s="495"/>
      <c r="CZ242" s="495"/>
      <c r="DA242" s="495"/>
      <c r="DB242" s="495"/>
      <c r="DC242" s="495"/>
      <c r="DD242" s="495"/>
      <c r="DE242" s="495"/>
      <c r="DF242" s="495"/>
      <c r="DG242" s="495"/>
      <c r="DH242" s="495"/>
      <c r="DI242" s="495"/>
      <c r="DJ242" s="495"/>
      <c r="DK242" s="495"/>
      <c r="DL242" s="495"/>
      <c r="DM242" s="487"/>
      <c r="DN242" s="487"/>
    </row>
    <row r="243" spans="7:118" s="263" customFormat="1">
      <c r="G243" s="477"/>
      <c r="CJ243" s="489"/>
      <c r="CK243" s="489"/>
      <c r="CV243" s="278"/>
      <c r="CW243" s="495"/>
      <c r="CX243" s="495"/>
      <c r="CY243" s="495"/>
      <c r="CZ243" s="495"/>
      <c r="DA243" s="495"/>
      <c r="DB243" s="495"/>
      <c r="DC243" s="495"/>
      <c r="DD243" s="495"/>
      <c r="DE243" s="495"/>
      <c r="DF243" s="495"/>
      <c r="DG243" s="495"/>
      <c r="DH243" s="495"/>
      <c r="DI243" s="495"/>
      <c r="DJ243" s="495"/>
      <c r="DK243" s="495"/>
      <c r="DL243" s="495"/>
      <c r="DM243" s="487"/>
      <c r="DN243" s="487"/>
    </row>
    <row r="244" spans="7:118" s="263" customFormat="1">
      <c r="G244" s="477"/>
      <c r="CJ244" s="489"/>
      <c r="CK244" s="489"/>
      <c r="CV244" s="278"/>
      <c r="CW244" s="495"/>
      <c r="CX244" s="495"/>
      <c r="CY244" s="495"/>
      <c r="CZ244" s="495"/>
      <c r="DA244" s="495"/>
      <c r="DB244" s="495"/>
      <c r="DC244" s="495"/>
      <c r="DD244" s="495"/>
      <c r="DE244" s="495"/>
      <c r="DF244" s="495"/>
      <c r="DG244" s="495"/>
      <c r="DH244" s="495"/>
      <c r="DI244" s="495"/>
      <c r="DJ244" s="495"/>
      <c r="DK244" s="495"/>
      <c r="DL244" s="495"/>
      <c r="DM244" s="487"/>
      <c r="DN244" s="487"/>
    </row>
    <row r="245" spans="7:118" s="263" customFormat="1">
      <c r="G245" s="477"/>
      <c r="CJ245" s="489"/>
      <c r="CK245" s="489"/>
      <c r="CV245" s="278"/>
      <c r="CW245" s="495"/>
      <c r="CX245" s="495"/>
      <c r="CY245" s="495"/>
      <c r="CZ245" s="495"/>
      <c r="DA245" s="495"/>
      <c r="DB245" s="495"/>
      <c r="DC245" s="495"/>
      <c r="DD245" s="495"/>
      <c r="DE245" s="495"/>
      <c r="DF245" s="495"/>
      <c r="DG245" s="495"/>
      <c r="DH245" s="495"/>
      <c r="DI245" s="495"/>
      <c r="DJ245" s="495"/>
      <c r="DK245" s="495"/>
      <c r="DL245" s="495"/>
      <c r="DM245" s="487"/>
      <c r="DN245" s="487"/>
    </row>
    <row r="246" spans="7:118" s="263" customFormat="1">
      <c r="G246" s="477"/>
      <c r="CJ246" s="489"/>
      <c r="CK246" s="489"/>
      <c r="CV246" s="278"/>
      <c r="CW246" s="495"/>
      <c r="CX246" s="495"/>
      <c r="CY246" s="495"/>
      <c r="CZ246" s="495"/>
      <c r="DA246" s="495"/>
      <c r="DB246" s="495"/>
      <c r="DC246" s="495"/>
      <c r="DD246" s="495"/>
      <c r="DE246" s="495"/>
      <c r="DF246" s="495"/>
      <c r="DG246" s="495"/>
      <c r="DH246" s="495"/>
      <c r="DI246" s="495"/>
      <c r="DJ246" s="495"/>
      <c r="DK246" s="495"/>
      <c r="DL246" s="495"/>
      <c r="DM246" s="487"/>
      <c r="DN246" s="487"/>
    </row>
    <row r="247" spans="7:118" s="263" customFormat="1">
      <c r="G247" s="477"/>
      <c r="CJ247" s="489"/>
      <c r="CK247" s="489"/>
      <c r="CV247" s="278"/>
      <c r="CW247" s="495"/>
      <c r="CX247" s="495"/>
      <c r="CY247" s="495"/>
      <c r="CZ247" s="495"/>
      <c r="DA247" s="495"/>
      <c r="DB247" s="495"/>
      <c r="DC247" s="495"/>
      <c r="DD247" s="495"/>
      <c r="DE247" s="495"/>
      <c r="DF247" s="495"/>
      <c r="DG247" s="495"/>
      <c r="DH247" s="495"/>
      <c r="DI247" s="495"/>
      <c r="DJ247" s="495"/>
      <c r="DK247" s="495"/>
      <c r="DL247" s="495"/>
      <c r="DM247" s="487"/>
      <c r="DN247" s="487"/>
    </row>
    <row r="248" spans="7:118" s="263" customFormat="1">
      <c r="G248" s="477"/>
      <c r="CJ248" s="489"/>
      <c r="CK248" s="489"/>
      <c r="CV248" s="278"/>
      <c r="CW248" s="495"/>
      <c r="CX248" s="495"/>
      <c r="CY248" s="495"/>
      <c r="CZ248" s="495"/>
      <c r="DA248" s="495"/>
      <c r="DB248" s="495"/>
      <c r="DC248" s="495"/>
      <c r="DD248" s="495"/>
      <c r="DE248" s="495"/>
      <c r="DF248" s="495"/>
      <c r="DG248" s="495"/>
      <c r="DH248" s="495"/>
      <c r="DI248" s="495"/>
      <c r="DJ248" s="495"/>
      <c r="DK248" s="495"/>
      <c r="DL248" s="495"/>
      <c r="DM248" s="487"/>
      <c r="DN248" s="487"/>
    </row>
    <row r="249" spans="7:118" s="263" customFormat="1">
      <c r="G249" s="477"/>
      <c r="CJ249" s="489"/>
      <c r="CK249" s="489"/>
      <c r="CV249" s="278"/>
      <c r="CW249" s="495"/>
      <c r="CX249" s="495"/>
      <c r="CY249" s="495"/>
      <c r="CZ249" s="495"/>
      <c r="DA249" s="495"/>
      <c r="DB249" s="495"/>
      <c r="DC249" s="495"/>
      <c r="DD249" s="495"/>
      <c r="DE249" s="495"/>
      <c r="DF249" s="495"/>
      <c r="DG249" s="495"/>
      <c r="DH249" s="495"/>
      <c r="DI249" s="495"/>
      <c r="DJ249" s="495"/>
      <c r="DK249" s="495"/>
      <c r="DL249" s="495"/>
      <c r="DM249" s="487"/>
      <c r="DN249" s="487"/>
    </row>
    <row r="250" spans="7:118" s="263" customFormat="1">
      <c r="G250" s="477"/>
      <c r="CJ250" s="489"/>
      <c r="CK250" s="489"/>
      <c r="CV250" s="278"/>
      <c r="CW250" s="495"/>
      <c r="CX250" s="495"/>
      <c r="CY250" s="495"/>
      <c r="CZ250" s="495"/>
      <c r="DA250" s="495"/>
      <c r="DB250" s="495"/>
      <c r="DC250" s="495"/>
      <c r="DD250" s="495"/>
      <c r="DE250" s="495"/>
      <c r="DF250" s="495"/>
      <c r="DG250" s="495"/>
      <c r="DH250" s="495"/>
      <c r="DI250" s="495"/>
      <c r="DJ250" s="495"/>
      <c r="DK250" s="495"/>
      <c r="DL250" s="495"/>
      <c r="DM250" s="487"/>
      <c r="DN250" s="487"/>
    </row>
    <row r="251" spans="7:118" s="263" customFormat="1">
      <c r="G251" s="477"/>
      <c r="CJ251" s="489"/>
      <c r="CK251" s="489"/>
      <c r="CV251" s="278"/>
      <c r="CW251" s="495"/>
      <c r="CX251" s="495"/>
      <c r="CY251" s="495"/>
      <c r="CZ251" s="495"/>
      <c r="DA251" s="495"/>
      <c r="DB251" s="495"/>
      <c r="DC251" s="495"/>
      <c r="DD251" s="495"/>
      <c r="DE251" s="495"/>
      <c r="DF251" s="495"/>
      <c r="DG251" s="495"/>
      <c r="DH251" s="495"/>
      <c r="DI251" s="495"/>
      <c r="DJ251" s="495"/>
      <c r="DK251" s="495"/>
      <c r="DL251" s="495"/>
      <c r="DM251" s="487"/>
      <c r="DN251" s="487"/>
    </row>
    <row r="252" spans="7:118" s="263" customFormat="1">
      <c r="G252" s="477"/>
      <c r="CJ252" s="489"/>
      <c r="CK252" s="489"/>
      <c r="CV252" s="278"/>
      <c r="CW252" s="495"/>
      <c r="CX252" s="495"/>
      <c r="CY252" s="495"/>
      <c r="CZ252" s="495"/>
      <c r="DA252" s="495"/>
      <c r="DB252" s="495"/>
      <c r="DC252" s="495"/>
      <c r="DD252" s="495"/>
      <c r="DE252" s="495"/>
      <c r="DF252" s="495"/>
      <c r="DG252" s="495"/>
      <c r="DH252" s="495"/>
      <c r="DI252" s="495"/>
      <c r="DJ252" s="495"/>
      <c r="DK252" s="495"/>
      <c r="DL252" s="495"/>
      <c r="DM252" s="487"/>
      <c r="DN252" s="487"/>
    </row>
    <row r="253" spans="7:118" s="263" customFormat="1">
      <c r="G253" s="477"/>
      <c r="CJ253" s="489"/>
      <c r="CK253" s="489"/>
      <c r="CV253" s="278"/>
      <c r="CW253" s="495"/>
      <c r="CX253" s="495"/>
      <c r="CY253" s="495"/>
      <c r="CZ253" s="495"/>
      <c r="DA253" s="495"/>
      <c r="DB253" s="495"/>
      <c r="DC253" s="495"/>
      <c r="DD253" s="495"/>
      <c r="DE253" s="495"/>
      <c r="DF253" s="495"/>
      <c r="DG253" s="495"/>
      <c r="DH253" s="495"/>
      <c r="DI253" s="495"/>
      <c r="DJ253" s="495"/>
      <c r="DK253" s="495"/>
      <c r="DL253" s="495"/>
      <c r="DM253" s="487"/>
      <c r="DN253" s="487"/>
    </row>
    <row r="254" spans="7:118" s="263" customFormat="1">
      <c r="G254" s="477"/>
      <c r="CJ254" s="489"/>
      <c r="CK254" s="489"/>
      <c r="CV254" s="278"/>
      <c r="CW254" s="495"/>
      <c r="CX254" s="495"/>
      <c r="CY254" s="495"/>
      <c r="CZ254" s="495"/>
      <c r="DA254" s="495"/>
      <c r="DB254" s="495"/>
      <c r="DC254" s="495"/>
      <c r="DD254" s="495"/>
      <c r="DE254" s="495"/>
      <c r="DF254" s="495"/>
      <c r="DG254" s="495"/>
      <c r="DH254" s="495"/>
      <c r="DI254" s="495"/>
      <c r="DJ254" s="495"/>
      <c r="DK254" s="495"/>
      <c r="DL254" s="495"/>
      <c r="DM254" s="487"/>
      <c r="DN254" s="487"/>
    </row>
    <row r="255" spans="7:118" s="263" customFormat="1">
      <c r="G255" s="477"/>
      <c r="CJ255" s="489"/>
      <c r="CK255" s="489"/>
      <c r="CV255" s="278"/>
      <c r="CW255" s="495"/>
      <c r="CX255" s="495"/>
      <c r="CY255" s="495"/>
      <c r="CZ255" s="495"/>
      <c r="DA255" s="495"/>
      <c r="DB255" s="495"/>
      <c r="DC255" s="495"/>
      <c r="DD255" s="495"/>
      <c r="DE255" s="495"/>
      <c r="DF255" s="495"/>
      <c r="DG255" s="495"/>
      <c r="DH255" s="495"/>
      <c r="DI255" s="495"/>
      <c r="DJ255" s="495"/>
      <c r="DK255" s="495"/>
      <c r="DL255" s="495"/>
      <c r="DM255" s="487"/>
      <c r="DN255" s="487"/>
    </row>
    <row r="256" spans="7:118" s="263" customFormat="1">
      <c r="G256" s="477"/>
      <c r="CJ256" s="489"/>
      <c r="CK256" s="489"/>
      <c r="CV256" s="278"/>
      <c r="CW256" s="495"/>
      <c r="CX256" s="495"/>
      <c r="CY256" s="495"/>
      <c r="CZ256" s="495"/>
      <c r="DA256" s="495"/>
      <c r="DB256" s="495"/>
      <c r="DC256" s="495"/>
      <c r="DD256" s="495"/>
      <c r="DE256" s="495"/>
      <c r="DF256" s="495"/>
      <c r="DG256" s="495"/>
      <c r="DH256" s="495"/>
      <c r="DI256" s="495"/>
      <c r="DJ256" s="495"/>
      <c r="DK256" s="495"/>
      <c r="DL256" s="495"/>
      <c r="DM256" s="487"/>
      <c r="DN256" s="487"/>
    </row>
    <row r="257" spans="7:118" s="263" customFormat="1">
      <c r="G257" s="477"/>
      <c r="CJ257" s="489"/>
      <c r="CK257" s="489"/>
      <c r="CV257" s="278"/>
      <c r="CW257" s="495"/>
      <c r="CX257" s="495"/>
      <c r="CY257" s="495"/>
      <c r="CZ257" s="495"/>
      <c r="DA257" s="495"/>
      <c r="DB257" s="495"/>
      <c r="DC257" s="495"/>
      <c r="DD257" s="495"/>
      <c r="DE257" s="495"/>
      <c r="DF257" s="495"/>
      <c r="DG257" s="495"/>
      <c r="DH257" s="495"/>
      <c r="DI257" s="495"/>
      <c r="DJ257" s="495"/>
      <c r="DK257" s="495"/>
      <c r="DL257" s="495"/>
      <c r="DM257" s="487"/>
      <c r="DN257" s="487"/>
    </row>
    <row r="258" spans="7:118" s="263" customFormat="1">
      <c r="G258" s="477"/>
      <c r="CJ258" s="489"/>
      <c r="CK258" s="489"/>
      <c r="CV258" s="278"/>
      <c r="CW258" s="495"/>
      <c r="CX258" s="495"/>
      <c r="CY258" s="495"/>
      <c r="CZ258" s="495"/>
      <c r="DA258" s="495"/>
      <c r="DB258" s="495"/>
      <c r="DC258" s="495"/>
      <c r="DD258" s="495"/>
      <c r="DE258" s="495"/>
      <c r="DF258" s="495"/>
      <c r="DG258" s="495"/>
      <c r="DH258" s="495"/>
      <c r="DI258" s="495"/>
      <c r="DJ258" s="495"/>
      <c r="DK258" s="495"/>
      <c r="DL258" s="495"/>
      <c r="DM258" s="487"/>
      <c r="DN258" s="487"/>
    </row>
    <row r="259" spans="7:118" s="263" customFormat="1">
      <c r="G259" s="477"/>
      <c r="CJ259" s="489"/>
      <c r="CK259" s="489"/>
      <c r="CV259" s="278"/>
      <c r="CW259" s="495"/>
      <c r="CX259" s="495"/>
      <c r="CY259" s="495"/>
      <c r="CZ259" s="495"/>
      <c r="DA259" s="495"/>
      <c r="DB259" s="495"/>
      <c r="DC259" s="495"/>
      <c r="DD259" s="495"/>
      <c r="DE259" s="495"/>
      <c r="DF259" s="495"/>
      <c r="DG259" s="495"/>
      <c r="DH259" s="495"/>
      <c r="DI259" s="495"/>
      <c r="DJ259" s="495"/>
      <c r="DK259" s="495"/>
      <c r="DL259" s="495"/>
      <c r="DM259" s="487"/>
      <c r="DN259" s="487"/>
    </row>
    <row r="260" spans="7:118" s="263" customFormat="1">
      <c r="G260" s="477"/>
      <c r="CJ260" s="489"/>
      <c r="CK260" s="489"/>
      <c r="CV260" s="278"/>
      <c r="CW260" s="495"/>
      <c r="CX260" s="495"/>
      <c r="CY260" s="495"/>
      <c r="CZ260" s="495"/>
      <c r="DA260" s="495"/>
      <c r="DB260" s="495"/>
      <c r="DC260" s="495"/>
      <c r="DD260" s="495"/>
      <c r="DE260" s="495"/>
      <c r="DF260" s="495"/>
      <c r="DG260" s="495"/>
      <c r="DH260" s="495"/>
      <c r="DI260" s="495"/>
      <c r="DJ260" s="495"/>
      <c r="DK260" s="495"/>
      <c r="DL260" s="495"/>
      <c r="DM260" s="487"/>
      <c r="DN260" s="487"/>
    </row>
    <row r="261" spans="7:118" s="263" customFormat="1">
      <c r="G261" s="477"/>
      <c r="CJ261" s="489"/>
      <c r="CK261" s="489"/>
      <c r="CV261" s="278"/>
      <c r="CW261" s="495"/>
      <c r="CX261" s="495"/>
      <c r="CY261" s="495"/>
      <c r="CZ261" s="495"/>
      <c r="DA261" s="495"/>
      <c r="DB261" s="495"/>
      <c r="DC261" s="495"/>
      <c r="DD261" s="495"/>
      <c r="DE261" s="495"/>
      <c r="DF261" s="495"/>
      <c r="DG261" s="495"/>
      <c r="DH261" s="495"/>
      <c r="DI261" s="495"/>
      <c r="DJ261" s="495"/>
      <c r="DK261" s="495"/>
      <c r="DL261" s="495"/>
      <c r="DM261" s="487"/>
      <c r="DN261" s="487"/>
    </row>
    <row r="262" spans="7:118" s="263" customFormat="1">
      <c r="G262" s="477"/>
      <c r="CJ262" s="489"/>
      <c r="CK262" s="489"/>
      <c r="CV262" s="278"/>
      <c r="CW262" s="495"/>
      <c r="CX262" s="495"/>
      <c r="CY262" s="495"/>
      <c r="CZ262" s="495"/>
      <c r="DA262" s="495"/>
      <c r="DB262" s="495"/>
      <c r="DC262" s="495"/>
      <c r="DD262" s="495"/>
      <c r="DE262" s="495"/>
      <c r="DF262" s="495"/>
      <c r="DG262" s="495"/>
      <c r="DH262" s="495"/>
      <c r="DI262" s="495"/>
      <c r="DJ262" s="495"/>
      <c r="DK262" s="495"/>
      <c r="DL262" s="495"/>
      <c r="DM262" s="487"/>
      <c r="DN262" s="487"/>
    </row>
    <row r="263" spans="7:118" s="263" customFormat="1">
      <c r="G263" s="477"/>
      <c r="CJ263" s="489"/>
      <c r="CK263" s="489"/>
      <c r="CV263" s="278"/>
      <c r="CW263" s="495"/>
      <c r="CX263" s="495"/>
      <c r="CY263" s="495"/>
      <c r="CZ263" s="495"/>
      <c r="DA263" s="495"/>
      <c r="DB263" s="495"/>
      <c r="DC263" s="495"/>
      <c r="DD263" s="495"/>
      <c r="DE263" s="495"/>
      <c r="DF263" s="495"/>
      <c r="DG263" s="495"/>
      <c r="DH263" s="495"/>
      <c r="DI263" s="495"/>
      <c r="DJ263" s="495"/>
      <c r="DK263" s="495"/>
      <c r="DL263" s="495"/>
      <c r="DM263" s="487"/>
      <c r="DN263" s="487"/>
    </row>
    <row r="264" spans="7:118" s="263" customFormat="1">
      <c r="G264" s="477"/>
      <c r="CJ264" s="489"/>
      <c r="CK264" s="489"/>
      <c r="CV264" s="278"/>
      <c r="CW264" s="495"/>
      <c r="CX264" s="495"/>
      <c r="CY264" s="495"/>
      <c r="CZ264" s="495"/>
      <c r="DA264" s="495"/>
      <c r="DB264" s="495"/>
      <c r="DC264" s="495"/>
      <c r="DD264" s="495"/>
      <c r="DE264" s="495"/>
      <c r="DF264" s="495"/>
      <c r="DG264" s="495"/>
      <c r="DH264" s="495"/>
      <c r="DI264" s="495"/>
      <c r="DJ264" s="495"/>
      <c r="DK264" s="495"/>
      <c r="DL264" s="495"/>
      <c r="DM264" s="487"/>
      <c r="DN264" s="487"/>
    </row>
    <row r="265" spans="7:118" s="263" customFormat="1">
      <c r="G265" s="477"/>
      <c r="CJ265" s="489"/>
      <c r="CK265" s="489"/>
      <c r="CV265" s="278"/>
      <c r="CW265" s="495"/>
      <c r="CX265" s="495"/>
      <c r="CY265" s="495"/>
      <c r="CZ265" s="495"/>
      <c r="DA265" s="495"/>
      <c r="DB265" s="495"/>
      <c r="DC265" s="495"/>
      <c r="DD265" s="495"/>
      <c r="DE265" s="495"/>
      <c r="DF265" s="495"/>
      <c r="DG265" s="495"/>
      <c r="DH265" s="495"/>
      <c r="DI265" s="495"/>
      <c r="DJ265" s="495"/>
      <c r="DK265" s="495"/>
      <c r="DL265" s="495"/>
      <c r="DM265" s="487"/>
      <c r="DN265" s="487"/>
    </row>
    <row r="266" spans="7:118" s="263" customFormat="1">
      <c r="G266" s="477"/>
      <c r="CJ266" s="489"/>
      <c r="CK266" s="489"/>
      <c r="CV266" s="278"/>
      <c r="CW266" s="495"/>
      <c r="CX266" s="495"/>
      <c r="CY266" s="495"/>
      <c r="CZ266" s="495"/>
      <c r="DA266" s="495"/>
      <c r="DB266" s="495"/>
      <c r="DC266" s="495"/>
      <c r="DD266" s="495"/>
      <c r="DE266" s="495"/>
      <c r="DF266" s="495"/>
      <c r="DG266" s="495"/>
      <c r="DH266" s="495"/>
      <c r="DI266" s="495"/>
      <c r="DJ266" s="495"/>
      <c r="DK266" s="495"/>
      <c r="DL266" s="495"/>
      <c r="DM266" s="487"/>
      <c r="DN266" s="487"/>
    </row>
    <row r="267" spans="7:118" s="263" customFormat="1">
      <c r="G267" s="477"/>
      <c r="CJ267" s="489"/>
      <c r="CK267" s="489"/>
      <c r="CV267" s="278"/>
      <c r="CW267" s="495"/>
      <c r="CX267" s="495"/>
      <c r="CY267" s="495"/>
      <c r="CZ267" s="495"/>
      <c r="DA267" s="495"/>
      <c r="DB267" s="495"/>
      <c r="DC267" s="495"/>
      <c r="DD267" s="495"/>
      <c r="DE267" s="495"/>
      <c r="DF267" s="495"/>
      <c r="DG267" s="495"/>
      <c r="DH267" s="495"/>
      <c r="DI267" s="495"/>
      <c r="DJ267" s="495"/>
      <c r="DK267" s="495"/>
      <c r="DL267" s="495"/>
      <c r="DM267" s="487"/>
      <c r="DN267" s="487"/>
    </row>
    <row r="268" spans="7:118" s="263" customFormat="1">
      <c r="G268" s="477"/>
      <c r="CJ268" s="489"/>
      <c r="CK268" s="489"/>
      <c r="CV268" s="278"/>
      <c r="CW268" s="495"/>
      <c r="CX268" s="495"/>
      <c r="CY268" s="495"/>
      <c r="CZ268" s="495"/>
      <c r="DA268" s="495"/>
      <c r="DB268" s="495"/>
      <c r="DC268" s="495"/>
      <c r="DD268" s="495"/>
      <c r="DE268" s="495"/>
      <c r="DF268" s="495"/>
      <c r="DG268" s="495"/>
      <c r="DH268" s="495"/>
      <c r="DI268" s="495"/>
      <c r="DJ268" s="495"/>
      <c r="DK268" s="495"/>
      <c r="DL268" s="495"/>
      <c r="DM268" s="487"/>
      <c r="DN268" s="487"/>
    </row>
    <row r="269" spans="7:118" s="263" customFormat="1">
      <c r="G269" s="477"/>
      <c r="CJ269" s="489"/>
      <c r="CK269" s="489"/>
      <c r="CV269" s="278"/>
      <c r="CW269" s="495"/>
      <c r="CX269" s="495"/>
      <c r="CY269" s="495"/>
      <c r="CZ269" s="495"/>
      <c r="DA269" s="495"/>
      <c r="DB269" s="495"/>
      <c r="DC269" s="495"/>
      <c r="DD269" s="495"/>
      <c r="DE269" s="495"/>
      <c r="DF269" s="495"/>
      <c r="DG269" s="495"/>
      <c r="DH269" s="495"/>
      <c r="DI269" s="495"/>
      <c r="DJ269" s="495"/>
      <c r="DK269" s="495"/>
      <c r="DL269" s="495"/>
      <c r="DM269" s="487"/>
      <c r="DN269" s="487"/>
    </row>
    <row r="270" spans="7:118" s="263" customFormat="1">
      <c r="G270" s="477"/>
      <c r="CJ270" s="489"/>
      <c r="CK270" s="489"/>
      <c r="CV270" s="278"/>
      <c r="CW270" s="495"/>
      <c r="CX270" s="495"/>
      <c r="CY270" s="495"/>
      <c r="CZ270" s="495"/>
      <c r="DA270" s="495"/>
      <c r="DB270" s="495"/>
      <c r="DC270" s="495"/>
      <c r="DD270" s="495"/>
      <c r="DE270" s="495"/>
      <c r="DF270" s="495"/>
      <c r="DG270" s="495"/>
      <c r="DH270" s="495"/>
      <c r="DI270" s="495"/>
      <c r="DJ270" s="495"/>
      <c r="DK270" s="495"/>
      <c r="DL270" s="495"/>
      <c r="DM270" s="487"/>
      <c r="DN270" s="487"/>
    </row>
    <row r="271" spans="7:118" s="263" customFormat="1">
      <c r="G271" s="477"/>
      <c r="CJ271" s="489"/>
      <c r="CK271" s="489"/>
      <c r="CV271" s="278"/>
      <c r="CW271" s="495"/>
      <c r="CX271" s="495"/>
      <c r="CY271" s="495"/>
      <c r="CZ271" s="495"/>
      <c r="DA271" s="495"/>
      <c r="DB271" s="495"/>
      <c r="DC271" s="495"/>
      <c r="DD271" s="495"/>
      <c r="DE271" s="495"/>
      <c r="DF271" s="495"/>
      <c r="DG271" s="495"/>
      <c r="DH271" s="495"/>
      <c r="DI271" s="495"/>
      <c r="DJ271" s="495"/>
      <c r="DK271" s="495"/>
      <c r="DL271" s="495"/>
      <c r="DM271" s="487"/>
      <c r="DN271" s="487"/>
    </row>
    <row r="272" spans="7:118" s="263" customFormat="1">
      <c r="G272" s="477"/>
      <c r="CJ272" s="489"/>
      <c r="CK272" s="489"/>
      <c r="CV272" s="278"/>
      <c r="CW272" s="495"/>
      <c r="CX272" s="495"/>
      <c r="CY272" s="495"/>
      <c r="CZ272" s="495"/>
      <c r="DA272" s="495"/>
      <c r="DB272" s="495"/>
      <c r="DC272" s="495"/>
      <c r="DD272" s="495"/>
      <c r="DE272" s="495"/>
      <c r="DF272" s="495"/>
      <c r="DG272" s="495"/>
      <c r="DH272" s="495"/>
      <c r="DI272" s="495"/>
      <c r="DJ272" s="495"/>
      <c r="DK272" s="495"/>
      <c r="DL272" s="495"/>
      <c r="DM272" s="487"/>
      <c r="DN272" s="487"/>
    </row>
    <row r="273" spans="7:118" s="263" customFormat="1">
      <c r="G273" s="477"/>
      <c r="CJ273" s="489"/>
      <c r="CK273" s="489"/>
      <c r="CV273" s="278"/>
      <c r="CW273" s="495"/>
      <c r="CX273" s="495"/>
      <c r="CY273" s="495"/>
      <c r="CZ273" s="495"/>
      <c r="DA273" s="495"/>
      <c r="DB273" s="495"/>
      <c r="DC273" s="495"/>
      <c r="DD273" s="495"/>
      <c r="DE273" s="495"/>
      <c r="DF273" s="495"/>
      <c r="DG273" s="495"/>
      <c r="DH273" s="495"/>
      <c r="DI273" s="495"/>
      <c r="DJ273" s="495"/>
      <c r="DK273" s="495"/>
      <c r="DL273" s="495"/>
      <c r="DM273" s="487"/>
      <c r="DN273" s="487"/>
    </row>
    <row r="274" spans="7:118" s="263" customFormat="1">
      <c r="G274" s="477"/>
      <c r="CJ274" s="489"/>
      <c r="CK274" s="489"/>
      <c r="CV274" s="278"/>
      <c r="CW274" s="495"/>
      <c r="CX274" s="495"/>
      <c r="CY274" s="495"/>
      <c r="CZ274" s="495"/>
      <c r="DA274" s="495"/>
      <c r="DB274" s="495"/>
      <c r="DC274" s="495"/>
      <c r="DD274" s="495"/>
      <c r="DE274" s="495"/>
      <c r="DF274" s="495"/>
      <c r="DG274" s="495"/>
      <c r="DH274" s="495"/>
      <c r="DI274" s="495"/>
      <c r="DJ274" s="495"/>
      <c r="DK274" s="495"/>
      <c r="DL274" s="495"/>
      <c r="DM274" s="487"/>
      <c r="DN274" s="487"/>
    </row>
    <row r="275" spans="7:118" s="263" customFormat="1">
      <c r="G275" s="477"/>
      <c r="CJ275" s="489"/>
      <c r="CK275" s="489"/>
      <c r="CV275" s="278"/>
      <c r="CW275" s="495"/>
      <c r="CX275" s="495"/>
      <c r="CY275" s="495"/>
      <c r="CZ275" s="495"/>
      <c r="DA275" s="495"/>
      <c r="DB275" s="495"/>
      <c r="DC275" s="495"/>
      <c r="DD275" s="495"/>
      <c r="DE275" s="495"/>
      <c r="DF275" s="495"/>
      <c r="DG275" s="495"/>
      <c r="DH275" s="495"/>
      <c r="DI275" s="495"/>
      <c r="DJ275" s="495"/>
      <c r="DK275" s="495"/>
      <c r="DL275" s="495"/>
      <c r="DM275" s="487"/>
      <c r="DN275" s="487"/>
    </row>
    <row r="276" spans="7:118" s="263" customFormat="1">
      <c r="G276" s="477"/>
      <c r="CJ276" s="489"/>
      <c r="CK276" s="489"/>
      <c r="CV276" s="278"/>
      <c r="CW276" s="495"/>
      <c r="CX276" s="495"/>
      <c r="CY276" s="495"/>
      <c r="CZ276" s="495"/>
      <c r="DA276" s="495"/>
      <c r="DB276" s="495"/>
      <c r="DC276" s="495"/>
      <c r="DD276" s="495"/>
      <c r="DE276" s="495"/>
      <c r="DF276" s="495"/>
      <c r="DG276" s="495"/>
      <c r="DH276" s="495"/>
      <c r="DI276" s="495"/>
      <c r="DJ276" s="495"/>
      <c r="DK276" s="495"/>
      <c r="DL276" s="495"/>
      <c r="DM276" s="487"/>
      <c r="DN276" s="487"/>
    </row>
    <row r="277" spans="7:118" s="263" customFormat="1">
      <c r="G277" s="477"/>
      <c r="CJ277" s="489"/>
      <c r="CK277" s="489"/>
      <c r="CV277" s="278"/>
      <c r="CW277" s="495"/>
      <c r="CX277" s="495"/>
      <c r="CY277" s="495"/>
      <c r="CZ277" s="495"/>
      <c r="DA277" s="495"/>
      <c r="DB277" s="495"/>
      <c r="DC277" s="495"/>
      <c r="DD277" s="495"/>
      <c r="DE277" s="495"/>
      <c r="DF277" s="495"/>
      <c r="DG277" s="495"/>
      <c r="DH277" s="495"/>
      <c r="DI277" s="495"/>
      <c r="DJ277" s="495"/>
      <c r="DK277" s="495"/>
      <c r="DL277" s="495"/>
      <c r="DM277" s="487"/>
      <c r="DN277" s="487"/>
    </row>
    <row r="278" spans="7:118" s="263" customFormat="1">
      <c r="G278" s="477"/>
      <c r="CJ278" s="489"/>
      <c r="CK278" s="489"/>
      <c r="CV278" s="278"/>
      <c r="CW278" s="495"/>
      <c r="CX278" s="495"/>
      <c r="CY278" s="495"/>
      <c r="CZ278" s="495"/>
      <c r="DA278" s="495"/>
      <c r="DB278" s="495"/>
      <c r="DC278" s="495"/>
      <c r="DD278" s="495"/>
      <c r="DE278" s="495"/>
      <c r="DF278" s="495"/>
      <c r="DG278" s="495"/>
      <c r="DH278" s="495"/>
      <c r="DI278" s="495"/>
      <c r="DJ278" s="495"/>
      <c r="DK278" s="495"/>
      <c r="DL278" s="495"/>
      <c r="DM278" s="487"/>
      <c r="DN278" s="487"/>
    </row>
    <row r="279" spans="7:118" s="263" customFormat="1">
      <c r="G279" s="477"/>
      <c r="CJ279" s="489"/>
      <c r="CK279" s="489"/>
      <c r="CV279" s="278"/>
      <c r="CW279" s="495"/>
      <c r="CX279" s="495"/>
      <c r="CY279" s="495"/>
      <c r="CZ279" s="495"/>
      <c r="DA279" s="495"/>
      <c r="DB279" s="495"/>
      <c r="DC279" s="495"/>
      <c r="DD279" s="495"/>
      <c r="DE279" s="495"/>
      <c r="DF279" s="495"/>
      <c r="DG279" s="495"/>
      <c r="DH279" s="495"/>
      <c r="DI279" s="495"/>
      <c r="DJ279" s="495"/>
      <c r="DK279" s="495"/>
      <c r="DL279" s="495"/>
      <c r="DM279" s="487"/>
      <c r="DN279" s="487"/>
    </row>
    <row r="280" spans="7:118" s="263" customFormat="1">
      <c r="G280" s="477"/>
      <c r="CJ280" s="489"/>
      <c r="CK280" s="489"/>
      <c r="CV280" s="278"/>
      <c r="CW280" s="495"/>
      <c r="CX280" s="495"/>
      <c r="CY280" s="495"/>
      <c r="CZ280" s="495"/>
      <c r="DA280" s="495"/>
      <c r="DB280" s="495"/>
      <c r="DC280" s="495"/>
      <c r="DD280" s="495"/>
      <c r="DE280" s="495"/>
      <c r="DF280" s="495"/>
      <c r="DG280" s="495"/>
      <c r="DH280" s="495"/>
      <c r="DI280" s="495"/>
      <c r="DJ280" s="495"/>
      <c r="DK280" s="495"/>
      <c r="DL280" s="495"/>
      <c r="DM280" s="487"/>
      <c r="DN280" s="487"/>
    </row>
    <row r="281" spans="7:118" s="263" customFormat="1">
      <c r="G281" s="477"/>
      <c r="CJ281" s="489"/>
      <c r="CK281" s="489"/>
      <c r="CV281" s="278"/>
      <c r="CW281" s="495"/>
      <c r="CX281" s="495"/>
      <c r="CY281" s="495"/>
      <c r="CZ281" s="495"/>
      <c r="DA281" s="495"/>
      <c r="DB281" s="495"/>
      <c r="DC281" s="495"/>
      <c r="DD281" s="495"/>
      <c r="DE281" s="495"/>
      <c r="DF281" s="495"/>
      <c r="DG281" s="495"/>
      <c r="DH281" s="495"/>
      <c r="DI281" s="495"/>
      <c r="DJ281" s="495"/>
      <c r="DK281" s="495"/>
      <c r="DL281" s="495"/>
      <c r="DM281" s="487"/>
      <c r="DN281" s="487"/>
    </row>
    <row r="282" spans="7:118" s="263" customFormat="1">
      <c r="G282" s="477"/>
      <c r="CJ282" s="489"/>
      <c r="CK282" s="489"/>
      <c r="CV282" s="278"/>
      <c r="CW282" s="495"/>
      <c r="CX282" s="495"/>
      <c r="CY282" s="495"/>
      <c r="CZ282" s="495"/>
      <c r="DA282" s="495"/>
      <c r="DB282" s="495"/>
      <c r="DC282" s="495"/>
      <c r="DD282" s="495"/>
      <c r="DE282" s="495"/>
      <c r="DF282" s="495"/>
      <c r="DG282" s="495"/>
      <c r="DH282" s="495"/>
      <c r="DI282" s="495"/>
      <c r="DJ282" s="495"/>
      <c r="DK282" s="495"/>
      <c r="DL282" s="495"/>
      <c r="DM282" s="487"/>
      <c r="DN282" s="487"/>
    </row>
    <row r="283" spans="7:118" s="263" customFormat="1">
      <c r="G283" s="477"/>
      <c r="CJ283" s="489"/>
      <c r="CK283" s="489"/>
      <c r="CV283" s="278"/>
      <c r="CW283" s="495"/>
      <c r="CX283" s="495"/>
      <c r="CY283" s="495"/>
      <c r="CZ283" s="495"/>
      <c r="DA283" s="495"/>
      <c r="DB283" s="495"/>
      <c r="DC283" s="495"/>
      <c r="DD283" s="495"/>
      <c r="DE283" s="495"/>
      <c r="DF283" s="495"/>
      <c r="DG283" s="495"/>
      <c r="DH283" s="495"/>
      <c r="DI283" s="495"/>
      <c r="DJ283" s="495"/>
      <c r="DK283" s="495"/>
      <c r="DL283" s="495"/>
      <c r="DM283" s="487"/>
      <c r="DN283" s="487"/>
    </row>
    <row r="284" spans="7:118" s="263" customFormat="1">
      <c r="G284" s="477"/>
      <c r="CJ284" s="489"/>
      <c r="CK284" s="489"/>
      <c r="CV284" s="278"/>
      <c r="CW284" s="495"/>
      <c r="CX284" s="495"/>
      <c r="CY284" s="495"/>
      <c r="CZ284" s="495"/>
      <c r="DA284" s="495"/>
      <c r="DB284" s="495"/>
      <c r="DC284" s="495"/>
      <c r="DD284" s="495"/>
      <c r="DE284" s="495"/>
      <c r="DF284" s="495"/>
      <c r="DG284" s="495"/>
      <c r="DH284" s="495"/>
      <c r="DI284" s="495"/>
      <c r="DJ284" s="495"/>
      <c r="DK284" s="495"/>
      <c r="DL284" s="495"/>
      <c r="DM284" s="487"/>
      <c r="DN284" s="487"/>
    </row>
    <row r="285" spans="7:118" s="263" customFormat="1">
      <c r="G285" s="477"/>
      <c r="CJ285" s="489"/>
      <c r="CK285" s="489"/>
      <c r="CV285" s="278"/>
      <c r="CW285" s="495"/>
      <c r="CX285" s="495"/>
      <c r="CY285" s="495"/>
      <c r="CZ285" s="495"/>
      <c r="DA285" s="495"/>
      <c r="DB285" s="495"/>
      <c r="DC285" s="495"/>
      <c r="DD285" s="495"/>
      <c r="DE285" s="495"/>
      <c r="DF285" s="495"/>
      <c r="DG285" s="495"/>
      <c r="DH285" s="495"/>
      <c r="DI285" s="495"/>
      <c r="DJ285" s="495"/>
      <c r="DK285" s="495"/>
      <c r="DL285" s="495"/>
      <c r="DM285" s="487"/>
      <c r="DN285" s="487"/>
    </row>
    <row r="286" spans="7:118" s="263" customFormat="1">
      <c r="G286" s="477"/>
      <c r="CJ286" s="489"/>
      <c r="CK286" s="489"/>
      <c r="CV286" s="278"/>
      <c r="CW286" s="495"/>
      <c r="CX286" s="495"/>
      <c r="CY286" s="495"/>
      <c r="CZ286" s="495"/>
      <c r="DA286" s="495"/>
      <c r="DB286" s="495"/>
      <c r="DC286" s="495"/>
      <c r="DD286" s="495"/>
      <c r="DE286" s="495"/>
      <c r="DF286" s="495"/>
      <c r="DG286" s="495"/>
      <c r="DH286" s="495"/>
      <c r="DI286" s="495"/>
      <c r="DJ286" s="495"/>
      <c r="DK286" s="495"/>
      <c r="DL286" s="495"/>
      <c r="DM286" s="487"/>
      <c r="DN286" s="487"/>
    </row>
    <row r="287" spans="7:118" s="263" customFormat="1">
      <c r="G287" s="477"/>
      <c r="CJ287" s="489"/>
      <c r="CK287" s="489"/>
      <c r="CV287" s="278"/>
      <c r="CW287" s="495"/>
      <c r="CX287" s="495"/>
      <c r="CY287" s="495"/>
      <c r="CZ287" s="495"/>
      <c r="DA287" s="495"/>
      <c r="DB287" s="495"/>
      <c r="DC287" s="495"/>
      <c r="DD287" s="495"/>
      <c r="DE287" s="495"/>
      <c r="DF287" s="495"/>
      <c r="DG287" s="495"/>
      <c r="DH287" s="495"/>
      <c r="DI287" s="495"/>
      <c r="DJ287" s="495"/>
      <c r="DK287" s="495"/>
      <c r="DL287" s="495"/>
      <c r="DM287" s="487"/>
      <c r="DN287" s="487"/>
    </row>
    <row r="288" spans="7:118" s="263" customFormat="1">
      <c r="G288" s="477"/>
      <c r="CJ288" s="489"/>
      <c r="CK288" s="489"/>
      <c r="CV288" s="278"/>
      <c r="CW288" s="495"/>
      <c r="CX288" s="495"/>
      <c r="CY288" s="495"/>
      <c r="CZ288" s="495"/>
      <c r="DA288" s="495"/>
      <c r="DB288" s="495"/>
      <c r="DC288" s="495"/>
      <c r="DD288" s="495"/>
      <c r="DE288" s="495"/>
      <c r="DF288" s="495"/>
      <c r="DG288" s="495"/>
      <c r="DH288" s="495"/>
      <c r="DI288" s="495"/>
      <c r="DJ288" s="495"/>
      <c r="DK288" s="495"/>
      <c r="DL288" s="495"/>
      <c r="DM288" s="487"/>
      <c r="DN288" s="487"/>
    </row>
    <row r="289" spans="7:118" s="263" customFormat="1">
      <c r="G289" s="477"/>
      <c r="CJ289" s="489"/>
      <c r="CK289" s="489"/>
      <c r="CV289" s="278"/>
      <c r="CW289" s="495"/>
      <c r="CX289" s="495"/>
      <c r="CY289" s="495"/>
      <c r="CZ289" s="495"/>
      <c r="DA289" s="495"/>
      <c r="DB289" s="495"/>
      <c r="DC289" s="495"/>
      <c r="DD289" s="495"/>
      <c r="DE289" s="495"/>
      <c r="DF289" s="495"/>
      <c r="DG289" s="495"/>
      <c r="DH289" s="495"/>
      <c r="DI289" s="495"/>
      <c r="DJ289" s="495"/>
      <c r="DK289" s="495"/>
      <c r="DL289" s="495"/>
      <c r="DM289" s="487"/>
      <c r="DN289" s="487"/>
    </row>
    <row r="290" spans="7:118" s="263" customFormat="1">
      <c r="G290" s="477"/>
      <c r="CJ290" s="489"/>
      <c r="CK290" s="489"/>
      <c r="CV290" s="278"/>
      <c r="CW290" s="495"/>
      <c r="CX290" s="495"/>
      <c r="CY290" s="495"/>
      <c r="CZ290" s="495"/>
      <c r="DA290" s="495"/>
      <c r="DB290" s="495"/>
      <c r="DC290" s="495"/>
      <c r="DD290" s="495"/>
      <c r="DE290" s="495"/>
      <c r="DF290" s="495"/>
      <c r="DG290" s="495"/>
      <c r="DH290" s="495"/>
      <c r="DI290" s="495"/>
      <c r="DJ290" s="495"/>
      <c r="DK290" s="495"/>
      <c r="DL290" s="495"/>
      <c r="DM290" s="487"/>
      <c r="DN290" s="487"/>
    </row>
    <row r="291" spans="7:118" s="263" customFormat="1">
      <c r="G291" s="477"/>
      <c r="CJ291" s="489"/>
      <c r="CK291" s="489"/>
      <c r="CV291" s="278"/>
      <c r="CW291" s="495"/>
      <c r="CX291" s="495"/>
      <c r="CY291" s="495"/>
      <c r="CZ291" s="495"/>
      <c r="DA291" s="495"/>
      <c r="DB291" s="495"/>
      <c r="DC291" s="495"/>
      <c r="DD291" s="495"/>
      <c r="DE291" s="495"/>
      <c r="DF291" s="495"/>
      <c r="DG291" s="495"/>
      <c r="DH291" s="495"/>
      <c r="DI291" s="495"/>
      <c r="DJ291" s="495"/>
      <c r="DK291" s="495"/>
      <c r="DL291" s="495"/>
      <c r="DM291" s="487"/>
      <c r="DN291" s="487"/>
    </row>
    <row r="292" spans="7:118" s="263" customFormat="1">
      <c r="G292" s="477"/>
      <c r="CJ292" s="489"/>
      <c r="CK292" s="489"/>
      <c r="CV292" s="278"/>
      <c r="CW292" s="495"/>
      <c r="CX292" s="495"/>
      <c r="CY292" s="495"/>
      <c r="CZ292" s="495"/>
      <c r="DA292" s="495"/>
      <c r="DB292" s="495"/>
      <c r="DC292" s="495"/>
      <c r="DD292" s="495"/>
      <c r="DE292" s="495"/>
      <c r="DF292" s="495"/>
      <c r="DG292" s="495"/>
      <c r="DH292" s="495"/>
      <c r="DI292" s="495"/>
      <c r="DJ292" s="495"/>
      <c r="DK292" s="495"/>
      <c r="DL292" s="495"/>
      <c r="DM292" s="487"/>
      <c r="DN292" s="487"/>
    </row>
    <row r="293" spans="7:118" s="263" customFormat="1">
      <c r="G293" s="477"/>
      <c r="CJ293" s="489"/>
      <c r="CK293" s="489"/>
      <c r="CV293" s="278"/>
      <c r="CW293" s="495"/>
      <c r="CX293" s="495"/>
      <c r="CY293" s="495"/>
      <c r="CZ293" s="495"/>
      <c r="DA293" s="495"/>
      <c r="DB293" s="495"/>
      <c r="DC293" s="495"/>
      <c r="DD293" s="495"/>
      <c r="DE293" s="495"/>
      <c r="DF293" s="495"/>
      <c r="DG293" s="495"/>
      <c r="DH293" s="495"/>
      <c r="DI293" s="495"/>
      <c r="DJ293" s="495"/>
      <c r="DK293" s="495"/>
      <c r="DL293" s="495"/>
      <c r="DM293" s="487"/>
      <c r="DN293" s="487"/>
    </row>
    <row r="294" spans="7:118" s="263" customFormat="1">
      <c r="G294" s="477"/>
      <c r="CJ294" s="489"/>
      <c r="CK294" s="489"/>
      <c r="CV294" s="278"/>
      <c r="CW294" s="495"/>
      <c r="CX294" s="495"/>
      <c r="CY294" s="495"/>
      <c r="CZ294" s="495"/>
      <c r="DA294" s="495"/>
      <c r="DB294" s="495"/>
      <c r="DC294" s="495"/>
      <c r="DD294" s="495"/>
      <c r="DE294" s="495"/>
      <c r="DF294" s="495"/>
      <c r="DG294" s="495"/>
      <c r="DH294" s="495"/>
      <c r="DI294" s="495"/>
      <c r="DJ294" s="495"/>
      <c r="DK294" s="495"/>
      <c r="DL294" s="495"/>
      <c r="DM294" s="487"/>
      <c r="DN294" s="487"/>
    </row>
    <row r="295" spans="7:118" s="263" customFormat="1">
      <c r="G295" s="477"/>
      <c r="CJ295" s="489"/>
      <c r="CK295" s="489"/>
      <c r="CV295" s="278"/>
      <c r="CW295" s="495"/>
      <c r="CX295" s="495"/>
      <c r="CY295" s="495"/>
      <c r="CZ295" s="495"/>
      <c r="DA295" s="495"/>
      <c r="DB295" s="495"/>
      <c r="DC295" s="495"/>
      <c r="DD295" s="495"/>
      <c r="DE295" s="495"/>
      <c r="DF295" s="495"/>
      <c r="DG295" s="495"/>
      <c r="DH295" s="495"/>
      <c r="DI295" s="495"/>
      <c r="DJ295" s="495"/>
      <c r="DK295" s="495"/>
      <c r="DL295" s="495"/>
      <c r="DM295" s="487"/>
      <c r="DN295" s="487"/>
    </row>
    <row r="296" spans="7:118" s="263" customFormat="1">
      <c r="G296" s="477"/>
      <c r="CJ296" s="489"/>
      <c r="CK296" s="489"/>
      <c r="CV296" s="278"/>
      <c r="CW296" s="495"/>
      <c r="CX296" s="495"/>
      <c r="CY296" s="495"/>
      <c r="CZ296" s="495"/>
      <c r="DA296" s="495"/>
      <c r="DB296" s="495"/>
      <c r="DC296" s="495"/>
      <c r="DD296" s="495"/>
      <c r="DE296" s="495"/>
      <c r="DF296" s="495"/>
      <c r="DG296" s="495"/>
      <c r="DH296" s="495"/>
      <c r="DI296" s="495"/>
      <c r="DJ296" s="495"/>
      <c r="DK296" s="495"/>
      <c r="DL296" s="495"/>
      <c r="DM296" s="487"/>
      <c r="DN296" s="487"/>
    </row>
    <row r="297" spans="7:118" s="263" customFormat="1">
      <c r="G297" s="477"/>
      <c r="CJ297" s="489"/>
      <c r="CK297" s="489"/>
      <c r="CV297" s="278"/>
      <c r="CW297" s="495"/>
      <c r="CX297" s="495"/>
      <c r="CY297" s="495"/>
      <c r="CZ297" s="495"/>
      <c r="DA297" s="495"/>
      <c r="DB297" s="495"/>
      <c r="DC297" s="495"/>
      <c r="DD297" s="495"/>
      <c r="DE297" s="495"/>
      <c r="DF297" s="495"/>
      <c r="DG297" s="495"/>
      <c r="DH297" s="495"/>
      <c r="DI297" s="495"/>
      <c r="DJ297" s="495"/>
      <c r="DK297" s="495"/>
      <c r="DL297" s="495"/>
      <c r="DM297" s="487"/>
      <c r="DN297" s="487"/>
    </row>
    <row r="298" spans="7:118" s="263" customFormat="1">
      <c r="G298" s="477"/>
      <c r="CJ298" s="489"/>
      <c r="CK298" s="489"/>
      <c r="CV298" s="278"/>
      <c r="CW298" s="495"/>
      <c r="CX298" s="495"/>
      <c r="CY298" s="495"/>
      <c r="CZ298" s="495"/>
      <c r="DA298" s="495"/>
      <c r="DB298" s="495"/>
      <c r="DC298" s="495"/>
      <c r="DD298" s="495"/>
      <c r="DE298" s="495"/>
      <c r="DF298" s="495"/>
      <c r="DG298" s="495"/>
      <c r="DH298" s="495"/>
      <c r="DI298" s="495"/>
      <c r="DJ298" s="495"/>
      <c r="DK298" s="495"/>
      <c r="DL298" s="495"/>
      <c r="DM298" s="487"/>
      <c r="DN298" s="487"/>
    </row>
    <row r="299" spans="7:118" s="263" customFormat="1">
      <c r="G299" s="477"/>
      <c r="CJ299" s="489"/>
      <c r="CK299" s="489"/>
      <c r="CV299" s="278"/>
      <c r="CW299" s="495"/>
      <c r="CX299" s="495"/>
      <c r="CY299" s="495"/>
      <c r="CZ299" s="495"/>
      <c r="DA299" s="495"/>
      <c r="DB299" s="495"/>
      <c r="DC299" s="495"/>
      <c r="DD299" s="495"/>
      <c r="DE299" s="495"/>
      <c r="DF299" s="495"/>
      <c r="DG299" s="495"/>
      <c r="DH299" s="495"/>
      <c r="DI299" s="495"/>
      <c r="DJ299" s="495"/>
      <c r="DK299" s="495"/>
      <c r="DL299" s="495"/>
      <c r="DM299" s="487"/>
      <c r="DN299" s="487"/>
    </row>
    <row r="300" spans="7:118" s="263" customFormat="1">
      <c r="G300" s="477"/>
      <c r="CJ300" s="489"/>
      <c r="CK300" s="489"/>
      <c r="CV300" s="278"/>
      <c r="CW300" s="495"/>
      <c r="CX300" s="495"/>
      <c r="CY300" s="495"/>
      <c r="CZ300" s="495"/>
      <c r="DA300" s="495"/>
      <c r="DB300" s="495"/>
      <c r="DC300" s="495"/>
      <c r="DD300" s="495"/>
      <c r="DE300" s="495"/>
      <c r="DF300" s="495"/>
      <c r="DG300" s="495"/>
      <c r="DH300" s="495"/>
      <c r="DI300" s="495"/>
      <c r="DJ300" s="495"/>
      <c r="DK300" s="495"/>
      <c r="DL300" s="495"/>
      <c r="DM300" s="487"/>
      <c r="DN300" s="487"/>
    </row>
    <row r="301" spans="7:118" s="263" customFormat="1">
      <c r="G301" s="477"/>
      <c r="CJ301" s="489"/>
      <c r="CK301" s="489"/>
      <c r="CV301" s="278"/>
      <c r="CW301" s="495"/>
      <c r="CX301" s="495"/>
      <c r="CY301" s="495"/>
      <c r="CZ301" s="495"/>
      <c r="DA301" s="495"/>
      <c r="DB301" s="495"/>
      <c r="DC301" s="495"/>
      <c r="DD301" s="495"/>
      <c r="DE301" s="495"/>
      <c r="DF301" s="495"/>
      <c r="DG301" s="495"/>
      <c r="DH301" s="495"/>
      <c r="DI301" s="495"/>
      <c r="DJ301" s="495"/>
      <c r="DK301" s="495"/>
      <c r="DL301" s="495"/>
      <c r="DM301" s="487"/>
      <c r="DN301" s="487"/>
    </row>
    <row r="302" spans="7:118" s="263" customFormat="1">
      <c r="G302" s="477"/>
      <c r="CJ302" s="489"/>
      <c r="CK302" s="489"/>
      <c r="CV302" s="278"/>
      <c r="CW302" s="495"/>
      <c r="CX302" s="495"/>
      <c r="CY302" s="495"/>
      <c r="CZ302" s="495"/>
      <c r="DA302" s="495"/>
      <c r="DB302" s="495"/>
      <c r="DC302" s="495"/>
      <c r="DD302" s="495"/>
      <c r="DE302" s="495"/>
      <c r="DF302" s="495"/>
      <c r="DG302" s="495"/>
      <c r="DH302" s="495"/>
      <c r="DI302" s="495"/>
      <c r="DJ302" s="495"/>
      <c r="DK302" s="495"/>
      <c r="DL302" s="495"/>
      <c r="DM302" s="487"/>
      <c r="DN302" s="487"/>
    </row>
    <row r="303" spans="7:118" s="263" customFormat="1">
      <c r="G303" s="477"/>
      <c r="CJ303" s="489"/>
      <c r="CK303" s="489"/>
      <c r="CV303" s="278"/>
      <c r="CW303" s="495"/>
      <c r="CX303" s="495"/>
      <c r="CY303" s="495"/>
      <c r="CZ303" s="495"/>
      <c r="DA303" s="495"/>
      <c r="DB303" s="495"/>
      <c r="DC303" s="495"/>
      <c r="DD303" s="495"/>
      <c r="DE303" s="495"/>
      <c r="DF303" s="495"/>
      <c r="DG303" s="495"/>
      <c r="DH303" s="495"/>
      <c r="DI303" s="495"/>
      <c r="DJ303" s="495"/>
      <c r="DK303" s="495"/>
      <c r="DL303" s="495"/>
      <c r="DM303" s="487"/>
      <c r="DN303" s="487"/>
    </row>
    <row r="304" spans="7:118" s="263" customFormat="1">
      <c r="G304" s="477"/>
      <c r="CJ304" s="489"/>
      <c r="CK304" s="489"/>
      <c r="CV304" s="278"/>
      <c r="CW304" s="495"/>
      <c r="CX304" s="495"/>
      <c r="CY304" s="495"/>
      <c r="CZ304" s="495"/>
      <c r="DA304" s="495"/>
      <c r="DB304" s="495"/>
      <c r="DC304" s="495"/>
      <c r="DD304" s="495"/>
      <c r="DE304" s="495"/>
      <c r="DF304" s="495"/>
      <c r="DG304" s="495"/>
      <c r="DH304" s="495"/>
      <c r="DI304" s="495"/>
      <c r="DJ304" s="495"/>
      <c r="DK304" s="495"/>
      <c r="DL304" s="495"/>
      <c r="DM304" s="487"/>
      <c r="DN304" s="487"/>
    </row>
    <row r="305" spans="7:118" s="263" customFormat="1">
      <c r="G305" s="477"/>
      <c r="CJ305" s="489"/>
      <c r="CK305" s="489"/>
      <c r="CV305" s="278"/>
      <c r="CW305" s="495"/>
      <c r="CX305" s="495"/>
      <c r="CY305" s="495"/>
      <c r="CZ305" s="495"/>
      <c r="DA305" s="495"/>
      <c r="DB305" s="495"/>
      <c r="DC305" s="495"/>
      <c r="DD305" s="495"/>
      <c r="DE305" s="495"/>
      <c r="DF305" s="495"/>
      <c r="DG305" s="495"/>
      <c r="DH305" s="495"/>
      <c r="DI305" s="495"/>
      <c r="DJ305" s="495"/>
      <c r="DK305" s="495"/>
      <c r="DL305" s="495"/>
      <c r="DM305" s="487"/>
      <c r="DN305" s="487"/>
    </row>
    <row r="306" spans="7:118" s="263" customFormat="1">
      <c r="G306" s="477"/>
      <c r="CJ306" s="489"/>
      <c r="CK306" s="489"/>
      <c r="CV306" s="278"/>
      <c r="CW306" s="495"/>
      <c r="CX306" s="495"/>
      <c r="CY306" s="495"/>
      <c r="CZ306" s="495"/>
      <c r="DA306" s="495"/>
      <c r="DB306" s="495"/>
      <c r="DC306" s="495"/>
      <c r="DD306" s="495"/>
      <c r="DE306" s="495"/>
      <c r="DF306" s="495"/>
      <c r="DG306" s="495"/>
      <c r="DH306" s="495"/>
      <c r="DI306" s="495"/>
      <c r="DJ306" s="495"/>
      <c r="DK306" s="495"/>
      <c r="DL306" s="495"/>
      <c r="DM306" s="487"/>
      <c r="DN306" s="487"/>
    </row>
    <row r="307" spans="7:118" s="263" customFormat="1">
      <c r="G307" s="477"/>
      <c r="CJ307" s="489"/>
      <c r="CK307" s="489"/>
      <c r="CV307" s="278"/>
      <c r="CW307" s="495"/>
      <c r="CX307" s="495"/>
      <c r="CY307" s="495"/>
      <c r="CZ307" s="495"/>
      <c r="DA307" s="495"/>
      <c r="DB307" s="495"/>
      <c r="DC307" s="495"/>
      <c r="DD307" s="495"/>
      <c r="DE307" s="495"/>
      <c r="DF307" s="495"/>
      <c r="DG307" s="495"/>
      <c r="DH307" s="495"/>
      <c r="DI307" s="495"/>
      <c r="DJ307" s="495"/>
      <c r="DK307" s="495"/>
      <c r="DL307" s="495"/>
      <c r="DM307" s="487"/>
      <c r="DN307" s="487"/>
    </row>
    <row r="308" spans="7:118" s="263" customFormat="1">
      <c r="G308" s="477"/>
      <c r="CJ308" s="489"/>
      <c r="CK308" s="489"/>
      <c r="CV308" s="278"/>
      <c r="CW308" s="495"/>
      <c r="CX308" s="495"/>
      <c r="CY308" s="495"/>
      <c r="CZ308" s="495"/>
      <c r="DA308" s="495"/>
      <c r="DB308" s="495"/>
      <c r="DC308" s="495"/>
      <c r="DD308" s="495"/>
      <c r="DE308" s="495"/>
      <c r="DF308" s="495"/>
      <c r="DG308" s="495"/>
      <c r="DH308" s="495"/>
      <c r="DI308" s="495"/>
      <c r="DJ308" s="495"/>
      <c r="DK308" s="495"/>
      <c r="DL308" s="495"/>
      <c r="DM308" s="487"/>
      <c r="DN308" s="487"/>
    </row>
    <row r="309" spans="7:118" s="263" customFormat="1">
      <c r="G309" s="477"/>
      <c r="CJ309" s="489"/>
      <c r="CK309" s="489"/>
      <c r="CV309" s="278"/>
      <c r="CW309" s="495"/>
      <c r="CX309" s="495"/>
      <c r="CY309" s="495"/>
      <c r="CZ309" s="495"/>
      <c r="DA309" s="495"/>
      <c r="DB309" s="495"/>
      <c r="DC309" s="495"/>
      <c r="DD309" s="495"/>
      <c r="DE309" s="495"/>
      <c r="DF309" s="495"/>
      <c r="DG309" s="495"/>
      <c r="DH309" s="495"/>
      <c r="DI309" s="495"/>
      <c r="DJ309" s="495"/>
      <c r="DK309" s="495"/>
      <c r="DL309" s="495"/>
      <c r="DM309" s="487"/>
      <c r="DN309" s="487"/>
    </row>
    <row r="310" spans="7:118" s="263" customFormat="1">
      <c r="G310" s="477"/>
      <c r="CJ310" s="489"/>
      <c r="CK310" s="489"/>
      <c r="CV310" s="278"/>
      <c r="CW310" s="495"/>
      <c r="CX310" s="495"/>
      <c r="CY310" s="495"/>
      <c r="CZ310" s="495"/>
      <c r="DA310" s="495"/>
      <c r="DB310" s="495"/>
      <c r="DC310" s="495"/>
      <c r="DD310" s="495"/>
      <c r="DE310" s="495"/>
      <c r="DF310" s="495"/>
      <c r="DG310" s="495"/>
      <c r="DH310" s="495"/>
      <c r="DI310" s="495"/>
      <c r="DJ310" s="495"/>
      <c r="DK310" s="495"/>
      <c r="DL310" s="495"/>
      <c r="DM310" s="487"/>
      <c r="DN310" s="487"/>
    </row>
    <row r="311" spans="7:118" s="263" customFormat="1">
      <c r="G311" s="477"/>
      <c r="CJ311" s="489"/>
      <c r="CK311" s="489"/>
      <c r="CV311" s="278"/>
      <c r="CW311" s="495"/>
      <c r="CX311" s="495"/>
      <c r="CY311" s="495"/>
      <c r="CZ311" s="495"/>
      <c r="DA311" s="495"/>
      <c r="DB311" s="495"/>
      <c r="DC311" s="495"/>
      <c r="DD311" s="495"/>
      <c r="DE311" s="495"/>
      <c r="DF311" s="495"/>
      <c r="DG311" s="495"/>
      <c r="DH311" s="495"/>
      <c r="DI311" s="495"/>
      <c r="DJ311" s="495"/>
      <c r="DK311" s="495"/>
      <c r="DL311" s="495"/>
      <c r="DM311" s="487"/>
      <c r="DN311" s="487"/>
    </row>
    <row r="312" spans="7:118" s="263" customFormat="1">
      <c r="G312" s="477"/>
      <c r="CJ312" s="489"/>
      <c r="CK312" s="489"/>
      <c r="CV312" s="278"/>
      <c r="CW312" s="495"/>
      <c r="CX312" s="495"/>
      <c r="CY312" s="495"/>
      <c r="CZ312" s="495"/>
      <c r="DA312" s="495"/>
      <c r="DB312" s="495"/>
      <c r="DC312" s="495"/>
      <c r="DD312" s="495"/>
      <c r="DE312" s="495"/>
      <c r="DF312" s="495"/>
      <c r="DG312" s="495"/>
      <c r="DH312" s="495"/>
      <c r="DI312" s="495"/>
      <c r="DJ312" s="495"/>
      <c r="DK312" s="495"/>
      <c r="DL312" s="495"/>
      <c r="DM312" s="487"/>
      <c r="DN312" s="487"/>
    </row>
    <row r="313" spans="7:118" s="263" customFormat="1">
      <c r="G313" s="477"/>
      <c r="CJ313" s="489"/>
      <c r="CK313" s="489"/>
      <c r="CV313" s="278"/>
      <c r="CW313" s="495"/>
      <c r="CX313" s="495"/>
      <c r="CY313" s="495"/>
      <c r="CZ313" s="495"/>
      <c r="DA313" s="495"/>
      <c r="DB313" s="495"/>
      <c r="DC313" s="495"/>
      <c r="DD313" s="495"/>
      <c r="DE313" s="495"/>
      <c r="DF313" s="495"/>
      <c r="DG313" s="495"/>
      <c r="DH313" s="495"/>
      <c r="DI313" s="495"/>
      <c r="DJ313" s="495"/>
      <c r="DK313" s="495"/>
      <c r="DL313" s="495"/>
      <c r="DM313" s="487"/>
      <c r="DN313" s="487"/>
    </row>
    <row r="314" spans="7:118" s="263" customFormat="1">
      <c r="G314" s="477"/>
      <c r="CJ314" s="489"/>
      <c r="CK314" s="489"/>
      <c r="CV314" s="278"/>
      <c r="CW314" s="495"/>
      <c r="CX314" s="495"/>
      <c r="CY314" s="495"/>
      <c r="CZ314" s="495"/>
      <c r="DA314" s="495"/>
      <c r="DB314" s="495"/>
      <c r="DC314" s="495"/>
      <c r="DD314" s="495"/>
      <c r="DE314" s="495"/>
      <c r="DF314" s="495"/>
      <c r="DG314" s="495"/>
      <c r="DH314" s="495"/>
      <c r="DI314" s="495"/>
      <c r="DJ314" s="495"/>
      <c r="DK314" s="495"/>
      <c r="DL314" s="495"/>
      <c r="DM314" s="487"/>
      <c r="DN314" s="487"/>
    </row>
    <row r="315" spans="7:118" s="263" customFormat="1">
      <c r="G315" s="477"/>
      <c r="CJ315" s="489"/>
      <c r="CK315" s="489"/>
      <c r="CV315" s="278"/>
      <c r="CW315" s="495"/>
      <c r="CX315" s="495"/>
      <c r="CY315" s="495"/>
      <c r="CZ315" s="495"/>
      <c r="DA315" s="495"/>
      <c r="DB315" s="495"/>
      <c r="DC315" s="495"/>
      <c r="DD315" s="495"/>
      <c r="DE315" s="495"/>
      <c r="DF315" s="495"/>
      <c r="DG315" s="495"/>
      <c r="DH315" s="495"/>
      <c r="DI315" s="495"/>
      <c r="DJ315" s="495"/>
      <c r="DK315" s="495"/>
      <c r="DL315" s="495"/>
      <c r="DM315" s="487"/>
      <c r="DN315" s="487"/>
    </row>
    <row r="316" spans="7:118" s="263" customFormat="1">
      <c r="G316" s="477"/>
      <c r="CJ316" s="489"/>
      <c r="CK316" s="489"/>
      <c r="CV316" s="278"/>
      <c r="CW316" s="495"/>
      <c r="CX316" s="495"/>
      <c r="CY316" s="495"/>
      <c r="CZ316" s="495"/>
      <c r="DA316" s="495"/>
      <c r="DB316" s="495"/>
      <c r="DC316" s="495"/>
      <c r="DD316" s="495"/>
      <c r="DE316" s="495"/>
      <c r="DF316" s="495"/>
      <c r="DG316" s="495"/>
      <c r="DH316" s="495"/>
      <c r="DI316" s="495"/>
      <c r="DJ316" s="495"/>
      <c r="DK316" s="495"/>
      <c r="DL316" s="495"/>
      <c r="DM316" s="487"/>
      <c r="DN316" s="487"/>
    </row>
    <row r="317" spans="7:118" s="263" customFormat="1">
      <c r="G317" s="477"/>
      <c r="CJ317" s="489"/>
      <c r="CK317" s="489"/>
      <c r="CV317" s="278"/>
      <c r="CW317" s="495"/>
      <c r="CX317" s="495"/>
      <c r="CY317" s="495"/>
      <c r="CZ317" s="495"/>
      <c r="DA317" s="495"/>
      <c r="DB317" s="495"/>
      <c r="DC317" s="495"/>
      <c r="DD317" s="495"/>
      <c r="DE317" s="495"/>
      <c r="DF317" s="495"/>
      <c r="DG317" s="495"/>
      <c r="DH317" s="495"/>
      <c r="DI317" s="495"/>
      <c r="DJ317" s="495"/>
      <c r="DK317" s="495"/>
      <c r="DL317" s="495"/>
      <c r="DM317" s="487"/>
      <c r="DN317" s="487"/>
    </row>
    <row r="318" spans="7:118" s="263" customFormat="1">
      <c r="G318" s="477"/>
      <c r="CJ318" s="489"/>
      <c r="CK318" s="489"/>
      <c r="CV318" s="278"/>
      <c r="CW318" s="495"/>
      <c r="CX318" s="495"/>
      <c r="CY318" s="495"/>
      <c r="CZ318" s="495"/>
      <c r="DA318" s="495"/>
      <c r="DB318" s="495"/>
      <c r="DC318" s="495"/>
      <c r="DD318" s="495"/>
      <c r="DE318" s="495"/>
      <c r="DF318" s="495"/>
      <c r="DG318" s="495"/>
      <c r="DH318" s="495"/>
      <c r="DI318" s="495"/>
      <c r="DJ318" s="495"/>
      <c r="DK318" s="495"/>
      <c r="DL318" s="495"/>
      <c r="DM318" s="487"/>
      <c r="DN318" s="487"/>
    </row>
    <row r="319" spans="7:118" s="263" customFormat="1">
      <c r="G319" s="477"/>
      <c r="CJ319" s="489"/>
      <c r="CK319" s="489"/>
      <c r="CV319" s="278"/>
      <c r="CW319" s="495"/>
      <c r="CX319" s="495"/>
      <c r="CY319" s="495"/>
      <c r="CZ319" s="495"/>
      <c r="DA319" s="495"/>
      <c r="DB319" s="495"/>
      <c r="DC319" s="495"/>
      <c r="DD319" s="495"/>
      <c r="DE319" s="495"/>
      <c r="DF319" s="495"/>
      <c r="DG319" s="495"/>
      <c r="DH319" s="495"/>
      <c r="DI319" s="495"/>
      <c r="DJ319" s="495"/>
      <c r="DK319" s="495"/>
      <c r="DL319" s="495"/>
      <c r="DM319" s="487"/>
      <c r="DN319" s="487"/>
    </row>
    <row r="320" spans="7:118" s="263" customFormat="1">
      <c r="G320" s="477"/>
      <c r="CJ320" s="489"/>
      <c r="CK320" s="489"/>
      <c r="CV320" s="278"/>
      <c r="CW320" s="495"/>
      <c r="CX320" s="495"/>
      <c r="CY320" s="495"/>
      <c r="CZ320" s="495"/>
      <c r="DA320" s="495"/>
      <c r="DB320" s="495"/>
      <c r="DC320" s="495"/>
      <c r="DD320" s="495"/>
      <c r="DE320" s="495"/>
      <c r="DF320" s="495"/>
      <c r="DG320" s="495"/>
      <c r="DH320" s="495"/>
      <c r="DI320" s="495"/>
      <c r="DJ320" s="495"/>
      <c r="DK320" s="495"/>
      <c r="DL320" s="495"/>
      <c r="DM320" s="487"/>
      <c r="DN320" s="487"/>
    </row>
    <row r="321" spans="7:118" s="263" customFormat="1">
      <c r="G321" s="477"/>
      <c r="CJ321" s="489"/>
      <c r="CK321" s="489"/>
      <c r="CV321" s="278"/>
      <c r="CW321" s="495"/>
      <c r="CX321" s="495"/>
      <c r="CY321" s="495"/>
      <c r="CZ321" s="495"/>
      <c r="DA321" s="495"/>
      <c r="DB321" s="495"/>
      <c r="DC321" s="495"/>
      <c r="DD321" s="495"/>
      <c r="DE321" s="495"/>
      <c r="DF321" s="495"/>
      <c r="DG321" s="495"/>
      <c r="DH321" s="495"/>
      <c r="DI321" s="495"/>
      <c r="DJ321" s="495"/>
      <c r="DK321" s="495"/>
      <c r="DL321" s="495"/>
      <c r="DM321" s="487"/>
      <c r="DN321" s="487"/>
    </row>
    <row r="322" spans="7:118" s="263" customFormat="1">
      <c r="G322" s="477"/>
      <c r="CJ322" s="489"/>
      <c r="CK322" s="489"/>
      <c r="CV322" s="278"/>
      <c r="CW322" s="495"/>
      <c r="CX322" s="495"/>
      <c r="CY322" s="495"/>
      <c r="CZ322" s="495"/>
      <c r="DA322" s="495"/>
      <c r="DB322" s="495"/>
      <c r="DC322" s="495"/>
      <c r="DD322" s="495"/>
      <c r="DE322" s="495"/>
      <c r="DF322" s="495"/>
      <c r="DG322" s="495"/>
      <c r="DH322" s="495"/>
      <c r="DI322" s="495"/>
      <c r="DJ322" s="495"/>
      <c r="DK322" s="495"/>
      <c r="DL322" s="495"/>
      <c r="DM322" s="487"/>
      <c r="DN322" s="487"/>
    </row>
    <row r="323" spans="7:118" s="263" customFormat="1">
      <c r="G323" s="477"/>
      <c r="CJ323" s="489"/>
      <c r="CK323" s="489"/>
      <c r="CV323" s="278"/>
      <c r="CW323" s="495"/>
      <c r="CX323" s="495"/>
      <c r="CY323" s="495"/>
      <c r="CZ323" s="495"/>
      <c r="DA323" s="495"/>
      <c r="DB323" s="495"/>
      <c r="DC323" s="495"/>
      <c r="DD323" s="495"/>
      <c r="DE323" s="495"/>
      <c r="DF323" s="495"/>
      <c r="DG323" s="495"/>
      <c r="DH323" s="495"/>
      <c r="DI323" s="495"/>
      <c r="DJ323" s="495"/>
      <c r="DK323" s="495"/>
      <c r="DL323" s="495"/>
      <c r="DM323" s="487"/>
      <c r="DN323" s="487"/>
    </row>
    <row r="324" spans="7:118" s="263" customFormat="1">
      <c r="G324" s="477"/>
      <c r="CJ324" s="489"/>
      <c r="CK324" s="489"/>
      <c r="CV324" s="278"/>
      <c r="CW324" s="495"/>
      <c r="CX324" s="495"/>
      <c r="CY324" s="495"/>
      <c r="CZ324" s="495"/>
      <c r="DA324" s="495"/>
      <c r="DB324" s="495"/>
      <c r="DC324" s="495"/>
      <c r="DD324" s="495"/>
      <c r="DE324" s="495"/>
      <c r="DF324" s="495"/>
      <c r="DG324" s="495"/>
      <c r="DH324" s="495"/>
      <c r="DI324" s="495"/>
      <c r="DJ324" s="495"/>
      <c r="DK324" s="495"/>
      <c r="DL324" s="495"/>
      <c r="DM324" s="487"/>
      <c r="DN324" s="487"/>
    </row>
    <row r="325" spans="7:118" s="263" customFormat="1">
      <c r="G325" s="477"/>
      <c r="CJ325" s="489"/>
      <c r="CK325" s="489"/>
      <c r="CV325" s="278"/>
      <c r="CW325" s="495"/>
      <c r="CX325" s="495"/>
      <c r="CY325" s="495"/>
      <c r="CZ325" s="495"/>
      <c r="DA325" s="495"/>
      <c r="DB325" s="495"/>
      <c r="DC325" s="495"/>
      <c r="DD325" s="495"/>
      <c r="DE325" s="495"/>
      <c r="DF325" s="495"/>
      <c r="DG325" s="495"/>
      <c r="DH325" s="495"/>
      <c r="DI325" s="495"/>
      <c r="DJ325" s="495"/>
      <c r="DK325" s="495"/>
      <c r="DL325" s="495"/>
      <c r="DM325" s="487"/>
      <c r="DN325" s="487"/>
    </row>
    <row r="326" spans="7:118" s="263" customFormat="1">
      <c r="G326" s="477"/>
      <c r="CJ326" s="489"/>
      <c r="CK326" s="489"/>
      <c r="CV326" s="278"/>
      <c r="CW326" s="495"/>
      <c r="CX326" s="495"/>
      <c r="CY326" s="495"/>
      <c r="CZ326" s="495"/>
      <c r="DA326" s="495"/>
      <c r="DB326" s="495"/>
      <c r="DC326" s="495"/>
      <c r="DD326" s="495"/>
      <c r="DE326" s="495"/>
      <c r="DF326" s="495"/>
      <c r="DG326" s="495"/>
      <c r="DH326" s="495"/>
      <c r="DI326" s="495"/>
      <c r="DJ326" s="495"/>
      <c r="DK326" s="495"/>
      <c r="DL326" s="495"/>
      <c r="DM326" s="487"/>
      <c r="DN326" s="487"/>
    </row>
    <row r="327" spans="7:118" s="263" customFormat="1">
      <c r="G327" s="477"/>
      <c r="CJ327" s="489"/>
      <c r="CK327" s="489"/>
      <c r="CV327" s="278"/>
      <c r="CW327" s="495"/>
      <c r="CX327" s="495"/>
      <c r="CY327" s="495"/>
      <c r="CZ327" s="495"/>
      <c r="DA327" s="495"/>
      <c r="DB327" s="495"/>
      <c r="DC327" s="495"/>
      <c r="DD327" s="495"/>
      <c r="DE327" s="495"/>
      <c r="DF327" s="495"/>
      <c r="DG327" s="495"/>
      <c r="DH327" s="495"/>
      <c r="DI327" s="495"/>
      <c r="DJ327" s="495"/>
      <c r="DK327" s="495"/>
      <c r="DL327" s="495"/>
      <c r="DM327" s="487"/>
      <c r="DN327" s="487"/>
    </row>
    <row r="328" spans="7:118" s="263" customFormat="1">
      <c r="G328" s="477"/>
      <c r="CJ328" s="489"/>
      <c r="CK328" s="489"/>
      <c r="CV328" s="278"/>
      <c r="CW328" s="495"/>
      <c r="CX328" s="495"/>
      <c r="CY328" s="495"/>
      <c r="CZ328" s="495"/>
      <c r="DA328" s="495"/>
      <c r="DB328" s="495"/>
      <c r="DC328" s="495"/>
      <c r="DD328" s="495"/>
      <c r="DE328" s="495"/>
      <c r="DF328" s="495"/>
      <c r="DG328" s="495"/>
      <c r="DH328" s="495"/>
      <c r="DI328" s="495"/>
      <c r="DJ328" s="495"/>
      <c r="DK328" s="495"/>
      <c r="DL328" s="495"/>
      <c r="DM328" s="487"/>
      <c r="DN328" s="487"/>
    </row>
    <row r="329" spans="7:118" s="263" customFormat="1">
      <c r="G329" s="477"/>
      <c r="CJ329" s="489"/>
      <c r="CK329" s="489"/>
      <c r="CV329" s="278"/>
      <c r="CW329" s="495"/>
      <c r="CX329" s="495"/>
      <c r="CY329" s="495"/>
      <c r="CZ329" s="495"/>
      <c r="DA329" s="495"/>
      <c r="DB329" s="495"/>
      <c r="DC329" s="495"/>
      <c r="DD329" s="495"/>
      <c r="DE329" s="495"/>
      <c r="DF329" s="495"/>
      <c r="DG329" s="495"/>
      <c r="DH329" s="495"/>
      <c r="DI329" s="495"/>
      <c r="DJ329" s="495"/>
      <c r="DK329" s="495"/>
      <c r="DL329" s="495"/>
      <c r="DM329" s="487"/>
      <c r="DN329" s="487"/>
    </row>
    <row r="330" spans="7:118" s="263" customFormat="1">
      <c r="G330" s="477"/>
      <c r="CJ330" s="489"/>
      <c r="CK330" s="489"/>
      <c r="CV330" s="278"/>
      <c r="CW330" s="495"/>
      <c r="CX330" s="495"/>
      <c r="CY330" s="495"/>
      <c r="CZ330" s="495"/>
      <c r="DA330" s="495"/>
      <c r="DB330" s="495"/>
      <c r="DC330" s="495"/>
      <c r="DD330" s="495"/>
      <c r="DE330" s="495"/>
      <c r="DF330" s="495"/>
      <c r="DG330" s="495"/>
      <c r="DH330" s="495"/>
      <c r="DI330" s="495"/>
      <c r="DJ330" s="495"/>
      <c r="DK330" s="495"/>
      <c r="DL330" s="495"/>
      <c r="DM330" s="487"/>
      <c r="DN330" s="487"/>
    </row>
    <row r="331" spans="7:118" s="263" customFormat="1">
      <c r="G331" s="477"/>
      <c r="CJ331" s="489"/>
      <c r="CK331" s="489"/>
      <c r="CV331" s="278"/>
      <c r="CW331" s="495"/>
      <c r="CX331" s="495"/>
      <c r="CY331" s="495"/>
      <c r="CZ331" s="495"/>
      <c r="DA331" s="495"/>
      <c r="DB331" s="495"/>
      <c r="DC331" s="495"/>
      <c r="DD331" s="495"/>
      <c r="DE331" s="495"/>
      <c r="DF331" s="495"/>
      <c r="DG331" s="495"/>
      <c r="DH331" s="495"/>
      <c r="DI331" s="495"/>
      <c r="DJ331" s="495"/>
      <c r="DK331" s="495"/>
      <c r="DL331" s="495"/>
      <c r="DM331" s="487"/>
      <c r="DN331" s="487"/>
    </row>
    <row r="332" spans="7:118" s="263" customFormat="1">
      <c r="G332" s="477"/>
      <c r="CJ332" s="489"/>
      <c r="CK332" s="489"/>
      <c r="CV332" s="278"/>
      <c r="CW332" s="495"/>
      <c r="CX332" s="495"/>
      <c r="CY332" s="495"/>
      <c r="CZ332" s="495"/>
      <c r="DA332" s="495"/>
      <c r="DB332" s="495"/>
      <c r="DC332" s="495"/>
      <c r="DD332" s="495"/>
      <c r="DE332" s="495"/>
      <c r="DF332" s="495"/>
      <c r="DG332" s="495"/>
      <c r="DH332" s="495"/>
      <c r="DI332" s="495"/>
      <c r="DJ332" s="495"/>
      <c r="DK332" s="495"/>
      <c r="DL332" s="495"/>
      <c r="DM332" s="487"/>
      <c r="DN332" s="487"/>
    </row>
    <row r="333" spans="7:118" s="263" customFormat="1">
      <c r="G333" s="477"/>
      <c r="CJ333" s="489"/>
      <c r="CK333" s="489"/>
      <c r="CV333" s="278"/>
      <c r="CW333" s="495"/>
      <c r="CX333" s="495"/>
      <c r="CY333" s="495"/>
      <c r="CZ333" s="495"/>
      <c r="DA333" s="495"/>
      <c r="DB333" s="495"/>
      <c r="DC333" s="495"/>
      <c r="DD333" s="495"/>
      <c r="DE333" s="495"/>
      <c r="DF333" s="495"/>
      <c r="DG333" s="495"/>
      <c r="DH333" s="495"/>
      <c r="DI333" s="495"/>
      <c r="DJ333" s="495"/>
      <c r="DK333" s="495"/>
      <c r="DL333" s="495"/>
      <c r="DM333" s="487"/>
      <c r="DN333" s="487"/>
    </row>
    <row r="334" spans="7:118" s="263" customFormat="1">
      <c r="G334" s="477"/>
      <c r="CJ334" s="489"/>
      <c r="CK334" s="489"/>
      <c r="CV334" s="278"/>
      <c r="CW334" s="495"/>
      <c r="CX334" s="495"/>
      <c r="CY334" s="495"/>
      <c r="CZ334" s="495"/>
      <c r="DA334" s="495"/>
      <c r="DB334" s="495"/>
      <c r="DC334" s="495"/>
      <c r="DD334" s="495"/>
      <c r="DE334" s="495"/>
      <c r="DF334" s="495"/>
      <c r="DG334" s="495"/>
      <c r="DH334" s="495"/>
      <c r="DI334" s="495"/>
      <c r="DJ334" s="495"/>
      <c r="DK334" s="495"/>
      <c r="DL334" s="495"/>
      <c r="DM334" s="487"/>
      <c r="DN334" s="487"/>
    </row>
    <row r="335" spans="7:118" s="263" customFormat="1">
      <c r="G335" s="477"/>
      <c r="CJ335" s="489"/>
      <c r="CK335" s="489"/>
      <c r="CV335" s="278"/>
      <c r="CW335" s="495"/>
      <c r="CX335" s="495"/>
      <c r="CY335" s="495"/>
      <c r="CZ335" s="495"/>
      <c r="DA335" s="495"/>
      <c r="DB335" s="495"/>
      <c r="DC335" s="495"/>
      <c r="DD335" s="495"/>
      <c r="DE335" s="495"/>
      <c r="DF335" s="495"/>
      <c r="DG335" s="495"/>
      <c r="DH335" s="495"/>
      <c r="DI335" s="495"/>
      <c r="DJ335" s="495"/>
      <c r="DK335" s="495"/>
      <c r="DL335" s="495"/>
      <c r="DM335" s="487"/>
      <c r="DN335" s="487"/>
    </row>
    <row r="336" spans="7:118" s="263" customFormat="1">
      <c r="G336" s="477"/>
      <c r="CJ336" s="489"/>
      <c r="CK336" s="489"/>
      <c r="CV336" s="278"/>
      <c r="CW336" s="495"/>
      <c r="CX336" s="495"/>
      <c r="CY336" s="495"/>
      <c r="CZ336" s="495"/>
      <c r="DA336" s="495"/>
      <c r="DB336" s="495"/>
      <c r="DC336" s="495"/>
      <c r="DD336" s="495"/>
      <c r="DE336" s="495"/>
      <c r="DF336" s="495"/>
      <c r="DG336" s="495"/>
      <c r="DH336" s="495"/>
      <c r="DI336" s="495"/>
      <c r="DJ336" s="495"/>
      <c r="DK336" s="495"/>
      <c r="DL336" s="495"/>
      <c r="DM336" s="487"/>
      <c r="DN336" s="487"/>
    </row>
    <row r="337" spans="7:118" s="263" customFormat="1">
      <c r="G337" s="477"/>
      <c r="CJ337" s="489"/>
      <c r="CK337" s="489"/>
      <c r="CV337" s="278"/>
      <c r="CW337" s="495"/>
      <c r="CX337" s="495"/>
      <c r="CY337" s="495"/>
      <c r="CZ337" s="495"/>
      <c r="DA337" s="495"/>
      <c r="DB337" s="495"/>
      <c r="DC337" s="495"/>
      <c r="DD337" s="495"/>
      <c r="DE337" s="495"/>
      <c r="DF337" s="495"/>
      <c r="DG337" s="495"/>
      <c r="DH337" s="495"/>
      <c r="DI337" s="495"/>
      <c r="DJ337" s="495"/>
      <c r="DK337" s="495"/>
      <c r="DL337" s="495"/>
      <c r="DM337" s="487"/>
      <c r="DN337" s="487"/>
    </row>
    <row r="338" spans="7:118" s="263" customFormat="1">
      <c r="G338" s="477"/>
      <c r="CJ338" s="489"/>
      <c r="CK338" s="489"/>
      <c r="CV338" s="278"/>
      <c r="CW338" s="495"/>
      <c r="CX338" s="495"/>
      <c r="CY338" s="495"/>
      <c r="CZ338" s="495"/>
      <c r="DA338" s="495"/>
      <c r="DB338" s="495"/>
      <c r="DC338" s="495"/>
      <c r="DD338" s="495"/>
      <c r="DE338" s="495"/>
      <c r="DF338" s="495"/>
      <c r="DG338" s="495"/>
      <c r="DH338" s="495"/>
      <c r="DI338" s="495"/>
      <c r="DJ338" s="495"/>
      <c r="DK338" s="495"/>
      <c r="DL338" s="495"/>
      <c r="DM338" s="487"/>
      <c r="DN338" s="487"/>
    </row>
    <row r="339" spans="7:118" s="263" customFormat="1">
      <c r="G339" s="477"/>
      <c r="CJ339" s="489"/>
      <c r="CK339" s="489"/>
      <c r="CV339" s="278"/>
      <c r="CW339" s="495"/>
      <c r="CX339" s="495"/>
      <c r="CY339" s="495"/>
      <c r="CZ339" s="495"/>
      <c r="DA339" s="495"/>
      <c r="DB339" s="495"/>
      <c r="DC339" s="495"/>
      <c r="DD339" s="495"/>
      <c r="DE339" s="495"/>
      <c r="DF339" s="495"/>
      <c r="DG339" s="495"/>
      <c r="DH339" s="495"/>
      <c r="DI339" s="495"/>
      <c r="DJ339" s="495"/>
      <c r="DK339" s="495"/>
      <c r="DL339" s="495"/>
      <c r="DM339" s="487"/>
      <c r="DN339" s="487"/>
    </row>
    <row r="340" spans="7:118" s="263" customFormat="1">
      <c r="G340" s="477"/>
      <c r="CJ340" s="489"/>
      <c r="CK340" s="489"/>
      <c r="CV340" s="278"/>
      <c r="CW340" s="495"/>
      <c r="CX340" s="495"/>
      <c r="CY340" s="495"/>
      <c r="CZ340" s="495"/>
      <c r="DA340" s="495"/>
      <c r="DB340" s="495"/>
      <c r="DC340" s="495"/>
      <c r="DD340" s="495"/>
      <c r="DE340" s="495"/>
      <c r="DF340" s="495"/>
      <c r="DG340" s="495"/>
      <c r="DH340" s="495"/>
      <c r="DI340" s="495"/>
      <c r="DJ340" s="495"/>
      <c r="DK340" s="495"/>
      <c r="DL340" s="495"/>
      <c r="DM340" s="487"/>
      <c r="DN340" s="487"/>
    </row>
    <row r="341" spans="7:118" s="263" customFormat="1">
      <c r="G341" s="477"/>
      <c r="CJ341" s="489"/>
      <c r="CK341" s="489"/>
      <c r="CV341" s="278"/>
      <c r="CW341" s="495"/>
      <c r="CX341" s="495"/>
      <c r="CY341" s="495"/>
      <c r="CZ341" s="495"/>
      <c r="DA341" s="495"/>
      <c r="DB341" s="495"/>
      <c r="DC341" s="495"/>
      <c r="DD341" s="495"/>
      <c r="DE341" s="495"/>
      <c r="DF341" s="495"/>
      <c r="DG341" s="495"/>
      <c r="DH341" s="495"/>
      <c r="DI341" s="495"/>
      <c r="DJ341" s="495"/>
      <c r="DK341" s="495"/>
      <c r="DL341" s="495"/>
      <c r="DM341" s="487"/>
      <c r="DN341" s="487"/>
    </row>
    <row r="342" spans="7:118" s="263" customFormat="1">
      <c r="G342" s="477"/>
      <c r="CJ342" s="489"/>
      <c r="CK342" s="489"/>
      <c r="CV342" s="278"/>
      <c r="CW342" s="495"/>
      <c r="CX342" s="495"/>
      <c r="CY342" s="495"/>
      <c r="CZ342" s="495"/>
      <c r="DA342" s="495"/>
      <c r="DB342" s="495"/>
      <c r="DC342" s="495"/>
      <c r="DD342" s="495"/>
      <c r="DE342" s="495"/>
      <c r="DF342" s="495"/>
      <c r="DG342" s="495"/>
      <c r="DH342" s="495"/>
      <c r="DI342" s="495"/>
      <c r="DJ342" s="495"/>
      <c r="DK342" s="495"/>
      <c r="DL342" s="495"/>
      <c r="DM342" s="487"/>
      <c r="DN342" s="487"/>
    </row>
    <row r="343" spans="7:118" s="263" customFormat="1">
      <c r="G343" s="477"/>
      <c r="CJ343" s="489"/>
      <c r="CK343" s="489"/>
      <c r="CV343" s="278"/>
      <c r="CW343" s="495"/>
      <c r="CX343" s="495"/>
      <c r="CY343" s="495"/>
      <c r="CZ343" s="495"/>
      <c r="DA343" s="495"/>
      <c r="DB343" s="495"/>
      <c r="DC343" s="495"/>
      <c r="DD343" s="495"/>
      <c r="DE343" s="495"/>
      <c r="DF343" s="495"/>
      <c r="DG343" s="495"/>
      <c r="DH343" s="495"/>
      <c r="DI343" s="495"/>
      <c r="DJ343" s="495"/>
      <c r="DK343" s="495"/>
      <c r="DL343" s="495"/>
      <c r="DM343" s="487"/>
      <c r="DN343" s="487"/>
    </row>
    <row r="344" spans="7:118" s="263" customFormat="1">
      <c r="G344" s="477"/>
      <c r="CJ344" s="489"/>
      <c r="CK344" s="489"/>
      <c r="CV344" s="278"/>
      <c r="CW344" s="495"/>
      <c r="CX344" s="495"/>
      <c r="CY344" s="495"/>
      <c r="CZ344" s="495"/>
      <c r="DA344" s="495"/>
      <c r="DB344" s="495"/>
      <c r="DC344" s="495"/>
      <c r="DD344" s="495"/>
      <c r="DE344" s="495"/>
      <c r="DF344" s="495"/>
      <c r="DG344" s="495"/>
      <c r="DH344" s="495"/>
      <c r="DI344" s="495"/>
      <c r="DJ344" s="495"/>
      <c r="DK344" s="495"/>
      <c r="DL344" s="495"/>
      <c r="DM344" s="487"/>
      <c r="DN344" s="487"/>
    </row>
    <row r="345" spans="7:118" s="263" customFormat="1">
      <c r="G345" s="477"/>
      <c r="CJ345" s="489"/>
      <c r="CK345" s="489"/>
      <c r="CV345" s="278"/>
      <c r="CW345" s="495"/>
      <c r="CX345" s="495"/>
      <c r="CY345" s="495"/>
      <c r="CZ345" s="495"/>
      <c r="DA345" s="495"/>
      <c r="DB345" s="495"/>
      <c r="DC345" s="495"/>
      <c r="DD345" s="495"/>
      <c r="DE345" s="495"/>
      <c r="DF345" s="495"/>
      <c r="DG345" s="495"/>
      <c r="DH345" s="495"/>
      <c r="DI345" s="495"/>
      <c r="DJ345" s="495"/>
      <c r="DK345" s="495"/>
      <c r="DL345" s="495"/>
      <c r="DM345" s="487"/>
      <c r="DN345" s="487"/>
    </row>
    <row r="346" spans="7:118" s="263" customFormat="1">
      <c r="G346" s="477"/>
      <c r="CJ346" s="489"/>
      <c r="CK346" s="489"/>
      <c r="CV346" s="278"/>
      <c r="CW346" s="495"/>
      <c r="CX346" s="495"/>
      <c r="CY346" s="495"/>
      <c r="CZ346" s="495"/>
      <c r="DA346" s="495"/>
      <c r="DB346" s="495"/>
      <c r="DC346" s="495"/>
      <c r="DD346" s="495"/>
      <c r="DE346" s="495"/>
      <c r="DF346" s="495"/>
      <c r="DG346" s="495"/>
      <c r="DH346" s="495"/>
      <c r="DI346" s="495"/>
      <c r="DJ346" s="495"/>
      <c r="DK346" s="495"/>
      <c r="DL346" s="495"/>
      <c r="DM346" s="487"/>
      <c r="DN346" s="487"/>
    </row>
    <row r="347" spans="7:118" s="263" customFormat="1">
      <c r="G347" s="477"/>
      <c r="CJ347" s="489"/>
      <c r="CK347" s="489"/>
      <c r="CV347" s="278"/>
      <c r="CW347" s="495"/>
      <c r="CX347" s="495"/>
      <c r="CY347" s="495"/>
      <c r="CZ347" s="495"/>
      <c r="DA347" s="495"/>
      <c r="DB347" s="495"/>
      <c r="DC347" s="495"/>
      <c r="DD347" s="495"/>
      <c r="DE347" s="495"/>
      <c r="DF347" s="495"/>
      <c r="DG347" s="495"/>
      <c r="DH347" s="495"/>
      <c r="DI347" s="495"/>
      <c r="DJ347" s="495"/>
      <c r="DK347" s="495"/>
      <c r="DL347" s="495"/>
      <c r="DM347" s="487"/>
      <c r="DN347" s="487"/>
    </row>
    <row r="348" spans="7:118" s="263" customFormat="1">
      <c r="G348" s="477"/>
      <c r="CJ348" s="489"/>
      <c r="CK348" s="489"/>
      <c r="CV348" s="278"/>
      <c r="CW348" s="495"/>
      <c r="CX348" s="495"/>
      <c r="CY348" s="495"/>
      <c r="CZ348" s="495"/>
      <c r="DA348" s="495"/>
      <c r="DB348" s="495"/>
      <c r="DC348" s="495"/>
      <c r="DD348" s="495"/>
      <c r="DE348" s="495"/>
      <c r="DF348" s="495"/>
      <c r="DG348" s="495"/>
      <c r="DH348" s="495"/>
      <c r="DI348" s="495"/>
      <c r="DJ348" s="495"/>
      <c r="DK348" s="495"/>
      <c r="DL348" s="495"/>
      <c r="DM348" s="487"/>
      <c r="DN348" s="487"/>
    </row>
    <row r="349" spans="7:118" s="263" customFormat="1">
      <c r="G349" s="477"/>
      <c r="CJ349" s="489"/>
      <c r="CK349" s="489"/>
      <c r="CV349" s="278"/>
      <c r="CW349" s="495"/>
      <c r="CX349" s="495"/>
      <c r="CY349" s="495"/>
      <c r="CZ349" s="495"/>
      <c r="DA349" s="495"/>
      <c r="DB349" s="495"/>
      <c r="DC349" s="495"/>
      <c r="DD349" s="495"/>
      <c r="DE349" s="495"/>
      <c r="DF349" s="495"/>
      <c r="DG349" s="495"/>
      <c r="DH349" s="495"/>
      <c r="DI349" s="495"/>
      <c r="DJ349" s="495"/>
      <c r="DK349" s="495"/>
      <c r="DL349" s="495"/>
      <c r="DM349" s="487"/>
      <c r="DN349" s="487"/>
    </row>
    <row r="350" spans="7:118" s="263" customFormat="1">
      <c r="G350" s="477"/>
      <c r="CJ350" s="489"/>
      <c r="CK350" s="489"/>
      <c r="CV350" s="278"/>
      <c r="CW350" s="495"/>
      <c r="CX350" s="495"/>
      <c r="CY350" s="495"/>
      <c r="CZ350" s="495"/>
      <c r="DA350" s="495"/>
      <c r="DB350" s="495"/>
      <c r="DC350" s="495"/>
      <c r="DD350" s="495"/>
      <c r="DE350" s="495"/>
      <c r="DF350" s="495"/>
      <c r="DG350" s="495"/>
      <c r="DH350" s="495"/>
      <c r="DI350" s="495"/>
      <c r="DJ350" s="495"/>
      <c r="DK350" s="495"/>
      <c r="DL350" s="495"/>
      <c r="DM350" s="487"/>
      <c r="DN350" s="487"/>
    </row>
    <row r="351" spans="7:118" s="263" customFormat="1">
      <c r="G351" s="477"/>
      <c r="CJ351" s="489"/>
      <c r="CK351" s="489"/>
      <c r="CV351" s="278"/>
      <c r="CW351" s="495"/>
      <c r="CX351" s="495"/>
      <c r="CY351" s="495"/>
      <c r="CZ351" s="495"/>
      <c r="DA351" s="495"/>
      <c r="DB351" s="495"/>
      <c r="DC351" s="495"/>
      <c r="DD351" s="495"/>
      <c r="DE351" s="495"/>
      <c r="DF351" s="495"/>
      <c r="DG351" s="495"/>
      <c r="DH351" s="495"/>
      <c r="DI351" s="495"/>
      <c r="DJ351" s="495"/>
      <c r="DK351" s="495"/>
      <c r="DL351" s="495"/>
      <c r="DM351" s="487"/>
      <c r="DN351" s="487"/>
    </row>
    <row r="352" spans="7:118" s="263" customFormat="1">
      <c r="G352" s="477"/>
      <c r="CJ352" s="489"/>
      <c r="CK352" s="489"/>
      <c r="CV352" s="278"/>
      <c r="CW352" s="495"/>
      <c r="CX352" s="495"/>
      <c r="CY352" s="495"/>
      <c r="CZ352" s="495"/>
      <c r="DA352" s="495"/>
      <c r="DB352" s="495"/>
      <c r="DC352" s="495"/>
      <c r="DD352" s="495"/>
      <c r="DE352" s="495"/>
      <c r="DF352" s="495"/>
      <c r="DG352" s="495"/>
      <c r="DH352" s="495"/>
      <c r="DI352" s="495"/>
      <c r="DJ352" s="495"/>
      <c r="DK352" s="495"/>
      <c r="DL352" s="495"/>
      <c r="DM352" s="487"/>
      <c r="DN352" s="487"/>
    </row>
    <row r="353" spans="7:118" s="263" customFormat="1">
      <c r="G353" s="477"/>
      <c r="CJ353" s="489"/>
      <c r="CK353" s="489"/>
      <c r="CV353" s="278"/>
      <c r="CW353" s="495"/>
      <c r="CX353" s="495"/>
      <c r="CY353" s="495"/>
      <c r="CZ353" s="495"/>
      <c r="DA353" s="495"/>
      <c r="DB353" s="495"/>
      <c r="DC353" s="495"/>
      <c r="DD353" s="495"/>
      <c r="DE353" s="495"/>
      <c r="DF353" s="495"/>
      <c r="DG353" s="495"/>
      <c r="DH353" s="495"/>
      <c r="DI353" s="495"/>
      <c r="DJ353" s="495"/>
      <c r="DK353" s="495"/>
      <c r="DL353" s="495"/>
      <c r="DM353" s="487"/>
      <c r="DN353" s="487"/>
    </row>
    <row r="354" spans="7:118" s="263" customFormat="1">
      <c r="G354" s="477"/>
      <c r="CJ354" s="489"/>
      <c r="CK354" s="489"/>
      <c r="CV354" s="278"/>
      <c r="CW354" s="495"/>
      <c r="CX354" s="495"/>
      <c r="CY354" s="495"/>
      <c r="CZ354" s="495"/>
      <c r="DA354" s="495"/>
      <c r="DB354" s="495"/>
      <c r="DC354" s="495"/>
      <c r="DD354" s="495"/>
      <c r="DE354" s="495"/>
      <c r="DF354" s="495"/>
      <c r="DG354" s="495"/>
      <c r="DH354" s="495"/>
      <c r="DI354" s="495"/>
      <c r="DJ354" s="495"/>
      <c r="DK354" s="495"/>
      <c r="DL354" s="495"/>
      <c r="DM354" s="487"/>
      <c r="DN354" s="487"/>
    </row>
    <row r="355" spans="7:118" s="263" customFormat="1">
      <c r="G355" s="477"/>
      <c r="CJ355" s="489"/>
      <c r="CK355" s="489"/>
      <c r="CV355" s="278"/>
      <c r="CW355" s="495"/>
      <c r="CX355" s="495"/>
      <c r="CY355" s="495"/>
      <c r="CZ355" s="495"/>
      <c r="DA355" s="495"/>
      <c r="DB355" s="495"/>
      <c r="DC355" s="495"/>
      <c r="DD355" s="495"/>
      <c r="DE355" s="495"/>
      <c r="DF355" s="495"/>
      <c r="DG355" s="495"/>
      <c r="DH355" s="495"/>
      <c r="DI355" s="495"/>
      <c r="DJ355" s="495"/>
      <c r="DK355" s="495"/>
      <c r="DL355" s="495"/>
      <c r="DM355" s="487"/>
      <c r="DN355" s="487"/>
    </row>
    <row r="356" spans="7:118" s="263" customFormat="1">
      <c r="G356" s="477"/>
      <c r="CJ356" s="489"/>
      <c r="CK356" s="489"/>
      <c r="CV356" s="278"/>
      <c r="CW356" s="495"/>
      <c r="CX356" s="495"/>
      <c r="CY356" s="495"/>
      <c r="CZ356" s="495"/>
      <c r="DA356" s="495"/>
      <c r="DB356" s="495"/>
      <c r="DC356" s="495"/>
      <c r="DD356" s="495"/>
      <c r="DE356" s="495"/>
      <c r="DF356" s="495"/>
      <c r="DG356" s="495"/>
      <c r="DH356" s="495"/>
      <c r="DI356" s="495"/>
      <c r="DJ356" s="495"/>
      <c r="DK356" s="495"/>
      <c r="DL356" s="495"/>
      <c r="DM356" s="487"/>
      <c r="DN356" s="487"/>
    </row>
    <row r="357" spans="7:118" s="263" customFormat="1">
      <c r="G357" s="477"/>
      <c r="CJ357" s="489"/>
      <c r="CK357" s="489"/>
      <c r="CV357" s="278"/>
      <c r="CW357" s="495"/>
      <c r="CX357" s="495"/>
      <c r="CY357" s="495"/>
      <c r="CZ357" s="495"/>
      <c r="DA357" s="495"/>
      <c r="DB357" s="495"/>
      <c r="DC357" s="495"/>
      <c r="DD357" s="495"/>
      <c r="DE357" s="495"/>
      <c r="DF357" s="495"/>
      <c r="DG357" s="495"/>
      <c r="DH357" s="495"/>
      <c r="DI357" s="495"/>
      <c r="DJ357" s="495"/>
      <c r="DK357" s="495"/>
      <c r="DL357" s="495"/>
      <c r="DM357" s="487"/>
      <c r="DN357" s="487"/>
    </row>
    <row r="358" spans="7:118" s="263" customFormat="1">
      <c r="G358" s="477"/>
      <c r="CJ358" s="489"/>
      <c r="CK358" s="489"/>
      <c r="CV358" s="278"/>
      <c r="CW358" s="495"/>
      <c r="CX358" s="495"/>
      <c r="CY358" s="495"/>
      <c r="CZ358" s="495"/>
      <c r="DA358" s="495"/>
      <c r="DB358" s="495"/>
      <c r="DC358" s="495"/>
      <c r="DD358" s="495"/>
      <c r="DE358" s="495"/>
      <c r="DF358" s="495"/>
      <c r="DG358" s="495"/>
      <c r="DH358" s="495"/>
      <c r="DI358" s="495"/>
      <c r="DJ358" s="495"/>
      <c r="DK358" s="495"/>
      <c r="DL358" s="495"/>
      <c r="DM358" s="487"/>
      <c r="DN358" s="487"/>
    </row>
    <row r="359" spans="7:118" s="263" customFormat="1">
      <c r="G359" s="477"/>
      <c r="CJ359" s="489"/>
      <c r="CK359" s="489"/>
      <c r="CV359" s="278"/>
      <c r="CW359" s="495"/>
      <c r="CX359" s="495"/>
      <c r="CY359" s="495"/>
      <c r="CZ359" s="495"/>
      <c r="DA359" s="495"/>
      <c r="DB359" s="495"/>
      <c r="DC359" s="495"/>
      <c r="DD359" s="495"/>
      <c r="DE359" s="495"/>
      <c r="DF359" s="495"/>
      <c r="DG359" s="495"/>
      <c r="DH359" s="495"/>
      <c r="DI359" s="495"/>
      <c r="DJ359" s="495"/>
      <c r="DK359" s="495"/>
      <c r="DL359" s="495"/>
      <c r="DM359" s="487"/>
      <c r="DN359" s="487"/>
    </row>
    <row r="360" spans="7:118" s="263" customFormat="1">
      <c r="G360" s="477"/>
      <c r="CJ360" s="489"/>
      <c r="CK360" s="489"/>
      <c r="CV360" s="278"/>
      <c r="CW360" s="495"/>
      <c r="CX360" s="495"/>
      <c r="CY360" s="495"/>
      <c r="CZ360" s="495"/>
      <c r="DA360" s="495"/>
      <c r="DB360" s="495"/>
      <c r="DC360" s="495"/>
      <c r="DD360" s="495"/>
      <c r="DE360" s="495"/>
      <c r="DF360" s="495"/>
      <c r="DG360" s="495"/>
      <c r="DH360" s="495"/>
      <c r="DI360" s="495"/>
      <c r="DJ360" s="495"/>
      <c r="DK360" s="495"/>
      <c r="DL360" s="495"/>
      <c r="DM360" s="487"/>
      <c r="DN360" s="487"/>
    </row>
    <row r="361" spans="7:118" s="263" customFormat="1">
      <c r="G361" s="477"/>
      <c r="CJ361" s="489"/>
      <c r="CK361" s="489"/>
      <c r="CV361" s="278"/>
      <c r="CW361" s="495"/>
      <c r="CX361" s="495"/>
      <c r="CY361" s="495"/>
      <c r="CZ361" s="495"/>
      <c r="DA361" s="495"/>
      <c r="DB361" s="495"/>
      <c r="DC361" s="495"/>
      <c r="DD361" s="495"/>
      <c r="DE361" s="495"/>
      <c r="DF361" s="495"/>
      <c r="DG361" s="495"/>
      <c r="DH361" s="495"/>
      <c r="DI361" s="495"/>
      <c r="DJ361" s="495"/>
      <c r="DK361" s="495"/>
      <c r="DL361" s="495"/>
      <c r="DM361" s="487"/>
      <c r="DN361" s="487"/>
    </row>
    <row r="362" spans="7:118" s="263" customFormat="1">
      <c r="G362" s="477"/>
      <c r="CJ362" s="489"/>
      <c r="CK362" s="489"/>
      <c r="CV362" s="278"/>
      <c r="CW362" s="495"/>
      <c r="CX362" s="495"/>
      <c r="CY362" s="495"/>
      <c r="CZ362" s="495"/>
      <c r="DA362" s="495"/>
      <c r="DB362" s="495"/>
      <c r="DC362" s="495"/>
      <c r="DD362" s="495"/>
      <c r="DE362" s="495"/>
      <c r="DF362" s="495"/>
      <c r="DG362" s="495"/>
      <c r="DH362" s="495"/>
      <c r="DI362" s="495"/>
      <c r="DJ362" s="495"/>
      <c r="DK362" s="495"/>
      <c r="DL362" s="495"/>
      <c r="DM362" s="487"/>
      <c r="DN362" s="487"/>
    </row>
    <row r="363" spans="7:118" s="263" customFormat="1">
      <c r="G363" s="477"/>
      <c r="CJ363" s="489"/>
      <c r="CK363" s="489"/>
      <c r="CV363" s="278"/>
      <c r="CW363" s="495"/>
      <c r="CX363" s="495"/>
      <c r="CY363" s="495"/>
      <c r="CZ363" s="495"/>
      <c r="DA363" s="495"/>
      <c r="DB363" s="495"/>
      <c r="DC363" s="495"/>
      <c r="DD363" s="495"/>
      <c r="DE363" s="495"/>
      <c r="DF363" s="495"/>
      <c r="DG363" s="495"/>
      <c r="DH363" s="495"/>
      <c r="DI363" s="495"/>
      <c r="DJ363" s="495"/>
      <c r="DK363" s="495"/>
      <c r="DL363" s="495"/>
      <c r="DM363" s="487"/>
      <c r="DN363" s="487"/>
    </row>
    <row r="364" spans="7:118" s="263" customFormat="1">
      <c r="G364" s="477"/>
      <c r="CJ364" s="489"/>
      <c r="CK364" s="489"/>
      <c r="CV364" s="278"/>
      <c r="CW364" s="495"/>
      <c r="CX364" s="495"/>
      <c r="CY364" s="495"/>
      <c r="CZ364" s="495"/>
      <c r="DA364" s="495"/>
      <c r="DB364" s="495"/>
      <c r="DC364" s="495"/>
      <c r="DD364" s="495"/>
      <c r="DE364" s="495"/>
      <c r="DF364" s="495"/>
      <c r="DG364" s="495"/>
      <c r="DH364" s="495"/>
      <c r="DI364" s="495"/>
      <c r="DJ364" s="495"/>
      <c r="DK364" s="495"/>
      <c r="DL364" s="495"/>
      <c r="DM364" s="487"/>
      <c r="DN364" s="487"/>
    </row>
    <row r="365" spans="7:118" s="263" customFormat="1">
      <c r="G365" s="477"/>
      <c r="CJ365" s="489"/>
      <c r="CK365" s="489"/>
      <c r="CV365" s="278"/>
      <c r="CW365" s="495"/>
      <c r="CX365" s="495"/>
      <c r="CY365" s="495"/>
      <c r="CZ365" s="495"/>
      <c r="DA365" s="495"/>
      <c r="DB365" s="495"/>
      <c r="DC365" s="495"/>
      <c r="DD365" s="495"/>
      <c r="DE365" s="495"/>
      <c r="DF365" s="495"/>
      <c r="DG365" s="495"/>
      <c r="DH365" s="495"/>
      <c r="DI365" s="495"/>
      <c r="DJ365" s="495"/>
      <c r="DK365" s="495"/>
      <c r="DL365" s="495"/>
      <c r="DM365" s="487"/>
      <c r="DN365" s="487"/>
    </row>
    <row r="366" spans="7:118" s="263" customFormat="1">
      <c r="G366" s="477"/>
      <c r="CJ366" s="489"/>
      <c r="CK366" s="489"/>
      <c r="CV366" s="278"/>
      <c r="CW366" s="495"/>
      <c r="CX366" s="495"/>
      <c r="CY366" s="495"/>
      <c r="CZ366" s="495"/>
      <c r="DA366" s="495"/>
      <c r="DB366" s="495"/>
      <c r="DC366" s="495"/>
      <c r="DD366" s="495"/>
      <c r="DE366" s="495"/>
      <c r="DF366" s="495"/>
      <c r="DG366" s="495"/>
      <c r="DH366" s="495"/>
      <c r="DI366" s="495"/>
      <c r="DJ366" s="495"/>
      <c r="DK366" s="495"/>
      <c r="DL366" s="495"/>
      <c r="DM366" s="487"/>
      <c r="DN366" s="487"/>
    </row>
    <row r="367" spans="7:118" s="263" customFormat="1">
      <c r="G367" s="477"/>
      <c r="CJ367" s="489"/>
      <c r="CK367" s="489"/>
      <c r="CV367" s="278"/>
      <c r="CW367" s="495"/>
      <c r="CX367" s="495"/>
      <c r="CY367" s="495"/>
      <c r="CZ367" s="495"/>
      <c r="DA367" s="495"/>
      <c r="DB367" s="495"/>
      <c r="DC367" s="495"/>
      <c r="DD367" s="495"/>
      <c r="DE367" s="495"/>
      <c r="DF367" s="495"/>
      <c r="DG367" s="495"/>
      <c r="DH367" s="495"/>
      <c r="DI367" s="495"/>
      <c r="DJ367" s="495"/>
      <c r="DK367" s="495"/>
      <c r="DL367" s="495"/>
      <c r="DM367" s="487"/>
      <c r="DN367" s="487"/>
    </row>
    <row r="368" spans="7:118" s="263" customFormat="1">
      <c r="G368" s="477"/>
      <c r="CJ368" s="489"/>
      <c r="CK368" s="489"/>
      <c r="CV368" s="278"/>
      <c r="CW368" s="495"/>
      <c r="CX368" s="495"/>
      <c r="CY368" s="495"/>
      <c r="CZ368" s="495"/>
      <c r="DA368" s="495"/>
      <c r="DB368" s="495"/>
      <c r="DC368" s="495"/>
      <c r="DD368" s="495"/>
      <c r="DE368" s="495"/>
      <c r="DF368" s="495"/>
      <c r="DG368" s="495"/>
      <c r="DH368" s="495"/>
      <c r="DI368" s="495"/>
      <c r="DJ368" s="495"/>
      <c r="DK368" s="495"/>
      <c r="DL368" s="495"/>
      <c r="DM368" s="487"/>
      <c r="DN368" s="487"/>
    </row>
    <row r="369" spans="7:118" s="263" customFormat="1">
      <c r="G369" s="477"/>
      <c r="CJ369" s="489"/>
      <c r="CK369" s="489"/>
      <c r="CV369" s="278"/>
      <c r="CW369" s="495"/>
      <c r="CX369" s="495"/>
      <c r="CY369" s="495"/>
      <c r="CZ369" s="495"/>
      <c r="DA369" s="495"/>
      <c r="DB369" s="495"/>
      <c r="DC369" s="495"/>
      <c r="DD369" s="495"/>
      <c r="DE369" s="495"/>
      <c r="DF369" s="495"/>
      <c r="DG369" s="495"/>
      <c r="DH369" s="495"/>
      <c r="DI369" s="495"/>
      <c r="DJ369" s="495"/>
      <c r="DK369" s="495"/>
      <c r="DL369" s="495"/>
      <c r="DM369" s="487"/>
      <c r="DN369" s="487"/>
    </row>
    <row r="370" spans="7:118" s="263" customFormat="1">
      <c r="G370" s="477"/>
      <c r="CJ370" s="489"/>
      <c r="CK370" s="489"/>
      <c r="CV370" s="278"/>
      <c r="CW370" s="495"/>
      <c r="CX370" s="495"/>
      <c r="CY370" s="495"/>
      <c r="CZ370" s="495"/>
      <c r="DA370" s="495"/>
      <c r="DB370" s="495"/>
      <c r="DC370" s="495"/>
      <c r="DD370" s="495"/>
      <c r="DE370" s="495"/>
      <c r="DF370" s="495"/>
      <c r="DG370" s="495"/>
      <c r="DH370" s="495"/>
      <c r="DI370" s="495"/>
      <c r="DJ370" s="495"/>
      <c r="DK370" s="495"/>
      <c r="DL370" s="495"/>
      <c r="DM370" s="487"/>
      <c r="DN370" s="487"/>
    </row>
    <row r="371" spans="7:118" s="263" customFormat="1">
      <c r="G371" s="477"/>
      <c r="CJ371" s="489"/>
      <c r="CK371" s="489"/>
      <c r="CV371" s="278"/>
      <c r="CW371" s="495"/>
      <c r="CX371" s="495"/>
      <c r="CY371" s="495"/>
      <c r="CZ371" s="495"/>
      <c r="DA371" s="495"/>
      <c r="DB371" s="495"/>
      <c r="DC371" s="495"/>
      <c r="DD371" s="495"/>
      <c r="DE371" s="495"/>
      <c r="DF371" s="495"/>
      <c r="DG371" s="495"/>
      <c r="DH371" s="495"/>
      <c r="DI371" s="495"/>
      <c r="DJ371" s="495"/>
      <c r="DK371" s="495"/>
      <c r="DL371" s="495"/>
      <c r="DM371" s="487"/>
      <c r="DN371" s="487"/>
    </row>
    <row r="372" spans="7:118" s="263" customFormat="1">
      <c r="G372" s="477"/>
      <c r="CJ372" s="489"/>
      <c r="CK372" s="489"/>
      <c r="CV372" s="278"/>
      <c r="CW372" s="495"/>
      <c r="CX372" s="495"/>
      <c r="CY372" s="495"/>
      <c r="CZ372" s="495"/>
      <c r="DA372" s="495"/>
      <c r="DB372" s="495"/>
      <c r="DC372" s="495"/>
      <c r="DD372" s="495"/>
      <c r="DE372" s="495"/>
      <c r="DF372" s="495"/>
      <c r="DG372" s="495"/>
      <c r="DH372" s="495"/>
      <c r="DI372" s="495"/>
      <c r="DJ372" s="495"/>
      <c r="DK372" s="495"/>
      <c r="DL372" s="495"/>
      <c r="DM372" s="487"/>
      <c r="DN372" s="487"/>
    </row>
    <row r="373" spans="7:118" s="263" customFormat="1">
      <c r="G373" s="477"/>
      <c r="CJ373" s="489"/>
      <c r="CK373" s="489"/>
      <c r="CV373" s="278"/>
      <c r="CW373" s="495"/>
      <c r="CX373" s="495"/>
      <c r="CY373" s="495"/>
      <c r="CZ373" s="495"/>
      <c r="DA373" s="495"/>
      <c r="DB373" s="495"/>
      <c r="DC373" s="495"/>
      <c r="DD373" s="495"/>
      <c r="DE373" s="495"/>
      <c r="DF373" s="495"/>
      <c r="DG373" s="495"/>
      <c r="DH373" s="495"/>
      <c r="DI373" s="495"/>
      <c r="DJ373" s="495"/>
      <c r="DK373" s="495"/>
      <c r="DL373" s="495"/>
      <c r="DM373" s="487"/>
      <c r="DN373" s="487"/>
    </row>
    <row r="374" spans="7:118" s="263" customFormat="1">
      <c r="G374" s="477"/>
      <c r="CJ374" s="489"/>
      <c r="CK374" s="489"/>
      <c r="CV374" s="278"/>
      <c r="CW374" s="495"/>
      <c r="CX374" s="495"/>
      <c r="CY374" s="495"/>
      <c r="CZ374" s="495"/>
      <c r="DA374" s="495"/>
      <c r="DB374" s="495"/>
      <c r="DC374" s="495"/>
      <c r="DD374" s="495"/>
      <c r="DE374" s="495"/>
      <c r="DF374" s="495"/>
      <c r="DG374" s="495"/>
      <c r="DH374" s="495"/>
      <c r="DI374" s="495"/>
      <c r="DJ374" s="495"/>
      <c r="DK374" s="495"/>
      <c r="DL374" s="495"/>
      <c r="DM374" s="487"/>
      <c r="DN374" s="487"/>
    </row>
    <row r="375" spans="7:118" s="263" customFormat="1">
      <c r="G375" s="477"/>
      <c r="CJ375" s="489"/>
      <c r="CK375" s="489"/>
      <c r="CV375" s="278"/>
      <c r="CW375" s="495"/>
      <c r="CX375" s="495"/>
      <c r="CY375" s="495"/>
      <c r="CZ375" s="495"/>
      <c r="DA375" s="495"/>
      <c r="DB375" s="495"/>
      <c r="DC375" s="495"/>
      <c r="DD375" s="495"/>
      <c r="DE375" s="495"/>
      <c r="DF375" s="495"/>
      <c r="DG375" s="495"/>
      <c r="DH375" s="495"/>
      <c r="DI375" s="495"/>
      <c r="DJ375" s="495"/>
      <c r="DK375" s="495"/>
      <c r="DL375" s="495"/>
      <c r="DM375" s="487"/>
      <c r="DN375" s="487"/>
    </row>
    <row r="376" spans="7:118" s="263" customFormat="1">
      <c r="G376" s="477"/>
      <c r="CJ376" s="489"/>
      <c r="CK376" s="489"/>
      <c r="CV376" s="278"/>
      <c r="CW376" s="495"/>
      <c r="CX376" s="495"/>
      <c r="CY376" s="495"/>
      <c r="CZ376" s="495"/>
      <c r="DA376" s="495"/>
      <c r="DB376" s="495"/>
      <c r="DC376" s="495"/>
      <c r="DD376" s="495"/>
      <c r="DE376" s="495"/>
      <c r="DF376" s="495"/>
      <c r="DG376" s="495"/>
      <c r="DH376" s="495"/>
      <c r="DI376" s="495"/>
      <c r="DJ376" s="495"/>
      <c r="DK376" s="495"/>
      <c r="DL376" s="495"/>
      <c r="DM376" s="487"/>
      <c r="DN376" s="487"/>
    </row>
    <row r="377" spans="7:118" s="263" customFormat="1">
      <c r="G377" s="477"/>
      <c r="CJ377" s="489"/>
      <c r="CK377" s="489"/>
      <c r="CV377" s="278"/>
      <c r="CW377" s="495"/>
      <c r="CX377" s="495"/>
      <c r="CY377" s="495"/>
      <c r="CZ377" s="495"/>
      <c r="DA377" s="495"/>
      <c r="DB377" s="495"/>
      <c r="DC377" s="495"/>
      <c r="DD377" s="495"/>
      <c r="DE377" s="495"/>
      <c r="DF377" s="495"/>
      <c r="DG377" s="495"/>
      <c r="DH377" s="495"/>
      <c r="DI377" s="495"/>
      <c r="DJ377" s="495"/>
      <c r="DK377" s="495"/>
      <c r="DL377" s="495"/>
      <c r="DM377" s="487"/>
      <c r="DN377" s="487"/>
    </row>
    <row r="378" spans="7:118" s="263" customFormat="1">
      <c r="G378" s="477"/>
      <c r="CJ378" s="489"/>
      <c r="CK378" s="489"/>
      <c r="CV378" s="278"/>
      <c r="CW378" s="495"/>
      <c r="CX378" s="495"/>
      <c r="CY378" s="495"/>
      <c r="CZ378" s="495"/>
      <c r="DA378" s="495"/>
      <c r="DB378" s="495"/>
      <c r="DC378" s="495"/>
      <c r="DD378" s="495"/>
      <c r="DE378" s="495"/>
      <c r="DF378" s="495"/>
      <c r="DG378" s="495"/>
      <c r="DH378" s="495"/>
      <c r="DI378" s="495"/>
      <c r="DJ378" s="495"/>
      <c r="DK378" s="495"/>
      <c r="DL378" s="495"/>
      <c r="DM378" s="487"/>
      <c r="DN378" s="487"/>
    </row>
    <row r="379" spans="7:118" s="263" customFormat="1">
      <c r="G379" s="477"/>
      <c r="CJ379" s="489"/>
      <c r="CK379" s="489"/>
      <c r="CV379" s="278"/>
      <c r="CW379" s="495"/>
      <c r="CX379" s="495"/>
      <c r="CY379" s="495"/>
      <c r="CZ379" s="495"/>
      <c r="DA379" s="495"/>
      <c r="DB379" s="495"/>
      <c r="DC379" s="495"/>
      <c r="DD379" s="495"/>
      <c r="DE379" s="495"/>
      <c r="DF379" s="495"/>
      <c r="DG379" s="495"/>
      <c r="DH379" s="495"/>
      <c r="DI379" s="495"/>
      <c r="DJ379" s="495"/>
      <c r="DK379" s="495"/>
      <c r="DL379" s="495"/>
      <c r="DM379" s="487"/>
      <c r="DN379" s="487"/>
    </row>
    <row r="380" spans="7:118" s="263" customFormat="1">
      <c r="G380" s="477"/>
      <c r="CJ380" s="489"/>
      <c r="CK380" s="489"/>
      <c r="CV380" s="278"/>
      <c r="CW380" s="495"/>
      <c r="CX380" s="495"/>
      <c r="CY380" s="495"/>
      <c r="CZ380" s="495"/>
      <c r="DA380" s="495"/>
      <c r="DB380" s="495"/>
      <c r="DC380" s="495"/>
      <c r="DD380" s="495"/>
      <c r="DE380" s="495"/>
      <c r="DF380" s="495"/>
      <c r="DG380" s="495"/>
      <c r="DH380" s="495"/>
      <c r="DI380" s="495"/>
      <c r="DJ380" s="495"/>
      <c r="DK380" s="495"/>
      <c r="DL380" s="495"/>
      <c r="DM380" s="487"/>
      <c r="DN380" s="487"/>
    </row>
    <row r="381" spans="7:118" s="263" customFormat="1">
      <c r="G381" s="477"/>
      <c r="CJ381" s="489"/>
      <c r="CK381" s="489"/>
      <c r="CV381" s="278"/>
      <c r="CW381" s="495"/>
      <c r="CX381" s="495"/>
      <c r="CY381" s="495"/>
      <c r="CZ381" s="495"/>
      <c r="DA381" s="495"/>
      <c r="DB381" s="495"/>
      <c r="DC381" s="495"/>
      <c r="DD381" s="495"/>
      <c r="DE381" s="495"/>
      <c r="DF381" s="495"/>
      <c r="DG381" s="495"/>
      <c r="DH381" s="495"/>
      <c r="DI381" s="495"/>
      <c r="DJ381" s="495"/>
      <c r="DK381" s="495"/>
      <c r="DL381" s="495"/>
      <c r="DM381" s="487"/>
      <c r="DN381" s="487"/>
    </row>
    <row r="382" spans="7:118" s="263" customFormat="1">
      <c r="G382" s="477"/>
      <c r="CJ382" s="489"/>
      <c r="CK382" s="489"/>
      <c r="CV382" s="278"/>
      <c r="CW382" s="495"/>
      <c r="CX382" s="495"/>
      <c r="CY382" s="495"/>
      <c r="CZ382" s="495"/>
      <c r="DA382" s="495"/>
      <c r="DB382" s="495"/>
      <c r="DC382" s="495"/>
      <c r="DD382" s="495"/>
      <c r="DE382" s="495"/>
      <c r="DF382" s="495"/>
      <c r="DG382" s="495"/>
      <c r="DH382" s="495"/>
      <c r="DI382" s="495"/>
      <c r="DJ382" s="495"/>
      <c r="DK382" s="495"/>
      <c r="DL382" s="495"/>
      <c r="DM382" s="487"/>
      <c r="DN382" s="487"/>
    </row>
    <row r="383" spans="7:118" s="263" customFormat="1">
      <c r="G383" s="477"/>
      <c r="CJ383" s="489"/>
      <c r="CK383" s="489"/>
      <c r="CV383" s="278"/>
      <c r="CW383" s="495"/>
      <c r="CX383" s="495"/>
      <c r="CY383" s="495"/>
      <c r="CZ383" s="495"/>
      <c r="DA383" s="495"/>
      <c r="DB383" s="495"/>
      <c r="DC383" s="495"/>
      <c r="DD383" s="495"/>
      <c r="DE383" s="495"/>
      <c r="DF383" s="495"/>
      <c r="DG383" s="495"/>
      <c r="DH383" s="495"/>
      <c r="DI383" s="495"/>
      <c r="DJ383" s="495"/>
      <c r="DK383" s="495"/>
      <c r="DL383" s="495"/>
      <c r="DM383" s="487"/>
      <c r="DN383" s="487"/>
    </row>
    <row r="384" spans="7:118" s="263" customFormat="1">
      <c r="G384" s="477"/>
      <c r="CJ384" s="489"/>
      <c r="CK384" s="489"/>
      <c r="CV384" s="278"/>
      <c r="CW384" s="495"/>
      <c r="CX384" s="495"/>
      <c r="CY384" s="495"/>
      <c r="CZ384" s="495"/>
      <c r="DA384" s="495"/>
      <c r="DB384" s="495"/>
      <c r="DC384" s="495"/>
      <c r="DD384" s="495"/>
      <c r="DE384" s="495"/>
      <c r="DF384" s="495"/>
      <c r="DG384" s="495"/>
      <c r="DH384" s="495"/>
      <c r="DI384" s="495"/>
      <c r="DJ384" s="495"/>
      <c r="DK384" s="495"/>
      <c r="DL384" s="495"/>
      <c r="DM384" s="487"/>
      <c r="DN384" s="487"/>
    </row>
    <row r="385" spans="1:118" s="263" customFormat="1">
      <c r="G385" s="477"/>
      <c r="CJ385" s="489"/>
      <c r="CK385" s="489"/>
      <c r="CV385" s="278"/>
      <c r="CW385" s="495"/>
      <c r="CX385" s="495"/>
      <c r="CY385" s="495"/>
      <c r="CZ385" s="495"/>
      <c r="DA385" s="495"/>
      <c r="DB385" s="495"/>
      <c r="DC385" s="495"/>
      <c r="DD385" s="495"/>
      <c r="DE385" s="495"/>
      <c r="DF385" s="495"/>
      <c r="DG385" s="495"/>
      <c r="DH385" s="495"/>
      <c r="DI385" s="495"/>
      <c r="DJ385" s="495"/>
      <c r="DK385" s="495"/>
      <c r="DL385" s="495"/>
      <c r="DM385" s="487"/>
      <c r="DN385" s="487"/>
    </row>
    <row r="386" spans="1:118" s="263" customFormat="1">
      <c r="G386" s="477"/>
      <c r="CJ386" s="489"/>
      <c r="CK386" s="489"/>
      <c r="CV386" s="278"/>
      <c r="CW386" s="495"/>
      <c r="CX386" s="495"/>
      <c r="CY386" s="495"/>
      <c r="CZ386" s="495"/>
      <c r="DA386" s="495"/>
      <c r="DB386" s="495"/>
      <c r="DC386" s="495"/>
      <c r="DD386" s="495"/>
      <c r="DE386" s="495"/>
      <c r="DF386" s="495"/>
      <c r="DG386" s="495"/>
      <c r="DH386" s="495"/>
      <c r="DI386" s="495"/>
      <c r="DJ386" s="495"/>
      <c r="DK386" s="495"/>
      <c r="DL386" s="495"/>
      <c r="DM386" s="487"/>
      <c r="DN386" s="487"/>
    </row>
    <row r="387" spans="1:118" s="263" customFormat="1">
      <c r="G387" s="477"/>
      <c r="CJ387" s="489"/>
      <c r="CK387" s="489"/>
      <c r="CV387" s="278"/>
      <c r="CW387" s="495"/>
      <c r="CX387" s="495"/>
      <c r="CY387" s="495"/>
      <c r="CZ387" s="495"/>
      <c r="DA387" s="495"/>
      <c r="DB387" s="495"/>
      <c r="DC387" s="495"/>
      <c r="DD387" s="495"/>
      <c r="DE387" s="495"/>
      <c r="DF387" s="495"/>
      <c r="DG387" s="495"/>
      <c r="DH387" s="495"/>
      <c r="DI387" s="495"/>
      <c r="DJ387" s="495"/>
      <c r="DK387" s="495"/>
      <c r="DL387" s="495"/>
      <c r="DM387" s="487"/>
      <c r="DN387" s="487"/>
    </row>
    <row r="388" spans="1:118" s="263" customFormat="1">
      <c r="G388" s="477"/>
      <c r="CJ388" s="489"/>
      <c r="CK388" s="489"/>
      <c r="CV388" s="278"/>
      <c r="CW388" s="495"/>
      <c r="CX388" s="495"/>
      <c r="CY388" s="495"/>
      <c r="CZ388" s="495"/>
      <c r="DA388" s="495"/>
      <c r="DB388" s="495"/>
      <c r="DC388" s="495"/>
      <c r="DD388" s="495"/>
      <c r="DE388" s="495"/>
      <c r="DF388" s="495"/>
      <c r="DG388" s="495"/>
      <c r="DH388" s="495"/>
      <c r="DI388" s="495"/>
      <c r="DJ388" s="495"/>
      <c r="DK388" s="495"/>
      <c r="DL388" s="495"/>
      <c r="DM388" s="487"/>
      <c r="DN388" s="487"/>
    </row>
    <row r="389" spans="1:118" s="263" customFormat="1">
      <c r="G389" s="477"/>
      <c r="CJ389" s="489"/>
      <c r="CK389" s="489"/>
      <c r="CV389" s="278"/>
      <c r="CW389" s="495"/>
      <c r="CX389" s="495"/>
      <c r="CY389" s="495"/>
      <c r="CZ389" s="495"/>
      <c r="DA389" s="495"/>
      <c r="DB389" s="495"/>
      <c r="DC389" s="495"/>
      <c r="DD389" s="495"/>
      <c r="DE389" s="495"/>
      <c r="DF389" s="495"/>
      <c r="DG389" s="495"/>
      <c r="DH389" s="495"/>
      <c r="DI389" s="495"/>
      <c r="DJ389" s="495"/>
      <c r="DK389" s="495"/>
      <c r="DL389" s="495"/>
      <c r="DM389" s="487"/>
      <c r="DN389" s="487"/>
    </row>
    <row r="390" spans="1:118" s="263" customFormat="1">
      <c r="G390" s="477"/>
      <c r="CJ390" s="489"/>
      <c r="CK390" s="489"/>
      <c r="CV390" s="278"/>
      <c r="CW390" s="495"/>
      <c r="CX390" s="495"/>
      <c r="CY390" s="495"/>
      <c r="CZ390" s="495"/>
      <c r="DA390" s="495"/>
      <c r="DB390" s="495"/>
      <c r="DC390" s="495"/>
      <c r="DD390" s="495"/>
      <c r="DE390" s="495"/>
      <c r="DF390" s="495"/>
      <c r="DG390" s="495"/>
      <c r="DH390" s="495"/>
      <c r="DI390" s="495"/>
      <c r="DJ390" s="495"/>
      <c r="DK390" s="495"/>
      <c r="DL390" s="495"/>
      <c r="DM390" s="487"/>
      <c r="DN390" s="487"/>
    </row>
    <row r="391" spans="1:118">
      <c r="A391" s="108"/>
      <c r="B391" s="108"/>
      <c r="E391" s="108"/>
      <c r="F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F391" s="108"/>
      <c r="BH391" s="108"/>
      <c r="BJ391" s="108"/>
      <c r="BL391" s="108"/>
      <c r="BM391" s="108"/>
      <c r="BN391" s="108"/>
      <c r="CC391" s="108"/>
      <c r="CD391" s="108"/>
      <c r="CE391" s="108"/>
      <c r="CF391" s="108"/>
    </row>
    <row r="392" spans="1:118">
      <c r="A392" s="108"/>
      <c r="B392" s="108"/>
      <c r="E392" s="108"/>
      <c r="F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A392" s="108"/>
      <c r="BF392" s="108"/>
      <c r="BH392" s="108"/>
      <c r="BJ392" s="108"/>
      <c r="BL392" s="108"/>
      <c r="BM392" s="108"/>
      <c r="BN392" s="108"/>
      <c r="CC392" s="108"/>
      <c r="CD392" s="108"/>
      <c r="CE392" s="108"/>
      <c r="CF392" s="108"/>
    </row>
    <row r="393" spans="1:118">
      <c r="A393" s="108"/>
      <c r="B393" s="108"/>
      <c r="E393" s="108"/>
      <c r="F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8"/>
      <c r="AV393" s="108"/>
      <c r="AW393" s="108"/>
      <c r="AX393" s="108"/>
      <c r="AY393" s="108"/>
      <c r="AZ393" s="108"/>
      <c r="BA393" s="108"/>
      <c r="BF393" s="108"/>
      <c r="BH393" s="108"/>
      <c r="BJ393" s="108"/>
      <c r="BL393" s="108"/>
      <c r="BM393" s="108"/>
      <c r="BN393" s="108"/>
      <c r="CC393" s="108"/>
      <c r="CD393" s="108"/>
      <c r="CE393" s="108"/>
      <c r="CF393" s="108"/>
    </row>
    <row r="394" spans="1:118">
      <c r="A394" s="108"/>
      <c r="B394" s="108"/>
      <c r="E394" s="108"/>
      <c r="F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  <c r="AT394" s="108"/>
      <c r="AU394" s="108"/>
      <c r="AV394" s="108"/>
      <c r="AW394" s="108"/>
      <c r="AX394" s="108"/>
      <c r="AY394" s="108"/>
      <c r="AZ394" s="108"/>
      <c r="BA394" s="108"/>
      <c r="BF394" s="108"/>
      <c r="BH394" s="108"/>
      <c r="BJ394" s="108"/>
      <c r="BL394" s="108"/>
      <c r="BM394" s="108"/>
      <c r="BN394" s="108"/>
      <c r="CC394" s="108"/>
      <c r="CD394" s="108"/>
      <c r="CE394" s="108"/>
      <c r="CF394" s="108"/>
    </row>
    <row r="395" spans="1:118">
      <c r="A395" s="108"/>
      <c r="B395" s="108"/>
      <c r="E395" s="108"/>
      <c r="F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  <c r="AT395" s="108"/>
      <c r="AU395" s="108"/>
      <c r="AV395" s="108"/>
      <c r="AW395" s="108"/>
      <c r="AX395" s="108"/>
      <c r="AY395" s="108"/>
      <c r="AZ395" s="108"/>
      <c r="BA395" s="108"/>
      <c r="BF395" s="108"/>
      <c r="BH395" s="108"/>
      <c r="BJ395" s="108"/>
      <c r="BL395" s="108"/>
      <c r="BM395" s="108"/>
      <c r="BN395" s="108"/>
      <c r="CC395" s="108"/>
      <c r="CD395" s="108"/>
      <c r="CE395" s="108"/>
      <c r="CF395" s="108"/>
    </row>
    <row r="396" spans="1:118">
      <c r="A396" s="108"/>
      <c r="B396" s="108"/>
      <c r="E396" s="108"/>
      <c r="F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F396" s="108"/>
      <c r="BH396" s="108"/>
      <c r="BJ396" s="108"/>
      <c r="BL396" s="108"/>
      <c r="BM396" s="108"/>
      <c r="BN396" s="108"/>
      <c r="CC396" s="108"/>
      <c r="CD396" s="108"/>
      <c r="CE396" s="108"/>
      <c r="CF396" s="108"/>
    </row>
    <row r="397" spans="1:118">
      <c r="A397" s="108"/>
      <c r="B397" s="108"/>
      <c r="E397" s="108"/>
      <c r="F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A397" s="108"/>
      <c r="BF397" s="108"/>
      <c r="BH397" s="108"/>
      <c r="BJ397" s="108"/>
      <c r="BL397" s="108"/>
      <c r="BM397" s="108"/>
      <c r="BN397" s="108"/>
      <c r="CC397" s="108"/>
      <c r="CD397" s="108"/>
      <c r="CE397" s="108"/>
      <c r="CF397" s="108"/>
    </row>
    <row r="398" spans="1:118">
      <c r="A398" s="108"/>
      <c r="B398" s="108"/>
      <c r="E398" s="108"/>
      <c r="F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A398" s="108"/>
      <c r="BF398" s="108"/>
      <c r="BH398" s="108"/>
      <c r="BJ398" s="108"/>
      <c r="BL398" s="108"/>
      <c r="BM398" s="108"/>
      <c r="BN398" s="108"/>
      <c r="CC398" s="108"/>
      <c r="CD398" s="108"/>
      <c r="CE398" s="108"/>
      <c r="CF398" s="108"/>
    </row>
    <row r="399" spans="1:118">
      <c r="A399" s="108"/>
      <c r="B399" s="108"/>
      <c r="E399" s="108"/>
      <c r="F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F399" s="108"/>
      <c r="BH399" s="108"/>
      <c r="BJ399" s="108"/>
      <c r="BL399" s="108"/>
      <c r="BM399" s="108"/>
      <c r="BN399" s="108"/>
      <c r="CC399" s="108"/>
      <c r="CD399" s="108"/>
      <c r="CE399" s="108"/>
      <c r="CF399" s="108"/>
    </row>
    <row r="400" spans="1:118">
      <c r="A400" s="108"/>
      <c r="B400" s="108"/>
      <c r="E400" s="108"/>
      <c r="F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A400" s="108"/>
      <c r="BF400" s="108"/>
      <c r="BH400" s="108"/>
      <c r="BJ400" s="108"/>
      <c r="BL400" s="108"/>
      <c r="BM400" s="108"/>
      <c r="BN400" s="108"/>
      <c r="CC400" s="108"/>
      <c r="CD400" s="108"/>
      <c r="CE400" s="108"/>
      <c r="CF400" s="108"/>
    </row>
    <row r="401" spans="1:84">
      <c r="A401" s="108"/>
      <c r="B401" s="108"/>
      <c r="E401" s="108"/>
      <c r="F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A401" s="108"/>
      <c r="BF401" s="108"/>
      <c r="BH401" s="108"/>
      <c r="BJ401" s="108"/>
      <c r="BL401" s="108"/>
      <c r="BM401" s="108"/>
      <c r="BN401" s="108"/>
      <c r="CC401" s="108"/>
      <c r="CD401" s="108"/>
      <c r="CE401" s="108"/>
      <c r="CF401" s="108"/>
    </row>
    <row r="402" spans="1:84">
      <c r="A402" s="108"/>
      <c r="B402" s="108"/>
      <c r="E402" s="108"/>
      <c r="F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A402" s="108"/>
      <c r="BF402" s="108"/>
      <c r="BH402" s="108"/>
      <c r="BJ402" s="108"/>
      <c r="BL402" s="108"/>
      <c r="BM402" s="108"/>
      <c r="BN402" s="108"/>
      <c r="CC402" s="108"/>
      <c r="CD402" s="108"/>
      <c r="CE402" s="108"/>
      <c r="CF402" s="108"/>
    </row>
    <row r="403" spans="1:84">
      <c r="A403" s="108"/>
      <c r="B403" s="108"/>
      <c r="E403" s="108"/>
      <c r="F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A403" s="108"/>
      <c r="BF403" s="108"/>
      <c r="BH403" s="108"/>
      <c r="BJ403" s="108"/>
      <c r="BL403" s="108"/>
      <c r="BM403" s="108"/>
      <c r="BN403" s="108"/>
      <c r="CC403" s="108"/>
      <c r="CD403" s="108"/>
      <c r="CE403" s="108"/>
      <c r="CF403" s="108"/>
    </row>
    <row r="404" spans="1:84">
      <c r="A404" s="108"/>
      <c r="B404" s="108"/>
      <c r="E404" s="108"/>
      <c r="F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A404" s="108"/>
      <c r="BF404" s="108"/>
      <c r="BH404" s="108"/>
      <c r="BJ404" s="108"/>
      <c r="BL404" s="108"/>
      <c r="BM404" s="108"/>
      <c r="BN404" s="108"/>
      <c r="CC404" s="108"/>
      <c r="CD404" s="108"/>
      <c r="CE404" s="108"/>
      <c r="CF404" s="108"/>
    </row>
    <row r="405" spans="1:84">
      <c r="A405" s="108"/>
      <c r="B405" s="108"/>
      <c r="E405" s="108"/>
      <c r="F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F405" s="108"/>
      <c r="BH405" s="108"/>
      <c r="BJ405" s="108"/>
      <c r="BL405" s="108"/>
      <c r="BM405" s="108"/>
      <c r="BN405" s="108"/>
      <c r="CC405" s="108"/>
      <c r="CD405" s="108"/>
      <c r="CE405" s="108"/>
      <c r="CF405" s="108"/>
    </row>
    <row r="406" spans="1:84">
      <c r="A406" s="108"/>
      <c r="B406" s="108"/>
      <c r="E406" s="108"/>
      <c r="F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A406" s="108"/>
      <c r="BF406" s="108"/>
      <c r="BH406" s="108"/>
      <c r="BJ406" s="108"/>
      <c r="BL406" s="108"/>
      <c r="BM406" s="108"/>
      <c r="BN406" s="108"/>
      <c r="CC406" s="108"/>
      <c r="CD406" s="108"/>
      <c r="CE406" s="108"/>
      <c r="CF406" s="108"/>
    </row>
    <row r="407" spans="1:84">
      <c r="A407" s="108"/>
      <c r="B407" s="108"/>
      <c r="E407" s="108"/>
      <c r="F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A407" s="108"/>
      <c r="BF407" s="108"/>
      <c r="BH407" s="108"/>
      <c r="BJ407" s="108"/>
      <c r="BL407" s="108"/>
      <c r="BM407" s="108"/>
      <c r="BN407" s="108"/>
      <c r="CC407" s="108"/>
      <c r="CD407" s="108"/>
      <c r="CE407" s="108"/>
      <c r="CF407" s="108"/>
    </row>
    <row r="408" spans="1:84">
      <c r="A408" s="108"/>
      <c r="B408" s="108"/>
      <c r="E408" s="108"/>
      <c r="F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A408" s="108"/>
      <c r="BF408" s="108"/>
      <c r="BH408" s="108"/>
      <c r="BJ408" s="108"/>
      <c r="BL408" s="108"/>
      <c r="BM408" s="108"/>
      <c r="BN408" s="108"/>
      <c r="CC408" s="108"/>
      <c r="CD408" s="108"/>
      <c r="CE408" s="108"/>
      <c r="CF408" s="108"/>
    </row>
    <row r="409" spans="1:84">
      <c r="A409" s="108"/>
      <c r="B409" s="108"/>
      <c r="E409" s="108"/>
      <c r="F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A409" s="108"/>
      <c r="BF409" s="108"/>
      <c r="BH409" s="108"/>
      <c r="BJ409" s="108"/>
      <c r="BL409" s="108"/>
      <c r="BM409" s="108"/>
      <c r="BN409" s="108"/>
      <c r="CC409" s="108"/>
      <c r="CD409" s="108"/>
      <c r="CE409" s="108"/>
      <c r="CF409" s="108"/>
    </row>
    <row r="410" spans="1:84">
      <c r="A410" s="108"/>
      <c r="B410" s="108"/>
      <c r="E410" s="108"/>
      <c r="F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A410" s="108"/>
      <c r="BF410" s="108"/>
      <c r="BH410" s="108"/>
      <c r="BJ410" s="108"/>
      <c r="BL410" s="108"/>
      <c r="BM410" s="108"/>
      <c r="BN410" s="108"/>
      <c r="CC410" s="108"/>
      <c r="CD410" s="108"/>
      <c r="CE410" s="108"/>
      <c r="CF410" s="108"/>
    </row>
    <row r="411" spans="1:84">
      <c r="A411" s="108"/>
      <c r="B411" s="108"/>
      <c r="E411" s="108"/>
      <c r="F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A411" s="108"/>
      <c r="BF411" s="108"/>
      <c r="BH411" s="108"/>
      <c r="BJ411" s="108"/>
      <c r="BL411" s="108"/>
      <c r="BM411" s="108"/>
      <c r="BN411" s="108"/>
      <c r="CC411" s="108"/>
      <c r="CD411" s="108"/>
      <c r="CE411" s="108"/>
      <c r="CF411" s="108"/>
    </row>
    <row r="412" spans="1:84">
      <c r="A412" s="108"/>
      <c r="B412" s="108"/>
      <c r="E412" s="108"/>
      <c r="F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F412" s="108"/>
      <c r="BH412" s="108"/>
      <c r="BJ412" s="108"/>
      <c r="BL412" s="108"/>
      <c r="BM412" s="108"/>
      <c r="BN412" s="108"/>
      <c r="CC412" s="108"/>
      <c r="CD412" s="108"/>
      <c r="CE412" s="108"/>
      <c r="CF412" s="108"/>
    </row>
    <row r="413" spans="1:84">
      <c r="A413" s="108"/>
      <c r="B413" s="108"/>
      <c r="E413" s="108"/>
      <c r="F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A413" s="108"/>
      <c r="BF413" s="108"/>
      <c r="BH413" s="108"/>
      <c r="BJ413" s="108"/>
      <c r="BL413" s="108"/>
      <c r="BM413" s="108"/>
      <c r="BN413" s="108"/>
      <c r="CC413" s="108"/>
      <c r="CD413" s="108"/>
      <c r="CE413" s="108"/>
      <c r="CF413" s="108"/>
    </row>
    <row r="414" spans="1:84">
      <c r="A414" s="108"/>
      <c r="B414" s="108"/>
      <c r="E414" s="108"/>
      <c r="F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A414" s="108"/>
      <c r="BF414" s="108"/>
      <c r="BH414" s="108"/>
      <c r="BJ414" s="108"/>
      <c r="BL414" s="108"/>
      <c r="BM414" s="108"/>
      <c r="BN414" s="108"/>
      <c r="CC414" s="108"/>
      <c r="CD414" s="108"/>
      <c r="CE414" s="108"/>
      <c r="CF414" s="108"/>
    </row>
    <row r="415" spans="1:84">
      <c r="A415" s="108"/>
      <c r="B415" s="108"/>
      <c r="E415" s="108"/>
      <c r="F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F415" s="108"/>
      <c r="BH415" s="108"/>
      <c r="BJ415" s="108"/>
      <c r="BL415" s="108"/>
      <c r="BM415" s="108"/>
      <c r="BN415" s="108"/>
      <c r="CC415" s="108"/>
      <c r="CD415" s="108"/>
      <c r="CE415" s="108"/>
      <c r="CF415" s="108"/>
    </row>
    <row r="416" spans="1:84">
      <c r="A416" s="108"/>
      <c r="B416" s="108"/>
      <c r="E416" s="108"/>
      <c r="F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A416" s="108"/>
      <c r="BF416" s="108"/>
      <c r="BH416" s="108"/>
      <c r="BJ416" s="108"/>
      <c r="BL416" s="108"/>
      <c r="BM416" s="108"/>
      <c r="BN416" s="108"/>
      <c r="CC416" s="108"/>
      <c r="CD416" s="108"/>
      <c r="CE416" s="108"/>
      <c r="CF416" s="108"/>
    </row>
    <row r="417" spans="1:84">
      <c r="A417" s="108"/>
      <c r="B417" s="108"/>
      <c r="E417" s="108"/>
      <c r="F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F417" s="108"/>
      <c r="BH417" s="108"/>
      <c r="BJ417" s="108"/>
      <c r="BL417" s="108"/>
      <c r="BM417" s="108"/>
      <c r="BN417" s="108"/>
      <c r="CC417" s="108"/>
      <c r="CD417" s="108"/>
      <c r="CE417" s="108"/>
      <c r="CF417" s="108"/>
    </row>
    <row r="418" spans="1:84">
      <c r="A418" s="108"/>
      <c r="B418" s="108"/>
      <c r="E418" s="108"/>
      <c r="F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F418" s="108"/>
      <c r="BH418" s="108"/>
      <c r="BJ418" s="108"/>
      <c r="BL418" s="108"/>
      <c r="BM418" s="108"/>
      <c r="BN418" s="108"/>
      <c r="CC418" s="108"/>
      <c r="CD418" s="108"/>
      <c r="CE418" s="108"/>
      <c r="CF418" s="108"/>
    </row>
    <row r="419" spans="1:84">
      <c r="A419" s="108"/>
      <c r="B419" s="108"/>
      <c r="E419" s="108"/>
      <c r="F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A419" s="108"/>
      <c r="BF419" s="108"/>
      <c r="BH419" s="108"/>
      <c r="BJ419" s="108"/>
      <c r="BL419" s="108"/>
      <c r="BM419" s="108"/>
      <c r="BN419" s="108"/>
      <c r="CC419" s="108"/>
      <c r="CD419" s="108"/>
      <c r="CE419" s="108"/>
      <c r="CF419" s="108"/>
    </row>
    <row r="420" spans="1:84">
      <c r="A420" s="108"/>
      <c r="B420" s="108"/>
      <c r="E420" s="108"/>
      <c r="F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F420" s="108"/>
      <c r="BH420" s="108"/>
      <c r="BJ420" s="108"/>
      <c r="BL420" s="108"/>
      <c r="BM420" s="108"/>
      <c r="BN420" s="108"/>
      <c r="CC420" s="108"/>
      <c r="CD420" s="108"/>
      <c r="CE420" s="108"/>
      <c r="CF420" s="108"/>
    </row>
    <row r="421" spans="1:84">
      <c r="A421" s="108"/>
      <c r="B421" s="108"/>
      <c r="E421" s="108"/>
      <c r="F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A421" s="108"/>
      <c r="BF421" s="108"/>
      <c r="BH421" s="108"/>
      <c r="BJ421" s="108"/>
      <c r="BL421" s="108"/>
      <c r="BM421" s="108"/>
      <c r="BN421" s="108"/>
      <c r="CC421" s="108"/>
      <c r="CD421" s="108"/>
      <c r="CE421" s="108"/>
      <c r="CF421" s="108"/>
    </row>
    <row r="422" spans="1:84">
      <c r="A422" s="108"/>
      <c r="B422" s="108"/>
      <c r="E422" s="108"/>
      <c r="F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A422" s="108"/>
      <c r="BF422" s="108"/>
      <c r="BH422" s="108"/>
      <c r="BJ422" s="108"/>
      <c r="BL422" s="108"/>
      <c r="BM422" s="108"/>
      <c r="BN422" s="108"/>
      <c r="CC422" s="108"/>
      <c r="CD422" s="108"/>
      <c r="CE422" s="108"/>
      <c r="CF422" s="108"/>
    </row>
    <row r="423" spans="1:84">
      <c r="A423" s="108"/>
      <c r="B423" s="108"/>
      <c r="E423" s="108"/>
      <c r="F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A423" s="108"/>
      <c r="BF423" s="108"/>
      <c r="BH423" s="108"/>
      <c r="BJ423" s="108"/>
      <c r="BL423" s="108"/>
      <c r="BM423" s="108"/>
      <c r="BN423" s="108"/>
      <c r="CC423" s="108"/>
      <c r="CD423" s="108"/>
      <c r="CE423" s="108"/>
      <c r="CF423" s="108"/>
    </row>
    <row r="424" spans="1:84">
      <c r="A424" s="108"/>
      <c r="B424" s="108"/>
      <c r="E424" s="108"/>
      <c r="F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A424" s="108"/>
      <c r="BF424" s="108"/>
      <c r="BH424" s="108"/>
      <c r="BJ424" s="108"/>
      <c r="BL424" s="108"/>
      <c r="BM424" s="108"/>
      <c r="BN424" s="108"/>
      <c r="CC424" s="108"/>
      <c r="CD424" s="108"/>
      <c r="CE424" s="108"/>
      <c r="CF424" s="108"/>
    </row>
    <row r="425" spans="1:84">
      <c r="A425" s="108"/>
      <c r="B425" s="108"/>
      <c r="E425" s="108"/>
      <c r="F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A425" s="108"/>
      <c r="BF425" s="108"/>
      <c r="BH425" s="108"/>
      <c r="BJ425" s="108"/>
      <c r="BL425" s="108"/>
      <c r="BM425" s="108"/>
      <c r="BN425" s="108"/>
      <c r="CC425" s="108"/>
      <c r="CD425" s="108"/>
      <c r="CE425" s="108"/>
      <c r="CF425" s="108"/>
    </row>
    <row r="426" spans="1:84">
      <c r="A426" s="108"/>
      <c r="B426" s="108"/>
      <c r="E426" s="108"/>
      <c r="F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A426" s="108"/>
      <c r="BF426" s="108"/>
      <c r="BH426" s="108"/>
      <c r="BJ426" s="108"/>
      <c r="BL426" s="108"/>
      <c r="BM426" s="108"/>
      <c r="BN426" s="108"/>
      <c r="CC426" s="108"/>
      <c r="CD426" s="108"/>
      <c r="CE426" s="108"/>
      <c r="CF426" s="108"/>
    </row>
    <row r="427" spans="1:84">
      <c r="A427" s="108"/>
      <c r="B427" s="108"/>
      <c r="E427" s="108"/>
      <c r="F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A427" s="108"/>
      <c r="BF427" s="108"/>
      <c r="BH427" s="108"/>
      <c r="BJ427" s="108"/>
      <c r="BL427" s="108"/>
      <c r="BM427" s="108"/>
      <c r="BN427" s="108"/>
      <c r="CC427" s="108"/>
      <c r="CD427" s="108"/>
      <c r="CE427" s="108"/>
      <c r="CF427" s="108"/>
    </row>
    <row r="428" spans="1:84">
      <c r="A428" s="108"/>
      <c r="B428" s="108"/>
      <c r="E428" s="108"/>
      <c r="F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A428" s="108"/>
      <c r="BF428" s="108"/>
      <c r="BH428" s="108"/>
      <c r="BJ428" s="108"/>
      <c r="BL428" s="108"/>
      <c r="BM428" s="108"/>
      <c r="BN428" s="108"/>
      <c r="CC428" s="108"/>
      <c r="CD428" s="108"/>
      <c r="CE428" s="108"/>
      <c r="CF428" s="108"/>
    </row>
    <row r="429" spans="1:84">
      <c r="A429" s="108"/>
      <c r="B429" s="108"/>
      <c r="E429" s="108"/>
      <c r="F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A429" s="108"/>
      <c r="BF429" s="108"/>
      <c r="BH429" s="108"/>
      <c r="BJ429" s="108"/>
      <c r="BL429" s="108"/>
      <c r="BM429" s="108"/>
      <c r="BN429" s="108"/>
      <c r="CC429" s="108"/>
      <c r="CD429" s="108"/>
      <c r="CE429" s="108"/>
      <c r="CF429" s="108"/>
    </row>
    <row r="430" spans="1:84">
      <c r="A430" s="108"/>
      <c r="B430" s="108"/>
      <c r="E430" s="108"/>
      <c r="F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A430" s="108"/>
      <c r="BF430" s="108"/>
      <c r="BH430" s="108"/>
      <c r="BJ430" s="108"/>
      <c r="BL430" s="108"/>
      <c r="BM430" s="108"/>
      <c r="BN430" s="108"/>
      <c r="CC430" s="108"/>
      <c r="CD430" s="108"/>
      <c r="CE430" s="108"/>
      <c r="CF430" s="108"/>
    </row>
    <row r="431" spans="1:84">
      <c r="A431" s="108"/>
      <c r="B431" s="108"/>
      <c r="E431" s="108"/>
      <c r="F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A431" s="108"/>
      <c r="BF431" s="108"/>
      <c r="BH431" s="108"/>
      <c r="BJ431" s="108"/>
      <c r="BL431" s="108"/>
      <c r="BM431" s="108"/>
      <c r="BN431" s="108"/>
      <c r="CC431" s="108"/>
      <c r="CD431" s="108"/>
      <c r="CE431" s="108"/>
      <c r="CF431" s="108"/>
    </row>
    <row r="432" spans="1:84">
      <c r="A432" s="108"/>
      <c r="B432" s="108"/>
      <c r="E432" s="108"/>
      <c r="F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A432" s="108"/>
      <c r="BF432" s="108"/>
      <c r="BH432" s="108"/>
      <c r="BJ432" s="108"/>
      <c r="BL432" s="108"/>
      <c r="BM432" s="108"/>
      <c r="BN432" s="108"/>
      <c r="CC432" s="108"/>
      <c r="CD432" s="108"/>
      <c r="CE432" s="108"/>
      <c r="CF432" s="108"/>
    </row>
    <row r="433" spans="1:84">
      <c r="A433" s="108"/>
      <c r="B433" s="108"/>
      <c r="E433" s="108"/>
      <c r="F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A433" s="108"/>
      <c r="BF433" s="108"/>
      <c r="BH433" s="108"/>
      <c r="BJ433" s="108"/>
      <c r="BL433" s="108"/>
      <c r="BM433" s="108"/>
      <c r="BN433" s="108"/>
      <c r="CC433" s="108"/>
      <c r="CD433" s="108"/>
      <c r="CE433" s="108"/>
      <c r="CF433" s="108"/>
    </row>
    <row r="434" spans="1:84">
      <c r="A434" s="108"/>
      <c r="B434" s="108"/>
      <c r="E434" s="108"/>
      <c r="F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A434" s="108"/>
      <c r="BF434" s="108"/>
      <c r="BH434" s="108"/>
      <c r="BJ434" s="108"/>
      <c r="BL434" s="108"/>
      <c r="BM434" s="108"/>
      <c r="BN434" s="108"/>
      <c r="CC434" s="108"/>
      <c r="CD434" s="108"/>
      <c r="CE434" s="108"/>
      <c r="CF434" s="108"/>
    </row>
    <row r="435" spans="1:84">
      <c r="A435" s="108"/>
      <c r="B435" s="108"/>
      <c r="E435" s="108"/>
      <c r="F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A435" s="108"/>
      <c r="BF435" s="108"/>
      <c r="BH435" s="108"/>
      <c r="BJ435" s="108"/>
      <c r="BL435" s="108"/>
      <c r="BM435" s="108"/>
      <c r="BN435" s="108"/>
      <c r="CC435" s="108"/>
      <c r="CD435" s="108"/>
      <c r="CE435" s="108"/>
      <c r="CF435" s="108"/>
    </row>
    <row r="436" spans="1:84">
      <c r="A436" s="108"/>
      <c r="B436" s="108"/>
      <c r="E436" s="108"/>
      <c r="F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A436" s="108"/>
      <c r="BF436" s="108"/>
      <c r="BH436" s="108"/>
      <c r="BJ436" s="108"/>
      <c r="BL436" s="108"/>
      <c r="BM436" s="108"/>
      <c r="BN436" s="108"/>
      <c r="CC436" s="108"/>
      <c r="CD436" s="108"/>
      <c r="CE436" s="108"/>
      <c r="CF436" s="108"/>
    </row>
    <row r="437" spans="1:84">
      <c r="A437" s="108"/>
      <c r="B437" s="108"/>
      <c r="E437" s="108"/>
      <c r="F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A437" s="108"/>
      <c r="BF437" s="108"/>
      <c r="BH437" s="108"/>
      <c r="BJ437" s="108"/>
      <c r="BL437" s="108"/>
      <c r="BM437" s="108"/>
      <c r="BN437" s="108"/>
      <c r="CC437" s="108"/>
      <c r="CD437" s="108"/>
      <c r="CE437" s="108"/>
      <c r="CF437" s="108"/>
    </row>
    <row r="438" spans="1:84">
      <c r="A438" s="108"/>
      <c r="B438" s="108"/>
      <c r="E438" s="108"/>
      <c r="F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A438" s="108"/>
      <c r="BF438" s="108"/>
      <c r="BH438" s="108"/>
      <c r="BJ438" s="108"/>
      <c r="BL438" s="108"/>
      <c r="BM438" s="108"/>
      <c r="BN438" s="108"/>
      <c r="CC438" s="108"/>
      <c r="CD438" s="108"/>
      <c r="CE438" s="108"/>
      <c r="CF438" s="108"/>
    </row>
    <row r="439" spans="1:84">
      <c r="A439" s="108"/>
      <c r="B439" s="108"/>
      <c r="E439" s="108"/>
      <c r="F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A439" s="108"/>
      <c r="BF439" s="108"/>
      <c r="BH439" s="108"/>
      <c r="BJ439" s="108"/>
      <c r="BL439" s="108"/>
      <c r="BM439" s="108"/>
      <c r="BN439" s="108"/>
      <c r="CC439" s="108"/>
      <c r="CD439" s="108"/>
      <c r="CE439" s="108"/>
      <c r="CF439" s="108"/>
    </row>
    <row r="440" spans="1:84">
      <c r="A440" s="108"/>
      <c r="B440" s="108"/>
      <c r="E440" s="108"/>
      <c r="F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A440" s="108"/>
      <c r="BF440" s="108"/>
      <c r="BH440" s="108"/>
      <c r="BJ440" s="108"/>
      <c r="BL440" s="108"/>
      <c r="BM440" s="108"/>
      <c r="BN440" s="108"/>
      <c r="CC440" s="108"/>
      <c r="CD440" s="108"/>
      <c r="CE440" s="108"/>
      <c r="CF440" s="108"/>
    </row>
    <row r="441" spans="1:84">
      <c r="A441" s="108"/>
      <c r="B441" s="108"/>
      <c r="E441" s="108"/>
      <c r="F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A441" s="108"/>
      <c r="BF441" s="108"/>
      <c r="BH441" s="108"/>
      <c r="BJ441" s="108"/>
      <c r="BL441" s="108"/>
      <c r="BM441" s="108"/>
      <c r="BN441" s="108"/>
      <c r="CC441" s="108"/>
      <c r="CD441" s="108"/>
      <c r="CE441" s="108"/>
      <c r="CF441" s="108"/>
    </row>
    <row r="442" spans="1:84">
      <c r="A442" s="108"/>
      <c r="B442" s="108"/>
      <c r="E442" s="108"/>
      <c r="F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A442" s="108"/>
      <c r="BF442" s="108"/>
      <c r="BH442" s="108"/>
      <c r="BJ442" s="108"/>
      <c r="BL442" s="108"/>
      <c r="BM442" s="108"/>
      <c r="BN442" s="108"/>
      <c r="CC442" s="108"/>
      <c r="CD442" s="108"/>
      <c r="CE442" s="108"/>
      <c r="CF442" s="108"/>
    </row>
    <row r="443" spans="1:84">
      <c r="A443" s="108"/>
      <c r="B443" s="108"/>
      <c r="E443" s="108"/>
      <c r="F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A443" s="108"/>
      <c r="BF443" s="108"/>
      <c r="BH443" s="108"/>
      <c r="BJ443" s="108"/>
      <c r="BL443" s="108"/>
      <c r="BM443" s="108"/>
      <c r="BN443" s="108"/>
      <c r="CC443" s="108"/>
      <c r="CD443" s="108"/>
      <c r="CE443" s="108"/>
      <c r="CF443" s="108"/>
    </row>
    <row r="444" spans="1:84">
      <c r="A444" s="108"/>
      <c r="B444" s="108"/>
      <c r="E444" s="108"/>
      <c r="F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A444" s="108"/>
      <c r="BF444" s="108"/>
      <c r="BH444" s="108"/>
      <c r="BJ444" s="108"/>
      <c r="BL444" s="108"/>
      <c r="BM444" s="108"/>
      <c r="BN444" s="108"/>
      <c r="CC444" s="108"/>
      <c r="CD444" s="108"/>
      <c r="CE444" s="108"/>
      <c r="CF444" s="108"/>
    </row>
    <row r="445" spans="1:84">
      <c r="A445" s="108"/>
      <c r="B445" s="108"/>
      <c r="E445" s="108"/>
      <c r="F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A445" s="108"/>
      <c r="BF445" s="108"/>
      <c r="BH445" s="108"/>
      <c r="BJ445" s="108"/>
      <c r="BL445" s="108"/>
      <c r="BM445" s="108"/>
      <c r="BN445" s="108"/>
      <c r="CC445" s="108"/>
      <c r="CD445" s="108"/>
      <c r="CE445" s="108"/>
      <c r="CF445" s="108"/>
    </row>
    <row r="446" spans="1:84">
      <c r="A446" s="108"/>
      <c r="B446" s="108"/>
      <c r="E446" s="108"/>
      <c r="F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A446" s="108"/>
      <c r="BF446" s="108"/>
      <c r="BH446" s="108"/>
      <c r="BJ446" s="108"/>
      <c r="BL446" s="108"/>
      <c r="BM446" s="108"/>
      <c r="BN446" s="108"/>
      <c r="CC446" s="108"/>
      <c r="CD446" s="108"/>
      <c r="CE446" s="108"/>
      <c r="CF446" s="108"/>
    </row>
    <row r="447" spans="1:84">
      <c r="A447" s="108"/>
      <c r="B447" s="108"/>
      <c r="E447" s="108"/>
      <c r="F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A447" s="108"/>
      <c r="BF447" s="108"/>
      <c r="BH447" s="108"/>
      <c r="BJ447" s="108"/>
      <c r="BL447" s="108"/>
      <c r="BM447" s="108"/>
      <c r="BN447" s="108"/>
      <c r="CC447" s="108"/>
      <c r="CD447" s="108"/>
      <c r="CE447" s="108"/>
      <c r="CF447" s="108"/>
    </row>
    <row r="448" spans="1:84">
      <c r="A448" s="108"/>
      <c r="B448" s="108"/>
      <c r="E448" s="108"/>
      <c r="F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A448" s="108"/>
      <c r="BF448" s="108"/>
      <c r="BH448" s="108"/>
      <c r="BJ448" s="108"/>
      <c r="BL448" s="108"/>
      <c r="BM448" s="108"/>
      <c r="BN448" s="108"/>
      <c r="CC448" s="108"/>
      <c r="CD448" s="108"/>
      <c r="CE448" s="108"/>
      <c r="CF448" s="108"/>
    </row>
    <row r="449" spans="1:84">
      <c r="A449" s="108"/>
      <c r="B449" s="108"/>
      <c r="E449" s="108"/>
      <c r="F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A449" s="108"/>
      <c r="BF449" s="108"/>
      <c r="BH449" s="108"/>
      <c r="BJ449" s="108"/>
      <c r="BL449" s="108"/>
      <c r="BM449" s="108"/>
      <c r="BN449" s="108"/>
      <c r="CC449" s="108"/>
      <c r="CD449" s="108"/>
      <c r="CE449" s="108"/>
      <c r="CF449" s="108"/>
    </row>
    <row r="450" spans="1:84">
      <c r="A450" s="108"/>
      <c r="B450" s="108"/>
      <c r="E450" s="108"/>
      <c r="F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A450" s="108"/>
      <c r="BF450" s="108"/>
      <c r="BH450" s="108"/>
      <c r="BJ450" s="108"/>
      <c r="BL450" s="108"/>
      <c r="BM450" s="108"/>
      <c r="BN450" s="108"/>
      <c r="CC450" s="108"/>
      <c r="CD450" s="108"/>
      <c r="CE450" s="108"/>
      <c r="CF450" s="108"/>
    </row>
    <row r="451" spans="1:84">
      <c r="A451" s="108"/>
      <c r="B451" s="108"/>
      <c r="E451" s="108"/>
      <c r="F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A451" s="108"/>
      <c r="BF451" s="108"/>
      <c r="BH451" s="108"/>
      <c r="BJ451" s="108"/>
      <c r="BL451" s="108"/>
      <c r="BM451" s="108"/>
      <c r="BN451" s="108"/>
      <c r="CC451" s="108"/>
      <c r="CD451" s="108"/>
      <c r="CE451" s="108"/>
      <c r="CF451" s="108"/>
    </row>
    <row r="452" spans="1:84">
      <c r="A452" s="108"/>
      <c r="B452" s="108"/>
      <c r="E452" s="108"/>
      <c r="F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A452" s="108"/>
      <c r="BF452" s="108"/>
      <c r="BH452" s="108"/>
      <c r="BJ452" s="108"/>
      <c r="BL452" s="108"/>
      <c r="BM452" s="108"/>
      <c r="BN452" s="108"/>
      <c r="CC452" s="108"/>
      <c r="CD452" s="108"/>
      <c r="CE452" s="108"/>
      <c r="CF452" s="108"/>
    </row>
    <row r="453" spans="1:84">
      <c r="A453" s="108"/>
      <c r="B453" s="108"/>
      <c r="E453" s="108"/>
      <c r="F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A453" s="108"/>
      <c r="BF453" s="108"/>
      <c r="BH453" s="108"/>
      <c r="BJ453" s="108"/>
      <c r="BL453" s="108"/>
      <c r="BM453" s="108"/>
      <c r="BN453" s="108"/>
      <c r="CC453" s="108"/>
      <c r="CD453" s="108"/>
      <c r="CE453" s="108"/>
      <c r="CF453" s="108"/>
    </row>
    <row r="454" spans="1:84">
      <c r="A454" s="108"/>
      <c r="B454" s="108"/>
      <c r="E454" s="108"/>
      <c r="F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A454" s="108"/>
      <c r="BF454" s="108"/>
      <c r="BH454" s="108"/>
      <c r="BJ454" s="108"/>
      <c r="BL454" s="108"/>
      <c r="BM454" s="108"/>
      <c r="BN454" s="108"/>
      <c r="CC454" s="108"/>
      <c r="CD454" s="108"/>
      <c r="CE454" s="108"/>
      <c r="CF454" s="108"/>
    </row>
    <row r="455" spans="1:84">
      <c r="A455" s="108"/>
      <c r="B455" s="108"/>
      <c r="E455" s="108"/>
      <c r="F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A455" s="108"/>
      <c r="BF455" s="108"/>
      <c r="BH455" s="108"/>
      <c r="BJ455" s="108"/>
      <c r="BL455" s="108"/>
      <c r="BM455" s="108"/>
      <c r="BN455" s="108"/>
      <c r="CC455" s="108"/>
      <c r="CD455" s="108"/>
      <c r="CE455" s="108"/>
      <c r="CF455" s="108"/>
    </row>
    <row r="456" spans="1:84">
      <c r="A456" s="108"/>
      <c r="B456" s="108"/>
      <c r="E456" s="108"/>
      <c r="F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A456" s="108"/>
      <c r="BF456" s="108"/>
      <c r="BH456" s="108"/>
      <c r="BJ456" s="108"/>
      <c r="BL456" s="108"/>
      <c r="BM456" s="108"/>
      <c r="BN456" s="108"/>
      <c r="CC456" s="108"/>
      <c r="CD456" s="108"/>
      <c r="CE456" s="108"/>
      <c r="CF456" s="108"/>
    </row>
    <row r="457" spans="1:84">
      <c r="A457" s="108"/>
      <c r="B457" s="108"/>
      <c r="E457" s="108"/>
      <c r="F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A457" s="108"/>
      <c r="BF457" s="108"/>
      <c r="BH457" s="108"/>
      <c r="BJ457" s="108"/>
      <c r="BL457" s="108"/>
      <c r="BM457" s="108"/>
      <c r="BN457" s="108"/>
      <c r="CC457" s="108"/>
      <c r="CD457" s="108"/>
      <c r="CE457" s="108"/>
      <c r="CF457" s="108"/>
    </row>
    <row r="458" spans="1:84">
      <c r="A458" s="108"/>
      <c r="B458" s="108"/>
      <c r="E458" s="108"/>
      <c r="F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A458" s="108"/>
      <c r="BF458" s="108"/>
      <c r="BH458" s="108"/>
      <c r="BJ458" s="108"/>
      <c r="BL458" s="108"/>
      <c r="BM458" s="108"/>
      <c r="BN458" s="108"/>
      <c r="CC458" s="108"/>
      <c r="CD458" s="108"/>
      <c r="CE458" s="108"/>
      <c r="CF458" s="108"/>
    </row>
    <row r="459" spans="1:84">
      <c r="A459" s="108"/>
      <c r="B459" s="108"/>
      <c r="E459" s="108"/>
      <c r="F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A459" s="108"/>
      <c r="BF459" s="108"/>
      <c r="BH459" s="108"/>
      <c r="BJ459" s="108"/>
      <c r="BL459" s="108"/>
      <c r="BM459" s="108"/>
      <c r="BN459" s="108"/>
      <c r="CC459" s="108"/>
      <c r="CD459" s="108"/>
      <c r="CE459" s="108"/>
      <c r="CF459" s="108"/>
    </row>
    <row r="460" spans="1:84">
      <c r="A460" s="108"/>
      <c r="B460" s="108"/>
      <c r="E460" s="108"/>
      <c r="F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A460" s="108"/>
      <c r="BF460" s="108"/>
      <c r="BH460" s="108"/>
      <c r="BJ460" s="108"/>
      <c r="BL460" s="108"/>
      <c r="BM460" s="108"/>
      <c r="BN460" s="108"/>
      <c r="CC460" s="108"/>
      <c r="CD460" s="108"/>
      <c r="CE460" s="108"/>
      <c r="CF460" s="108"/>
    </row>
    <row r="461" spans="1:84">
      <c r="A461" s="108"/>
      <c r="B461" s="108"/>
      <c r="E461" s="108"/>
      <c r="F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A461" s="108"/>
      <c r="BF461" s="108"/>
      <c r="BH461" s="108"/>
      <c r="BJ461" s="108"/>
      <c r="BL461" s="108"/>
      <c r="BM461" s="108"/>
      <c r="BN461" s="108"/>
      <c r="CC461" s="108"/>
      <c r="CD461" s="108"/>
      <c r="CE461" s="108"/>
      <c r="CF461" s="108"/>
    </row>
    <row r="462" spans="1:84">
      <c r="A462" s="108"/>
      <c r="B462" s="108"/>
      <c r="E462" s="108"/>
      <c r="F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A462" s="108"/>
      <c r="BF462" s="108"/>
      <c r="BH462" s="108"/>
      <c r="BJ462" s="108"/>
      <c r="BL462" s="108"/>
      <c r="BM462" s="108"/>
      <c r="BN462" s="108"/>
      <c r="CC462" s="108"/>
      <c r="CD462" s="108"/>
      <c r="CE462" s="108"/>
      <c r="CF462" s="108"/>
    </row>
    <row r="463" spans="1:84">
      <c r="A463" s="108"/>
      <c r="B463" s="108"/>
      <c r="E463" s="108"/>
      <c r="F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A463" s="108"/>
      <c r="BF463" s="108"/>
      <c r="BH463" s="108"/>
      <c r="BJ463" s="108"/>
      <c r="BL463" s="108"/>
      <c r="BM463" s="108"/>
      <c r="BN463" s="108"/>
      <c r="CC463" s="108"/>
      <c r="CD463" s="108"/>
      <c r="CE463" s="108"/>
      <c r="CF463" s="108"/>
    </row>
    <row r="464" spans="1:84">
      <c r="A464" s="108"/>
      <c r="B464" s="108"/>
      <c r="E464" s="108"/>
      <c r="F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A464" s="108"/>
      <c r="BF464" s="108"/>
      <c r="BH464" s="108"/>
      <c r="BJ464" s="108"/>
      <c r="BL464" s="108"/>
      <c r="BM464" s="108"/>
      <c r="BN464" s="108"/>
      <c r="CC464" s="108"/>
      <c r="CD464" s="108"/>
      <c r="CE464" s="108"/>
      <c r="CF464" s="108"/>
    </row>
    <row r="465" spans="1:84">
      <c r="A465" s="108"/>
      <c r="B465" s="108"/>
      <c r="E465" s="108"/>
      <c r="F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A465" s="108"/>
      <c r="BF465" s="108"/>
      <c r="BH465" s="108"/>
      <c r="BJ465" s="108"/>
      <c r="BL465" s="108"/>
      <c r="BM465" s="108"/>
      <c r="BN465" s="108"/>
      <c r="CC465" s="108"/>
      <c r="CD465" s="108"/>
      <c r="CE465" s="108"/>
      <c r="CF465" s="108"/>
    </row>
    <row r="466" spans="1:84">
      <c r="A466" s="108"/>
      <c r="B466" s="108"/>
      <c r="E466" s="108"/>
      <c r="F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A466" s="108"/>
      <c r="BF466" s="108"/>
      <c r="BH466" s="108"/>
      <c r="BJ466" s="108"/>
      <c r="BL466" s="108"/>
      <c r="BM466" s="108"/>
      <c r="BN466" s="108"/>
      <c r="CC466" s="108"/>
      <c r="CD466" s="108"/>
      <c r="CE466" s="108"/>
      <c r="CF466" s="108"/>
    </row>
    <row r="467" spans="1:84">
      <c r="A467" s="108"/>
      <c r="B467" s="108"/>
      <c r="E467" s="108"/>
      <c r="F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A467" s="108"/>
      <c r="BF467" s="108"/>
      <c r="BH467" s="108"/>
      <c r="BJ467" s="108"/>
      <c r="BL467" s="108"/>
      <c r="BM467" s="108"/>
      <c r="BN467" s="108"/>
      <c r="CC467" s="108"/>
      <c r="CD467" s="108"/>
      <c r="CE467" s="108"/>
      <c r="CF467" s="108"/>
    </row>
    <row r="468" spans="1:84">
      <c r="A468" s="108"/>
      <c r="B468" s="108"/>
      <c r="E468" s="108"/>
      <c r="F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A468" s="108"/>
      <c r="BF468" s="108"/>
      <c r="BH468" s="108"/>
      <c r="BJ468" s="108"/>
      <c r="BL468" s="108"/>
      <c r="BM468" s="108"/>
      <c r="BN468" s="108"/>
      <c r="CC468" s="108"/>
      <c r="CD468" s="108"/>
      <c r="CE468" s="108"/>
      <c r="CF468" s="108"/>
    </row>
    <row r="469" spans="1:84">
      <c r="A469" s="108"/>
      <c r="B469" s="108"/>
      <c r="E469" s="108"/>
      <c r="F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A469" s="108"/>
      <c r="BF469" s="108"/>
      <c r="BH469" s="108"/>
      <c r="BJ469" s="108"/>
      <c r="BL469" s="108"/>
      <c r="BM469" s="108"/>
      <c r="BN469" s="108"/>
      <c r="CC469" s="108"/>
      <c r="CD469" s="108"/>
      <c r="CE469" s="108"/>
      <c r="CF469" s="108"/>
    </row>
    <row r="470" spans="1:84">
      <c r="A470" s="108"/>
      <c r="B470" s="108"/>
      <c r="E470" s="108"/>
      <c r="F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A470" s="108"/>
      <c r="BF470" s="108"/>
      <c r="BH470" s="108"/>
      <c r="BJ470" s="108"/>
      <c r="BL470" s="108"/>
      <c r="BM470" s="108"/>
      <c r="BN470" s="108"/>
      <c r="CC470" s="108"/>
      <c r="CD470" s="108"/>
      <c r="CE470" s="108"/>
      <c r="CF470" s="108"/>
    </row>
    <row r="471" spans="1:84">
      <c r="A471" s="108"/>
      <c r="B471" s="108"/>
      <c r="E471" s="108"/>
      <c r="F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A471" s="108"/>
      <c r="BF471" s="108"/>
      <c r="BH471" s="108"/>
      <c r="BJ471" s="108"/>
      <c r="BL471" s="108"/>
      <c r="BM471" s="108"/>
      <c r="BN471" s="108"/>
      <c r="CC471" s="108"/>
      <c r="CD471" s="108"/>
      <c r="CE471" s="108"/>
      <c r="CF471" s="108"/>
    </row>
    <row r="472" spans="1:84">
      <c r="A472" s="108"/>
      <c r="B472" s="108"/>
      <c r="E472" s="108"/>
      <c r="F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A472" s="108"/>
      <c r="BF472" s="108"/>
      <c r="BH472" s="108"/>
      <c r="BJ472" s="108"/>
      <c r="BL472" s="108"/>
      <c r="BM472" s="108"/>
      <c r="BN472" s="108"/>
      <c r="CC472" s="108"/>
      <c r="CD472" s="108"/>
      <c r="CE472" s="108"/>
      <c r="CF472" s="108"/>
    </row>
    <row r="473" spans="1:84">
      <c r="A473" s="108"/>
      <c r="B473" s="108"/>
      <c r="E473" s="108"/>
      <c r="F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A473" s="108"/>
      <c r="BF473" s="108"/>
      <c r="BH473" s="108"/>
      <c r="BJ473" s="108"/>
      <c r="BL473" s="108"/>
      <c r="BM473" s="108"/>
      <c r="BN473" s="108"/>
      <c r="CC473" s="108"/>
      <c r="CD473" s="108"/>
      <c r="CE473" s="108"/>
      <c r="CF473" s="108"/>
    </row>
    <row r="474" spans="1:84">
      <c r="A474" s="108"/>
      <c r="B474" s="108"/>
      <c r="E474" s="108"/>
      <c r="F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F474" s="108"/>
      <c r="BH474" s="108"/>
      <c r="BJ474" s="108"/>
      <c r="BL474" s="108"/>
      <c r="BM474" s="108"/>
      <c r="BN474" s="108"/>
      <c r="CC474" s="108"/>
      <c r="CD474" s="108"/>
      <c r="CE474" s="108"/>
      <c r="CF474" s="108"/>
    </row>
    <row r="475" spans="1:84">
      <c r="A475" s="108"/>
      <c r="B475" s="108"/>
      <c r="E475" s="108"/>
      <c r="F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A475" s="108"/>
      <c r="BF475" s="108"/>
      <c r="BH475" s="108"/>
      <c r="BJ475" s="108"/>
      <c r="BL475" s="108"/>
      <c r="BM475" s="108"/>
      <c r="BN475" s="108"/>
      <c r="CC475" s="108"/>
      <c r="CD475" s="108"/>
      <c r="CE475" s="108"/>
      <c r="CF475" s="108"/>
    </row>
    <row r="476" spans="1:84">
      <c r="A476" s="108"/>
      <c r="B476" s="108"/>
      <c r="E476" s="108"/>
      <c r="F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A476" s="108"/>
      <c r="BF476" s="108"/>
      <c r="BH476" s="108"/>
      <c r="BJ476" s="108"/>
      <c r="BL476" s="108"/>
      <c r="BM476" s="108"/>
      <c r="BN476" s="108"/>
      <c r="CC476" s="108"/>
      <c r="CD476" s="108"/>
      <c r="CE476" s="108"/>
      <c r="CF476" s="108"/>
    </row>
    <row r="477" spans="1:84">
      <c r="A477" s="108"/>
      <c r="B477" s="108"/>
      <c r="E477" s="108"/>
      <c r="F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A477" s="108"/>
      <c r="BF477" s="108"/>
      <c r="BH477" s="108"/>
      <c r="BJ477" s="108"/>
      <c r="BL477" s="108"/>
      <c r="BM477" s="108"/>
      <c r="BN477" s="108"/>
      <c r="CC477" s="108"/>
      <c r="CD477" s="108"/>
      <c r="CE477" s="108"/>
      <c r="CF477" s="108"/>
    </row>
    <row r="478" spans="1:84">
      <c r="A478" s="108"/>
      <c r="B478" s="108"/>
      <c r="E478" s="108"/>
      <c r="F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A478" s="108"/>
      <c r="BF478" s="108"/>
      <c r="BH478" s="108"/>
      <c r="BJ478" s="108"/>
      <c r="BL478" s="108"/>
      <c r="BM478" s="108"/>
      <c r="BN478" s="108"/>
      <c r="CC478" s="108"/>
      <c r="CD478" s="108"/>
      <c r="CE478" s="108"/>
      <c r="CF478" s="108"/>
    </row>
    <row r="479" spans="1:84">
      <c r="A479" s="108"/>
      <c r="B479" s="108"/>
      <c r="E479" s="108"/>
      <c r="F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A479" s="108"/>
      <c r="BF479" s="108"/>
      <c r="BH479" s="108"/>
      <c r="BJ479" s="108"/>
      <c r="BL479" s="108"/>
      <c r="BM479" s="108"/>
      <c r="BN479" s="108"/>
      <c r="CC479" s="108"/>
      <c r="CD479" s="108"/>
      <c r="CE479" s="108"/>
      <c r="CF479" s="108"/>
    </row>
    <row r="480" spans="1:84">
      <c r="A480" s="108"/>
      <c r="B480" s="108"/>
      <c r="E480" s="108"/>
      <c r="F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A480" s="108"/>
      <c r="BF480" s="108"/>
      <c r="BH480" s="108"/>
      <c r="BJ480" s="108"/>
      <c r="BL480" s="108"/>
      <c r="BM480" s="108"/>
      <c r="BN480" s="108"/>
      <c r="CC480" s="108"/>
      <c r="CD480" s="108"/>
      <c r="CE480" s="108"/>
      <c r="CF480" s="108"/>
    </row>
    <row r="481" spans="1:84">
      <c r="A481" s="108"/>
      <c r="B481" s="108"/>
      <c r="E481" s="108"/>
      <c r="F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A481" s="108"/>
      <c r="BF481" s="108"/>
      <c r="BH481" s="108"/>
      <c r="BJ481" s="108"/>
      <c r="BL481" s="108"/>
      <c r="BM481" s="108"/>
      <c r="BN481" s="108"/>
      <c r="CC481" s="108"/>
      <c r="CD481" s="108"/>
      <c r="CE481" s="108"/>
      <c r="CF481" s="108"/>
    </row>
    <row r="482" spans="1:84">
      <c r="A482" s="108"/>
      <c r="B482" s="108"/>
      <c r="E482" s="108"/>
      <c r="F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A482" s="108"/>
      <c r="BF482" s="108"/>
      <c r="BH482" s="108"/>
      <c r="BJ482" s="108"/>
      <c r="BL482" s="108"/>
      <c r="BM482" s="108"/>
      <c r="BN482" s="108"/>
      <c r="CC482" s="108"/>
      <c r="CD482" s="108"/>
      <c r="CE482" s="108"/>
      <c r="CF482" s="108"/>
    </row>
    <row r="483" spans="1:84">
      <c r="A483" s="108"/>
      <c r="B483" s="108"/>
      <c r="E483" s="108"/>
      <c r="F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A483" s="108"/>
      <c r="BF483" s="108"/>
      <c r="BH483" s="108"/>
      <c r="BJ483" s="108"/>
      <c r="BL483" s="108"/>
      <c r="BM483" s="108"/>
      <c r="BN483" s="108"/>
      <c r="CC483" s="108"/>
      <c r="CD483" s="108"/>
      <c r="CE483" s="108"/>
      <c r="CF483" s="108"/>
    </row>
    <row r="484" spans="1:84">
      <c r="A484" s="108"/>
      <c r="B484" s="108"/>
      <c r="E484" s="108"/>
      <c r="F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A484" s="108"/>
      <c r="BF484" s="108"/>
      <c r="BH484" s="108"/>
      <c r="BJ484" s="108"/>
      <c r="BL484" s="108"/>
      <c r="BM484" s="108"/>
      <c r="BN484" s="108"/>
      <c r="CC484" s="108"/>
      <c r="CD484" s="108"/>
      <c r="CE484" s="108"/>
      <c r="CF484" s="108"/>
    </row>
    <row r="485" spans="1:84">
      <c r="A485" s="108"/>
      <c r="B485" s="108"/>
      <c r="E485" s="108"/>
      <c r="F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A485" s="108"/>
      <c r="BF485" s="108"/>
      <c r="BH485" s="108"/>
      <c r="BJ485" s="108"/>
      <c r="BL485" s="108"/>
      <c r="BM485" s="108"/>
      <c r="BN485" s="108"/>
      <c r="CC485" s="108"/>
      <c r="CD485" s="108"/>
      <c r="CE485" s="108"/>
      <c r="CF485" s="108"/>
    </row>
    <row r="486" spans="1:84">
      <c r="A486" s="108"/>
      <c r="B486" s="108"/>
      <c r="E486" s="108"/>
      <c r="F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F486" s="108"/>
      <c r="BH486" s="108"/>
      <c r="BJ486" s="108"/>
      <c r="BL486" s="108"/>
      <c r="BM486" s="108"/>
      <c r="BN486" s="108"/>
      <c r="CC486" s="108"/>
      <c r="CD486" s="108"/>
      <c r="CE486" s="108"/>
      <c r="CF486" s="108"/>
    </row>
    <row r="487" spans="1:84">
      <c r="A487" s="108"/>
      <c r="B487" s="108"/>
      <c r="E487" s="108"/>
      <c r="F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A487" s="108"/>
      <c r="BF487" s="108"/>
      <c r="BH487" s="108"/>
      <c r="BJ487" s="108"/>
      <c r="BL487" s="108"/>
      <c r="BM487" s="108"/>
      <c r="BN487" s="108"/>
      <c r="CC487" s="108"/>
      <c r="CD487" s="108"/>
      <c r="CE487" s="108"/>
      <c r="CF487" s="108"/>
    </row>
    <row r="488" spans="1:84">
      <c r="A488" s="108"/>
      <c r="B488" s="108"/>
      <c r="E488" s="108"/>
      <c r="F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F488" s="108"/>
      <c r="BH488" s="108"/>
      <c r="BJ488" s="108"/>
      <c r="BL488" s="108"/>
      <c r="BM488" s="108"/>
      <c r="BN488" s="108"/>
      <c r="CC488" s="108"/>
      <c r="CD488" s="108"/>
      <c r="CE488" s="108"/>
      <c r="CF488" s="108"/>
    </row>
    <row r="489" spans="1:84">
      <c r="A489" s="108"/>
      <c r="B489" s="108"/>
      <c r="E489" s="108"/>
      <c r="F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F489" s="108"/>
      <c r="BH489" s="108"/>
      <c r="BJ489" s="108"/>
      <c r="BL489" s="108"/>
      <c r="BM489" s="108"/>
      <c r="BN489" s="108"/>
      <c r="CC489" s="108"/>
      <c r="CD489" s="108"/>
      <c r="CE489" s="108"/>
      <c r="CF489" s="108"/>
    </row>
    <row r="490" spans="1:84">
      <c r="A490" s="108"/>
      <c r="B490" s="108"/>
      <c r="E490" s="108"/>
      <c r="F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F490" s="108"/>
      <c r="BH490" s="108"/>
      <c r="BJ490" s="108"/>
      <c r="BL490" s="108"/>
      <c r="BM490" s="108"/>
      <c r="BN490" s="108"/>
      <c r="CC490" s="108"/>
      <c r="CD490" s="108"/>
      <c r="CE490" s="108"/>
      <c r="CF490" s="108"/>
    </row>
    <row r="491" spans="1:84">
      <c r="A491" s="108"/>
      <c r="B491" s="108"/>
      <c r="E491" s="108"/>
      <c r="F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A491" s="108"/>
      <c r="BF491" s="108"/>
      <c r="BH491" s="108"/>
      <c r="BJ491" s="108"/>
      <c r="BL491" s="108"/>
      <c r="BM491" s="108"/>
      <c r="BN491" s="108"/>
      <c r="CC491" s="108"/>
      <c r="CD491" s="108"/>
      <c r="CE491" s="108"/>
      <c r="CF491" s="108"/>
    </row>
    <row r="492" spans="1:84">
      <c r="A492" s="108"/>
      <c r="B492" s="108"/>
      <c r="E492" s="108"/>
      <c r="F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F492" s="108"/>
      <c r="BH492" s="108"/>
      <c r="BJ492" s="108"/>
      <c r="BL492" s="108"/>
      <c r="BM492" s="108"/>
      <c r="BN492" s="108"/>
      <c r="CC492" s="108"/>
      <c r="CD492" s="108"/>
      <c r="CE492" s="108"/>
      <c r="CF492" s="108"/>
    </row>
    <row r="493" spans="1:84">
      <c r="A493" s="108"/>
      <c r="B493" s="108"/>
      <c r="E493" s="108"/>
      <c r="F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F493" s="108"/>
      <c r="BH493" s="108"/>
      <c r="BJ493" s="108"/>
      <c r="BL493" s="108"/>
      <c r="BM493" s="108"/>
      <c r="BN493" s="108"/>
      <c r="CC493" s="108"/>
      <c r="CD493" s="108"/>
      <c r="CE493" s="108"/>
      <c r="CF493" s="108"/>
    </row>
    <row r="494" spans="1:84">
      <c r="A494" s="108"/>
      <c r="B494" s="108"/>
      <c r="E494" s="108"/>
      <c r="F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F494" s="108"/>
      <c r="BH494" s="108"/>
      <c r="BJ494" s="108"/>
      <c r="BL494" s="108"/>
      <c r="BM494" s="108"/>
      <c r="BN494" s="108"/>
      <c r="CC494" s="108"/>
      <c r="CD494" s="108"/>
      <c r="CE494" s="108"/>
      <c r="CF494" s="108"/>
    </row>
    <row r="495" spans="1:84">
      <c r="A495" s="108"/>
      <c r="B495" s="108"/>
      <c r="E495" s="108"/>
      <c r="F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F495" s="108"/>
      <c r="BH495" s="108"/>
      <c r="BJ495" s="108"/>
      <c r="BL495" s="108"/>
      <c r="BM495" s="108"/>
      <c r="BN495" s="108"/>
      <c r="CC495" s="108"/>
      <c r="CD495" s="108"/>
      <c r="CE495" s="108"/>
      <c r="CF495" s="108"/>
    </row>
    <row r="496" spans="1:84">
      <c r="A496" s="108"/>
      <c r="B496" s="108"/>
      <c r="E496" s="108"/>
      <c r="F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A496" s="108"/>
      <c r="BF496" s="108"/>
      <c r="BH496" s="108"/>
      <c r="BJ496" s="108"/>
      <c r="BL496" s="108"/>
      <c r="BM496" s="108"/>
      <c r="BN496" s="108"/>
      <c r="CC496" s="108"/>
      <c r="CD496" s="108"/>
      <c r="CE496" s="108"/>
      <c r="CF496" s="108"/>
    </row>
    <row r="497" spans="1:84">
      <c r="A497" s="108"/>
      <c r="B497" s="108"/>
      <c r="E497" s="108"/>
      <c r="F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A497" s="108"/>
      <c r="BF497" s="108"/>
      <c r="BH497" s="108"/>
      <c r="BJ497" s="108"/>
      <c r="BL497" s="108"/>
      <c r="BM497" s="108"/>
      <c r="BN497" s="108"/>
      <c r="CC497" s="108"/>
      <c r="CD497" s="108"/>
      <c r="CE497" s="108"/>
      <c r="CF497" s="108"/>
    </row>
    <row r="498" spans="1:84">
      <c r="A498" s="108"/>
      <c r="B498" s="108"/>
      <c r="E498" s="108"/>
      <c r="F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F498" s="108"/>
      <c r="BH498" s="108"/>
      <c r="BJ498" s="108"/>
      <c r="BL498" s="108"/>
      <c r="BM498" s="108"/>
      <c r="BN498" s="108"/>
      <c r="CC498" s="108"/>
      <c r="CD498" s="108"/>
      <c r="CE498" s="108"/>
      <c r="CF498" s="108"/>
    </row>
    <row r="499" spans="1:84">
      <c r="A499" s="108"/>
      <c r="B499" s="108"/>
      <c r="E499" s="108"/>
      <c r="F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A499" s="108"/>
      <c r="BF499" s="108"/>
      <c r="BH499" s="108"/>
      <c r="BJ499" s="108"/>
      <c r="BL499" s="108"/>
      <c r="BM499" s="108"/>
      <c r="BN499" s="108"/>
      <c r="CC499" s="108"/>
      <c r="CD499" s="108"/>
      <c r="CE499" s="108"/>
      <c r="CF499" s="108"/>
    </row>
    <row r="500" spans="1:84">
      <c r="A500" s="108"/>
      <c r="B500" s="108"/>
      <c r="E500" s="108"/>
      <c r="F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A500" s="108"/>
      <c r="BF500" s="108"/>
      <c r="BH500" s="108"/>
      <c r="BJ500" s="108"/>
      <c r="BL500" s="108"/>
      <c r="BM500" s="108"/>
      <c r="BN500" s="108"/>
      <c r="CC500" s="108"/>
      <c r="CD500" s="108"/>
      <c r="CE500" s="108"/>
      <c r="CF500" s="108"/>
    </row>
    <row r="501" spans="1:84">
      <c r="A501" s="108"/>
      <c r="B501" s="108"/>
      <c r="E501" s="108"/>
      <c r="F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F501" s="108"/>
      <c r="BH501" s="108"/>
      <c r="BJ501" s="108"/>
      <c r="BL501" s="108"/>
      <c r="BM501" s="108"/>
      <c r="BN501" s="108"/>
      <c r="CC501" s="108"/>
      <c r="CD501" s="108"/>
      <c r="CE501" s="108"/>
      <c r="CF501" s="108"/>
    </row>
    <row r="502" spans="1:84">
      <c r="A502" s="108"/>
      <c r="B502" s="108"/>
      <c r="E502" s="108"/>
      <c r="F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F502" s="108"/>
      <c r="BH502" s="108"/>
      <c r="BJ502" s="108"/>
      <c r="BL502" s="108"/>
      <c r="BM502" s="108"/>
      <c r="BN502" s="108"/>
      <c r="CC502" s="108"/>
      <c r="CD502" s="108"/>
      <c r="CE502" s="108"/>
      <c r="CF502" s="108"/>
    </row>
    <row r="503" spans="1:84">
      <c r="A503" s="108"/>
      <c r="B503" s="108"/>
      <c r="E503" s="108"/>
      <c r="F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F503" s="108"/>
      <c r="BH503" s="108"/>
      <c r="BJ503" s="108"/>
      <c r="BL503" s="108"/>
      <c r="BM503" s="108"/>
      <c r="BN503" s="108"/>
      <c r="CC503" s="108"/>
      <c r="CD503" s="108"/>
      <c r="CE503" s="108"/>
      <c r="CF503" s="108"/>
    </row>
    <row r="504" spans="1:84">
      <c r="A504" s="108"/>
      <c r="B504" s="108"/>
      <c r="E504" s="108"/>
      <c r="F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F504" s="108"/>
      <c r="BH504" s="108"/>
      <c r="BJ504" s="108"/>
      <c r="BL504" s="108"/>
      <c r="BM504" s="108"/>
      <c r="BN504" s="108"/>
      <c r="CC504" s="108"/>
      <c r="CD504" s="108"/>
      <c r="CE504" s="108"/>
      <c r="CF504" s="108"/>
    </row>
    <row r="505" spans="1:84">
      <c r="A505" s="108"/>
      <c r="B505" s="108"/>
      <c r="E505" s="108"/>
      <c r="F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F505" s="108"/>
      <c r="BH505" s="108"/>
      <c r="BJ505" s="108"/>
      <c r="BL505" s="108"/>
      <c r="BM505" s="108"/>
      <c r="BN505" s="108"/>
      <c r="CC505" s="108"/>
      <c r="CD505" s="108"/>
      <c r="CE505" s="108"/>
      <c r="CF505" s="108"/>
    </row>
    <row r="506" spans="1:84">
      <c r="A506" s="108"/>
      <c r="B506" s="108"/>
      <c r="E506" s="108"/>
      <c r="F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F506" s="108"/>
      <c r="BH506" s="108"/>
      <c r="BJ506" s="108"/>
      <c r="BL506" s="108"/>
      <c r="BM506" s="108"/>
      <c r="BN506" s="108"/>
      <c r="CC506" s="108"/>
      <c r="CD506" s="108"/>
      <c r="CE506" s="108"/>
      <c r="CF506" s="108"/>
    </row>
    <row r="507" spans="1:84">
      <c r="A507" s="108"/>
      <c r="B507" s="108"/>
      <c r="E507" s="108"/>
      <c r="F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F507" s="108"/>
      <c r="BH507" s="108"/>
      <c r="BJ507" s="108"/>
      <c r="BL507" s="108"/>
      <c r="BM507" s="108"/>
      <c r="BN507" s="108"/>
      <c r="CC507" s="108"/>
      <c r="CD507" s="108"/>
      <c r="CE507" s="108"/>
      <c r="CF507" s="108"/>
    </row>
    <row r="508" spans="1:84">
      <c r="A508" s="108"/>
      <c r="B508" s="108"/>
      <c r="E508" s="108"/>
      <c r="F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F508" s="108"/>
      <c r="BH508" s="108"/>
      <c r="BJ508" s="108"/>
      <c r="BL508" s="108"/>
      <c r="BM508" s="108"/>
      <c r="BN508" s="108"/>
      <c r="CC508" s="108"/>
      <c r="CD508" s="108"/>
      <c r="CE508" s="108"/>
      <c r="CF508" s="108"/>
    </row>
    <row r="509" spans="1:84">
      <c r="A509" s="108"/>
      <c r="B509" s="108"/>
      <c r="E509" s="108"/>
      <c r="F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A509" s="108"/>
      <c r="BF509" s="108"/>
      <c r="BH509" s="108"/>
      <c r="BJ509" s="108"/>
      <c r="BL509" s="108"/>
      <c r="BM509" s="108"/>
      <c r="BN509" s="108"/>
      <c r="CC509" s="108"/>
      <c r="CD509" s="108"/>
      <c r="CE509" s="108"/>
      <c r="CF509" s="108"/>
    </row>
    <row r="510" spans="1:84">
      <c r="A510" s="108"/>
      <c r="B510" s="108"/>
      <c r="E510" s="108"/>
      <c r="F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A510" s="108"/>
      <c r="BF510" s="108"/>
      <c r="BH510" s="108"/>
      <c r="BJ510" s="108"/>
      <c r="BL510" s="108"/>
      <c r="BM510" s="108"/>
      <c r="BN510" s="108"/>
      <c r="CC510" s="108"/>
      <c r="CD510" s="108"/>
      <c r="CE510" s="108"/>
      <c r="CF510" s="108"/>
    </row>
    <row r="511" spans="1:84">
      <c r="A511" s="108"/>
      <c r="B511" s="108"/>
      <c r="E511" s="108"/>
      <c r="F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F511" s="108"/>
      <c r="BH511" s="108"/>
      <c r="BJ511" s="108"/>
      <c r="BL511" s="108"/>
      <c r="BM511" s="108"/>
      <c r="BN511" s="108"/>
      <c r="CC511" s="108"/>
      <c r="CD511" s="108"/>
      <c r="CE511" s="108"/>
      <c r="CF511" s="108"/>
    </row>
    <row r="512" spans="1:84">
      <c r="A512" s="108"/>
      <c r="B512" s="108"/>
      <c r="E512" s="108"/>
      <c r="F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F512" s="108"/>
      <c r="BH512" s="108"/>
      <c r="BJ512" s="108"/>
      <c r="BL512" s="108"/>
      <c r="BM512" s="108"/>
      <c r="BN512" s="108"/>
      <c r="CC512" s="108"/>
      <c r="CD512" s="108"/>
      <c r="CE512" s="108"/>
      <c r="CF512" s="108"/>
    </row>
    <row r="513" spans="1:84">
      <c r="A513" s="108"/>
      <c r="B513" s="108"/>
      <c r="E513" s="108"/>
      <c r="F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F513" s="108"/>
      <c r="BH513" s="108"/>
      <c r="BJ513" s="108"/>
      <c r="BL513" s="108"/>
      <c r="BM513" s="108"/>
      <c r="BN513" s="108"/>
      <c r="CC513" s="108"/>
      <c r="CD513" s="108"/>
      <c r="CE513" s="108"/>
      <c r="CF513" s="108"/>
    </row>
    <row r="514" spans="1:84">
      <c r="A514" s="108"/>
      <c r="B514" s="108"/>
      <c r="E514" s="108"/>
      <c r="F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F514" s="108"/>
      <c r="BH514" s="108"/>
      <c r="BJ514" s="108"/>
      <c r="BL514" s="108"/>
      <c r="BM514" s="108"/>
      <c r="BN514" s="108"/>
      <c r="CC514" s="108"/>
      <c r="CD514" s="108"/>
      <c r="CE514" s="108"/>
      <c r="CF514" s="108"/>
    </row>
    <row r="515" spans="1:84">
      <c r="A515" s="108"/>
      <c r="B515" s="108"/>
      <c r="E515" s="108"/>
      <c r="F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F515" s="108"/>
      <c r="BH515" s="108"/>
      <c r="BJ515" s="108"/>
      <c r="BL515" s="108"/>
      <c r="BM515" s="108"/>
      <c r="BN515" s="108"/>
      <c r="CC515" s="108"/>
      <c r="CD515" s="108"/>
      <c r="CE515" s="108"/>
      <c r="CF515" s="108"/>
    </row>
    <row r="516" spans="1:84">
      <c r="A516" s="108"/>
      <c r="B516" s="108"/>
      <c r="E516" s="108"/>
      <c r="F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F516" s="108"/>
      <c r="BH516" s="108"/>
      <c r="BJ516" s="108"/>
      <c r="BL516" s="108"/>
      <c r="BM516" s="108"/>
      <c r="BN516" s="108"/>
      <c r="CC516" s="108"/>
      <c r="CD516" s="108"/>
      <c r="CE516" s="108"/>
      <c r="CF516" s="108"/>
    </row>
    <row r="517" spans="1:84">
      <c r="A517" s="108"/>
      <c r="B517" s="108"/>
      <c r="E517" s="108"/>
      <c r="F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F517" s="108"/>
      <c r="BH517" s="108"/>
      <c r="BJ517" s="108"/>
      <c r="BL517" s="108"/>
      <c r="BM517" s="108"/>
      <c r="BN517" s="108"/>
      <c r="CC517" s="108"/>
      <c r="CD517" s="108"/>
      <c r="CE517" s="108"/>
      <c r="CF517" s="108"/>
    </row>
    <row r="518" spans="1:84">
      <c r="A518" s="108"/>
      <c r="B518" s="108"/>
      <c r="E518" s="108"/>
      <c r="F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F518" s="108"/>
      <c r="BH518" s="108"/>
      <c r="BJ518" s="108"/>
      <c r="BL518" s="108"/>
      <c r="BM518" s="108"/>
      <c r="BN518" s="108"/>
      <c r="CC518" s="108"/>
      <c r="CD518" s="108"/>
      <c r="CE518" s="108"/>
      <c r="CF518" s="108"/>
    </row>
    <row r="519" spans="1:84">
      <c r="A519" s="108"/>
      <c r="B519" s="108"/>
      <c r="E519" s="108"/>
      <c r="F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F519" s="108"/>
      <c r="BH519" s="108"/>
      <c r="BJ519" s="108"/>
      <c r="BL519" s="108"/>
      <c r="BM519" s="108"/>
      <c r="BN519" s="108"/>
      <c r="CC519" s="108"/>
      <c r="CD519" s="108"/>
      <c r="CE519" s="108"/>
      <c r="CF519" s="108"/>
    </row>
    <row r="520" spans="1:84">
      <c r="A520" s="108"/>
      <c r="B520" s="108"/>
      <c r="E520" s="108"/>
      <c r="F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F520" s="108"/>
      <c r="BH520" s="108"/>
      <c r="BJ520" s="108"/>
      <c r="BL520" s="108"/>
      <c r="BM520" s="108"/>
      <c r="BN520" s="108"/>
      <c r="CC520" s="108"/>
      <c r="CD520" s="108"/>
      <c r="CE520" s="108"/>
      <c r="CF520" s="108"/>
    </row>
    <row r="521" spans="1:84">
      <c r="A521" s="108"/>
      <c r="B521" s="108"/>
      <c r="E521" s="108"/>
      <c r="F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F521" s="108"/>
      <c r="BH521" s="108"/>
      <c r="BJ521" s="108"/>
      <c r="BL521" s="108"/>
      <c r="BM521" s="108"/>
      <c r="BN521" s="108"/>
      <c r="CC521" s="108"/>
      <c r="CD521" s="108"/>
      <c r="CE521" s="108"/>
      <c r="CF521" s="108"/>
    </row>
    <row r="522" spans="1:84">
      <c r="A522" s="108"/>
      <c r="B522" s="108"/>
      <c r="E522" s="108"/>
      <c r="F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F522" s="108"/>
      <c r="BH522" s="108"/>
      <c r="BJ522" s="108"/>
      <c r="BL522" s="108"/>
      <c r="BM522" s="108"/>
      <c r="BN522" s="108"/>
      <c r="CC522" s="108"/>
      <c r="CD522" s="108"/>
      <c r="CE522" s="108"/>
      <c r="CF522" s="108"/>
    </row>
    <row r="523" spans="1:84">
      <c r="A523" s="108"/>
      <c r="B523" s="108"/>
      <c r="E523" s="108"/>
      <c r="F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F523" s="108"/>
      <c r="BH523" s="108"/>
      <c r="BJ523" s="108"/>
      <c r="BL523" s="108"/>
      <c r="BM523" s="108"/>
      <c r="BN523" s="108"/>
      <c r="CC523" s="108"/>
      <c r="CD523" s="108"/>
      <c r="CE523" s="108"/>
      <c r="CF523" s="108"/>
    </row>
    <row r="524" spans="1:84">
      <c r="A524" s="108"/>
      <c r="B524" s="108"/>
      <c r="E524" s="108"/>
      <c r="F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F524" s="108"/>
      <c r="BH524" s="108"/>
      <c r="BJ524" s="108"/>
      <c r="BL524" s="108"/>
      <c r="BM524" s="108"/>
      <c r="BN524" s="108"/>
      <c r="CC524" s="108"/>
      <c r="CD524" s="108"/>
      <c r="CE524" s="108"/>
      <c r="CF524" s="108"/>
    </row>
    <row r="525" spans="1:84">
      <c r="A525" s="108"/>
      <c r="B525" s="108"/>
      <c r="E525" s="108"/>
      <c r="F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F525" s="108"/>
      <c r="BH525" s="108"/>
      <c r="BJ525" s="108"/>
      <c r="BL525" s="108"/>
      <c r="BM525" s="108"/>
      <c r="BN525" s="108"/>
      <c r="CC525" s="108"/>
      <c r="CD525" s="108"/>
      <c r="CE525" s="108"/>
      <c r="CF525" s="108"/>
    </row>
    <row r="526" spans="1:84">
      <c r="A526" s="108"/>
      <c r="B526" s="108"/>
      <c r="E526" s="108"/>
      <c r="F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F526" s="108"/>
      <c r="BH526" s="108"/>
      <c r="BJ526" s="108"/>
      <c r="BL526" s="108"/>
      <c r="BM526" s="108"/>
      <c r="BN526" s="108"/>
      <c r="CC526" s="108"/>
      <c r="CD526" s="108"/>
      <c r="CE526" s="108"/>
      <c r="CF526" s="108"/>
    </row>
    <row r="527" spans="1:84">
      <c r="A527" s="108"/>
      <c r="B527" s="108"/>
      <c r="E527" s="108"/>
      <c r="F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F527" s="108"/>
      <c r="BH527" s="108"/>
      <c r="BJ527" s="108"/>
      <c r="BL527" s="108"/>
      <c r="BM527" s="108"/>
      <c r="BN527" s="108"/>
      <c r="CC527" s="108"/>
      <c r="CD527" s="108"/>
      <c r="CE527" s="108"/>
      <c r="CF527" s="108"/>
    </row>
    <row r="528" spans="1:84">
      <c r="A528" s="108"/>
      <c r="B528" s="108"/>
      <c r="E528" s="108"/>
      <c r="F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F528" s="108"/>
      <c r="BH528" s="108"/>
      <c r="BJ528" s="108"/>
      <c r="BL528" s="108"/>
      <c r="BM528" s="108"/>
      <c r="BN528" s="108"/>
      <c r="CC528" s="108"/>
      <c r="CD528" s="108"/>
      <c r="CE528" s="108"/>
      <c r="CF528" s="108"/>
    </row>
    <row r="529" spans="1:84">
      <c r="A529" s="108"/>
      <c r="B529" s="108"/>
      <c r="E529" s="108"/>
      <c r="F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F529" s="108"/>
      <c r="BH529" s="108"/>
      <c r="BJ529" s="108"/>
      <c r="BL529" s="108"/>
      <c r="BM529" s="108"/>
      <c r="BN529" s="108"/>
      <c r="CC529" s="108"/>
      <c r="CD529" s="108"/>
      <c r="CE529" s="108"/>
      <c r="CF529" s="108"/>
    </row>
    <row r="530" spans="1:84">
      <c r="A530" s="108"/>
      <c r="B530" s="108"/>
      <c r="E530" s="108"/>
      <c r="F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F530" s="108"/>
      <c r="BH530" s="108"/>
      <c r="BJ530" s="108"/>
      <c r="BL530" s="108"/>
      <c r="BM530" s="108"/>
      <c r="BN530" s="108"/>
      <c r="CC530" s="108"/>
      <c r="CD530" s="108"/>
      <c r="CE530" s="108"/>
      <c r="CF530" s="108"/>
    </row>
    <row r="531" spans="1:84">
      <c r="A531" s="108"/>
      <c r="B531" s="108"/>
      <c r="E531" s="108"/>
      <c r="F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F531" s="108"/>
      <c r="BH531" s="108"/>
      <c r="BJ531" s="108"/>
      <c r="BL531" s="108"/>
      <c r="BM531" s="108"/>
      <c r="BN531" s="108"/>
      <c r="CC531" s="108"/>
      <c r="CD531" s="108"/>
      <c r="CE531" s="108"/>
      <c r="CF531" s="108"/>
    </row>
    <row r="532" spans="1:84">
      <c r="A532" s="108"/>
      <c r="B532" s="108"/>
      <c r="E532" s="108"/>
      <c r="F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F532" s="108"/>
      <c r="BH532" s="108"/>
      <c r="BJ532" s="108"/>
      <c r="BL532" s="108"/>
      <c r="BM532" s="108"/>
      <c r="BN532" s="108"/>
      <c r="CC532" s="108"/>
      <c r="CD532" s="108"/>
      <c r="CE532" s="108"/>
      <c r="CF532" s="108"/>
    </row>
    <row r="533" spans="1:84">
      <c r="A533" s="108"/>
      <c r="B533" s="108"/>
      <c r="E533" s="108"/>
      <c r="F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F533" s="108"/>
      <c r="BH533" s="108"/>
      <c r="BJ533" s="108"/>
      <c r="BL533" s="108"/>
      <c r="BM533" s="108"/>
      <c r="BN533" s="108"/>
      <c r="CC533" s="108"/>
      <c r="CD533" s="108"/>
      <c r="CE533" s="108"/>
      <c r="CF533" s="108"/>
    </row>
    <row r="534" spans="1:84">
      <c r="A534" s="108"/>
      <c r="B534" s="108"/>
      <c r="E534" s="108"/>
      <c r="F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F534" s="108"/>
      <c r="BH534" s="108"/>
      <c r="BJ534" s="108"/>
      <c r="BL534" s="108"/>
      <c r="BM534" s="108"/>
      <c r="BN534" s="108"/>
      <c r="CC534" s="108"/>
      <c r="CD534" s="108"/>
      <c r="CE534" s="108"/>
      <c r="CF534" s="108"/>
    </row>
    <row r="535" spans="1:84">
      <c r="A535" s="108"/>
      <c r="B535" s="108"/>
      <c r="E535" s="108"/>
      <c r="F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F535" s="108"/>
      <c r="BH535" s="108"/>
      <c r="BJ535" s="108"/>
      <c r="BL535" s="108"/>
      <c r="BM535" s="108"/>
      <c r="BN535" s="108"/>
      <c r="CC535" s="108"/>
      <c r="CD535" s="108"/>
      <c r="CE535" s="108"/>
      <c r="CF535" s="108"/>
    </row>
    <row r="536" spans="1:84">
      <c r="A536" s="108"/>
      <c r="B536" s="108"/>
      <c r="E536" s="108"/>
      <c r="F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F536" s="108"/>
      <c r="BH536" s="108"/>
      <c r="BJ536" s="108"/>
      <c r="BL536" s="108"/>
      <c r="BM536" s="108"/>
      <c r="BN536" s="108"/>
      <c r="CC536" s="108"/>
      <c r="CD536" s="108"/>
      <c r="CE536" s="108"/>
      <c r="CF536" s="108"/>
    </row>
    <row r="537" spans="1:84">
      <c r="A537" s="108"/>
      <c r="B537" s="108"/>
      <c r="E537" s="108"/>
      <c r="F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F537" s="108"/>
      <c r="BH537" s="108"/>
      <c r="BJ537" s="108"/>
      <c r="BL537" s="108"/>
      <c r="BM537" s="108"/>
      <c r="BN537" s="108"/>
      <c r="CC537" s="108"/>
      <c r="CD537" s="108"/>
      <c r="CE537" s="108"/>
      <c r="CF537" s="108"/>
    </row>
    <row r="538" spans="1:84">
      <c r="A538" s="108"/>
      <c r="B538" s="108"/>
      <c r="E538" s="108"/>
      <c r="F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F538" s="108"/>
      <c r="BH538" s="108"/>
      <c r="BJ538" s="108"/>
      <c r="BL538" s="108"/>
      <c r="BM538" s="108"/>
      <c r="BN538" s="108"/>
      <c r="CC538" s="108"/>
      <c r="CD538" s="108"/>
      <c r="CE538" s="108"/>
      <c r="CF538" s="108"/>
    </row>
    <row r="539" spans="1:84">
      <c r="A539" s="108"/>
      <c r="B539" s="108"/>
      <c r="E539" s="108"/>
      <c r="F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F539" s="108"/>
      <c r="BH539" s="108"/>
      <c r="BJ539" s="108"/>
      <c r="BL539" s="108"/>
      <c r="BM539" s="108"/>
      <c r="BN539" s="108"/>
      <c r="CC539" s="108"/>
      <c r="CD539" s="108"/>
      <c r="CE539" s="108"/>
      <c r="CF539" s="108"/>
    </row>
    <row r="540" spans="1:84">
      <c r="A540" s="108"/>
      <c r="B540" s="108"/>
      <c r="E540" s="108"/>
      <c r="F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F540" s="108"/>
      <c r="BH540" s="108"/>
      <c r="BJ540" s="108"/>
      <c r="BL540" s="108"/>
      <c r="BM540" s="108"/>
      <c r="BN540" s="108"/>
      <c r="CC540" s="108"/>
      <c r="CD540" s="108"/>
      <c r="CE540" s="108"/>
      <c r="CF540" s="108"/>
    </row>
    <row r="541" spans="1:84">
      <c r="A541" s="108"/>
      <c r="B541" s="108"/>
      <c r="E541" s="108"/>
      <c r="F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F541" s="108"/>
      <c r="BH541" s="108"/>
      <c r="BJ541" s="108"/>
      <c r="BL541" s="108"/>
      <c r="BM541" s="108"/>
      <c r="BN541" s="108"/>
      <c r="CC541" s="108"/>
      <c r="CD541" s="108"/>
      <c r="CE541" s="108"/>
      <c r="CF541" s="108"/>
    </row>
    <row r="542" spans="1:84">
      <c r="A542" s="108"/>
      <c r="B542" s="108"/>
      <c r="E542" s="108"/>
      <c r="F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F542" s="108"/>
      <c r="BH542" s="108"/>
      <c r="BJ542" s="108"/>
      <c r="BL542" s="108"/>
      <c r="BM542" s="108"/>
      <c r="BN542" s="108"/>
      <c r="CC542" s="108"/>
      <c r="CD542" s="108"/>
      <c r="CE542" s="108"/>
      <c r="CF542" s="108"/>
    </row>
    <row r="543" spans="1:84">
      <c r="A543" s="108"/>
      <c r="B543" s="108"/>
      <c r="E543" s="108"/>
      <c r="F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F543" s="108"/>
      <c r="BH543" s="108"/>
      <c r="BJ543" s="108"/>
      <c r="BL543" s="108"/>
      <c r="BM543" s="108"/>
      <c r="BN543" s="108"/>
      <c r="CC543" s="108"/>
      <c r="CD543" s="108"/>
      <c r="CE543" s="108"/>
      <c r="CF543" s="108"/>
    </row>
    <row r="544" spans="1:84">
      <c r="A544" s="108"/>
      <c r="B544" s="108"/>
      <c r="E544" s="108"/>
      <c r="F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F544" s="108"/>
      <c r="BH544" s="108"/>
      <c r="BJ544" s="108"/>
      <c r="BL544" s="108"/>
      <c r="BM544" s="108"/>
      <c r="BN544" s="108"/>
      <c r="CC544" s="108"/>
      <c r="CD544" s="108"/>
      <c r="CE544" s="108"/>
      <c r="CF544" s="108"/>
    </row>
    <row r="545" spans="1:84">
      <c r="A545" s="108"/>
      <c r="B545" s="108"/>
      <c r="E545" s="108"/>
      <c r="F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F545" s="108"/>
      <c r="BH545" s="108"/>
      <c r="BJ545" s="108"/>
      <c r="BL545" s="108"/>
      <c r="BM545" s="108"/>
      <c r="BN545" s="108"/>
      <c r="CC545" s="108"/>
      <c r="CD545" s="108"/>
      <c r="CE545" s="108"/>
      <c r="CF545" s="108"/>
    </row>
    <row r="546" spans="1:84">
      <c r="A546" s="108"/>
      <c r="B546" s="108"/>
      <c r="E546" s="108"/>
      <c r="F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F546" s="108"/>
      <c r="BH546" s="108"/>
      <c r="BJ546" s="108"/>
      <c r="BL546" s="108"/>
      <c r="BM546" s="108"/>
      <c r="BN546" s="108"/>
      <c r="CC546" s="108"/>
      <c r="CD546" s="108"/>
      <c r="CE546" s="108"/>
      <c r="CF546" s="108"/>
    </row>
    <row r="547" spans="1:84">
      <c r="A547" s="108"/>
      <c r="B547" s="108"/>
      <c r="E547" s="108"/>
      <c r="F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F547" s="108"/>
      <c r="BH547" s="108"/>
      <c r="BJ547" s="108"/>
      <c r="BL547" s="108"/>
      <c r="BM547" s="108"/>
      <c r="BN547" s="108"/>
      <c r="CC547" s="108"/>
      <c r="CD547" s="108"/>
      <c r="CE547" s="108"/>
      <c r="CF547" s="108"/>
    </row>
    <row r="548" spans="1:84">
      <c r="A548" s="108"/>
      <c r="B548" s="108"/>
      <c r="E548" s="108"/>
      <c r="F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F548" s="108"/>
      <c r="BH548" s="108"/>
      <c r="BJ548" s="108"/>
      <c r="BL548" s="108"/>
      <c r="BM548" s="108"/>
      <c r="BN548" s="108"/>
      <c r="CC548" s="108"/>
      <c r="CD548" s="108"/>
      <c r="CE548" s="108"/>
      <c r="CF548" s="108"/>
    </row>
    <row r="549" spans="1:84">
      <c r="A549" s="108"/>
      <c r="B549" s="108"/>
      <c r="E549" s="108"/>
      <c r="F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F549" s="108"/>
      <c r="BH549" s="108"/>
      <c r="BJ549" s="108"/>
      <c r="BL549" s="108"/>
      <c r="BM549" s="108"/>
      <c r="BN549" s="108"/>
      <c r="CC549" s="108"/>
      <c r="CD549" s="108"/>
      <c r="CE549" s="108"/>
      <c r="CF549" s="108"/>
    </row>
    <row r="550" spans="1:84">
      <c r="A550" s="108"/>
      <c r="B550" s="108"/>
      <c r="E550" s="108"/>
      <c r="F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F550" s="108"/>
      <c r="BH550" s="108"/>
      <c r="BJ550" s="108"/>
      <c r="BL550" s="108"/>
      <c r="BM550" s="108"/>
      <c r="BN550" s="108"/>
      <c r="CC550" s="108"/>
      <c r="CD550" s="108"/>
      <c r="CE550" s="108"/>
      <c r="CF550" s="108"/>
    </row>
    <row r="551" spans="1:84">
      <c r="A551" s="108"/>
      <c r="B551" s="108"/>
      <c r="E551" s="108"/>
      <c r="F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F551" s="108"/>
      <c r="BH551" s="108"/>
      <c r="BJ551" s="108"/>
      <c r="BL551" s="108"/>
      <c r="BM551" s="108"/>
      <c r="BN551" s="108"/>
      <c r="CC551" s="108"/>
      <c r="CD551" s="108"/>
      <c r="CE551" s="108"/>
      <c r="CF551" s="108"/>
    </row>
    <row r="552" spans="1:84">
      <c r="A552" s="108"/>
      <c r="B552" s="108"/>
      <c r="E552" s="108"/>
      <c r="F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F552" s="108"/>
      <c r="BH552" s="108"/>
      <c r="BJ552" s="108"/>
      <c r="BL552" s="108"/>
      <c r="BM552" s="108"/>
      <c r="BN552" s="108"/>
      <c r="CC552" s="108"/>
      <c r="CD552" s="108"/>
      <c r="CE552" s="108"/>
      <c r="CF552" s="108"/>
    </row>
    <row r="553" spans="1:84">
      <c r="A553" s="108"/>
      <c r="B553" s="108"/>
      <c r="E553" s="108"/>
      <c r="F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F553" s="108"/>
      <c r="BH553" s="108"/>
      <c r="BJ553" s="108"/>
      <c r="BL553" s="108"/>
      <c r="BM553" s="108"/>
      <c r="BN553" s="108"/>
      <c r="CC553" s="108"/>
      <c r="CD553" s="108"/>
      <c r="CE553" s="108"/>
      <c r="CF553" s="108"/>
    </row>
    <row r="554" spans="1:84">
      <c r="A554" s="108"/>
      <c r="B554" s="108"/>
      <c r="E554" s="108"/>
      <c r="F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F554" s="108"/>
      <c r="BH554" s="108"/>
      <c r="BJ554" s="108"/>
      <c r="BL554" s="108"/>
      <c r="BM554" s="108"/>
      <c r="BN554" s="108"/>
      <c r="CC554" s="108"/>
      <c r="CD554" s="108"/>
      <c r="CE554" s="108"/>
      <c r="CF554" s="108"/>
    </row>
    <row r="555" spans="1:84">
      <c r="A555" s="108"/>
      <c r="B555" s="108"/>
      <c r="E555" s="108"/>
      <c r="F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F555" s="108"/>
      <c r="BH555" s="108"/>
      <c r="BJ555" s="108"/>
      <c r="BL555" s="108"/>
      <c r="BM555" s="108"/>
      <c r="BN555" s="108"/>
      <c r="CC555" s="108"/>
      <c r="CD555" s="108"/>
      <c r="CE555" s="108"/>
      <c r="CF555" s="108"/>
    </row>
    <row r="556" spans="1:84">
      <c r="A556" s="108"/>
      <c r="B556" s="108"/>
      <c r="E556" s="108"/>
      <c r="F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F556" s="108"/>
      <c r="BH556" s="108"/>
      <c r="BJ556" s="108"/>
      <c r="BL556" s="108"/>
      <c r="BM556" s="108"/>
      <c r="BN556" s="108"/>
      <c r="CC556" s="108"/>
      <c r="CD556" s="108"/>
      <c r="CE556" s="108"/>
      <c r="CF556" s="108"/>
    </row>
    <row r="557" spans="1:84">
      <c r="A557" s="108"/>
      <c r="B557" s="108"/>
      <c r="E557" s="108"/>
      <c r="F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F557" s="108"/>
      <c r="BH557" s="108"/>
      <c r="BJ557" s="108"/>
      <c r="BL557" s="108"/>
      <c r="BM557" s="108"/>
      <c r="BN557" s="108"/>
      <c r="CC557" s="108"/>
      <c r="CD557" s="108"/>
      <c r="CE557" s="108"/>
      <c r="CF557" s="108"/>
    </row>
    <row r="558" spans="1:84">
      <c r="A558" s="108"/>
      <c r="B558" s="108"/>
      <c r="E558" s="108"/>
      <c r="F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F558" s="108"/>
      <c r="BH558" s="108"/>
      <c r="BJ558" s="108"/>
      <c r="BL558" s="108"/>
      <c r="BM558" s="108"/>
      <c r="BN558" s="108"/>
      <c r="CC558" s="108"/>
      <c r="CD558" s="108"/>
      <c r="CE558" s="108"/>
      <c r="CF558" s="108"/>
    </row>
    <row r="559" spans="1:84">
      <c r="A559" s="108"/>
      <c r="B559" s="108"/>
      <c r="E559" s="108"/>
      <c r="F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F559" s="108"/>
      <c r="BH559" s="108"/>
      <c r="BJ559" s="108"/>
      <c r="BL559" s="108"/>
      <c r="BM559" s="108"/>
      <c r="BN559" s="108"/>
      <c r="CC559" s="108"/>
      <c r="CD559" s="108"/>
      <c r="CE559" s="108"/>
      <c r="CF559" s="108"/>
    </row>
    <row r="560" spans="1:84">
      <c r="A560" s="108"/>
      <c r="B560" s="108"/>
      <c r="E560" s="108"/>
      <c r="F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F560" s="108"/>
      <c r="BH560" s="108"/>
      <c r="BJ560" s="108"/>
      <c r="BL560" s="108"/>
      <c r="BM560" s="108"/>
      <c r="BN560" s="108"/>
      <c r="CC560" s="108"/>
      <c r="CD560" s="108"/>
      <c r="CE560" s="108"/>
      <c r="CF560" s="108"/>
    </row>
    <row r="561" spans="1:84">
      <c r="A561" s="108"/>
      <c r="B561" s="108"/>
      <c r="E561" s="108"/>
      <c r="F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F561" s="108"/>
      <c r="BH561" s="108"/>
      <c r="BJ561" s="108"/>
      <c r="BL561" s="108"/>
      <c r="BM561" s="108"/>
      <c r="BN561" s="108"/>
      <c r="CC561" s="108"/>
      <c r="CD561" s="108"/>
      <c r="CE561" s="108"/>
      <c r="CF561" s="108"/>
    </row>
    <row r="562" spans="1:84">
      <c r="A562" s="108"/>
      <c r="B562" s="108"/>
      <c r="E562" s="108"/>
      <c r="F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F562" s="108"/>
      <c r="BH562" s="108"/>
      <c r="BJ562" s="108"/>
      <c r="BL562" s="108"/>
      <c r="BM562" s="108"/>
      <c r="BN562" s="108"/>
      <c r="CC562" s="108"/>
      <c r="CD562" s="108"/>
      <c r="CE562" s="108"/>
      <c r="CF562" s="108"/>
    </row>
    <row r="563" spans="1:84">
      <c r="A563" s="108"/>
      <c r="B563" s="108"/>
      <c r="E563" s="108"/>
      <c r="F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F563" s="108"/>
      <c r="BH563" s="108"/>
      <c r="BJ563" s="108"/>
      <c r="BL563" s="108"/>
      <c r="BM563" s="108"/>
      <c r="BN563" s="108"/>
      <c r="CC563" s="108"/>
      <c r="CD563" s="108"/>
      <c r="CE563" s="108"/>
      <c r="CF563" s="108"/>
    </row>
    <row r="564" spans="1:84">
      <c r="A564" s="108"/>
      <c r="B564" s="108"/>
      <c r="E564" s="108"/>
      <c r="F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F564" s="108"/>
      <c r="BH564" s="108"/>
      <c r="BJ564" s="108"/>
      <c r="BL564" s="108"/>
      <c r="BM564" s="108"/>
      <c r="BN564" s="108"/>
      <c r="CC564" s="108"/>
      <c r="CD564" s="108"/>
      <c r="CE564" s="108"/>
      <c r="CF564" s="108"/>
    </row>
    <row r="565" spans="1:84">
      <c r="A565" s="108"/>
      <c r="B565" s="108"/>
      <c r="E565" s="108"/>
      <c r="F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F565" s="108"/>
      <c r="BH565" s="108"/>
      <c r="BJ565" s="108"/>
      <c r="BL565" s="108"/>
      <c r="BM565" s="108"/>
      <c r="BN565" s="108"/>
      <c r="CC565" s="108"/>
      <c r="CD565" s="108"/>
      <c r="CE565" s="108"/>
      <c r="CF565" s="108"/>
    </row>
    <row r="566" spans="1:84">
      <c r="A566" s="108"/>
      <c r="B566" s="108"/>
      <c r="E566" s="108"/>
      <c r="F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F566" s="108"/>
      <c r="BH566" s="108"/>
      <c r="BJ566" s="108"/>
      <c r="BL566" s="108"/>
      <c r="BM566" s="108"/>
      <c r="BN566" s="108"/>
      <c r="CC566" s="108"/>
      <c r="CD566" s="108"/>
      <c r="CE566" s="108"/>
      <c r="CF566" s="108"/>
    </row>
    <row r="567" spans="1:84">
      <c r="A567" s="108"/>
      <c r="B567" s="108"/>
      <c r="E567" s="108"/>
      <c r="F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F567" s="108"/>
      <c r="BH567" s="108"/>
      <c r="BJ567" s="108"/>
      <c r="BL567" s="108"/>
      <c r="BM567" s="108"/>
      <c r="BN567" s="108"/>
      <c r="CC567" s="108"/>
      <c r="CD567" s="108"/>
      <c r="CE567" s="108"/>
      <c r="CF567" s="108"/>
    </row>
    <row r="568" spans="1:84">
      <c r="A568" s="108"/>
      <c r="B568" s="108"/>
      <c r="E568" s="108"/>
      <c r="F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F568" s="108"/>
      <c r="BH568" s="108"/>
      <c r="BJ568" s="108"/>
      <c r="BL568" s="108"/>
      <c r="BM568" s="108"/>
      <c r="BN568" s="108"/>
      <c r="CC568" s="108"/>
      <c r="CD568" s="108"/>
      <c r="CE568" s="108"/>
      <c r="CF568" s="108"/>
    </row>
    <row r="569" spans="1:84">
      <c r="A569" s="108"/>
      <c r="B569" s="108"/>
      <c r="E569" s="108"/>
      <c r="F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F569" s="108"/>
      <c r="BH569" s="108"/>
      <c r="BJ569" s="108"/>
      <c r="BL569" s="108"/>
      <c r="BM569" s="108"/>
      <c r="BN569" s="108"/>
      <c r="CC569" s="108"/>
      <c r="CD569" s="108"/>
      <c r="CE569" s="108"/>
      <c r="CF569" s="108"/>
    </row>
    <row r="570" spans="1:84">
      <c r="A570" s="108"/>
      <c r="B570" s="108"/>
      <c r="E570" s="108"/>
      <c r="F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F570" s="108"/>
      <c r="BH570" s="108"/>
      <c r="BJ570" s="108"/>
      <c r="BL570" s="108"/>
      <c r="BM570" s="108"/>
      <c r="BN570" s="108"/>
      <c r="CC570" s="108"/>
      <c r="CD570" s="108"/>
      <c r="CE570" s="108"/>
      <c r="CF570" s="108"/>
    </row>
    <row r="571" spans="1:84">
      <c r="A571" s="108"/>
      <c r="B571" s="108"/>
      <c r="E571" s="108"/>
      <c r="F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F571" s="108"/>
      <c r="BH571" s="108"/>
      <c r="BJ571" s="108"/>
      <c r="BL571" s="108"/>
      <c r="BM571" s="108"/>
      <c r="BN571" s="108"/>
      <c r="CC571" s="108"/>
      <c r="CD571" s="108"/>
      <c r="CE571" s="108"/>
      <c r="CF571" s="108"/>
    </row>
    <row r="572" spans="1:84">
      <c r="A572" s="108"/>
      <c r="B572" s="108"/>
      <c r="E572" s="108"/>
      <c r="F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F572" s="108"/>
      <c r="BH572" s="108"/>
      <c r="BJ572" s="108"/>
      <c r="BL572" s="108"/>
      <c r="BM572" s="108"/>
      <c r="BN572" s="108"/>
      <c r="CC572" s="108"/>
      <c r="CD572" s="108"/>
      <c r="CE572" s="108"/>
      <c r="CF572" s="108"/>
    </row>
    <row r="573" spans="1:84">
      <c r="A573" s="108"/>
      <c r="B573" s="108"/>
      <c r="E573" s="108"/>
      <c r="F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F573" s="108"/>
      <c r="BH573" s="108"/>
      <c r="BJ573" s="108"/>
      <c r="BL573" s="108"/>
      <c r="BM573" s="108"/>
      <c r="BN573" s="108"/>
      <c r="CC573" s="108"/>
      <c r="CD573" s="108"/>
      <c r="CE573" s="108"/>
      <c r="CF573" s="108"/>
    </row>
    <row r="574" spans="1:84">
      <c r="A574" s="108"/>
      <c r="B574" s="108"/>
      <c r="E574" s="108"/>
      <c r="F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A574" s="108"/>
      <c r="BF574" s="108"/>
      <c r="BH574" s="108"/>
      <c r="BJ574" s="108"/>
      <c r="BL574" s="108"/>
      <c r="BM574" s="108"/>
      <c r="BN574" s="108"/>
      <c r="CC574" s="108"/>
      <c r="CD574" s="108"/>
      <c r="CE574" s="108"/>
      <c r="CF574" s="108"/>
    </row>
    <row r="575" spans="1:84">
      <c r="A575" s="108"/>
      <c r="B575" s="108"/>
      <c r="E575" s="108"/>
      <c r="F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A575" s="108"/>
      <c r="BF575" s="108"/>
      <c r="BH575" s="108"/>
      <c r="BJ575" s="108"/>
      <c r="BL575" s="108"/>
      <c r="BM575" s="108"/>
      <c r="BN575" s="108"/>
      <c r="CC575" s="108"/>
      <c r="CD575" s="108"/>
      <c r="CE575" s="108"/>
      <c r="CF575" s="108"/>
    </row>
    <row r="576" spans="1:84">
      <c r="A576" s="108"/>
      <c r="B576" s="108"/>
      <c r="E576" s="108"/>
      <c r="F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F576" s="108"/>
      <c r="BH576" s="108"/>
      <c r="BJ576" s="108"/>
      <c r="BL576" s="108"/>
      <c r="BM576" s="108"/>
      <c r="BN576" s="108"/>
      <c r="CC576" s="108"/>
      <c r="CD576" s="108"/>
      <c r="CE576" s="108"/>
      <c r="CF576" s="108"/>
    </row>
    <row r="577" spans="1:84">
      <c r="A577" s="108"/>
      <c r="B577" s="108"/>
      <c r="E577" s="108"/>
      <c r="F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A577" s="108"/>
      <c r="BF577" s="108"/>
      <c r="BH577" s="108"/>
      <c r="BJ577" s="108"/>
      <c r="BL577" s="108"/>
      <c r="BM577" s="108"/>
      <c r="BN577" s="108"/>
      <c r="CC577" s="108"/>
      <c r="CD577" s="108"/>
      <c r="CE577" s="108"/>
      <c r="CF577" s="108"/>
    </row>
    <row r="578" spans="1:84">
      <c r="A578" s="108"/>
      <c r="B578" s="108"/>
      <c r="E578" s="108"/>
      <c r="F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A578" s="108"/>
      <c r="BF578" s="108"/>
      <c r="BH578" s="108"/>
      <c r="BJ578" s="108"/>
      <c r="BL578" s="108"/>
      <c r="BM578" s="108"/>
      <c r="BN578" s="108"/>
      <c r="CC578" s="108"/>
      <c r="CD578" s="108"/>
      <c r="CE578" s="108"/>
      <c r="CF578" s="108"/>
    </row>
    <row r="579" spans="1:84">
      <c r="A579" s="108"/>
      <c r="B579" s="108"/>
      <c r="E579" s="108"/>
      <c r="F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A579" s="108"/>
      <c r="BF579" s="108"/>
      <c r="BH579" s="108"/>
      <c r="BJ579" s="108"/>
      <c r="BL579" s="108"/>
      <c r="BM579" s="108"/>
      <c r="BN579" s="108"/>
      <c r="CC579" s="108"/>
      <c r="CD579" s="108"/>
      <c r="CE579" s="108"/>
      <c r="CF579" s="108"/>
    </row>
    <row r="580" spans="1:84">
      <c r="A580" s="108"/>
      <c r="B580" s="108"/>
      <c r="E580" s="108"/>
      <c r="F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A580" s="108"/>
      <c r="BF580" s="108"/>
      <c r="BH580" s="108"/>
      <c r="BJ580" s="108"/>
      <c r="BL580" s="108"/>
      <c r="BM580" s="108"/>
      <c r="BN580" s="108"/>
      <c r="CC580" s="108"/>
      <c r="CD580" s="108"/>
      <c r="CE580" s="108"/>
      <c r="CF580" s="108"/>
    </row>
    <row r="581" spans="1:84">
      <c r="A581" s="108"/>
      <c r="B581" s="108"/>
      <c r="E581" s="108"/>
      <c r="F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A581" s="108"/>
      <c r="BF581" s="108"/>
      <c r="BH581" s="108"/>
      <c r="BJ581" s="108"/>
      <c r="BL581" s="108"/>
      <c r="BM581" s="108"/>
      <c r="BN581" s="108"/>
      <c r="CC581" s="108"/>
      <c r="CD581" s="108"/>
      <c r="CE581" s="108"/>
      <c r="CF581" s="108"/>
    </row>
    <row r="582" spans="1:84">
      <c r="A582" s="108"/>
      <c r="B582" s="108"/>
      <c r="E582" s="108"/>
      <c r="F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A582" s="108"/>
      <c r="BF582" s="108"/>
      <c r="BH582" s="108"/>
      <c r="BJ582" s="108"/>
      <c r="BL582" s="108"/>
      <c r="BM582" s="108"/>
      <c r="BN582" s="108"/>
      <c r="CC582" s="108"/>
      <c r="CD582" s="108"/>
      <c r="CE582" s="108"/>
      <c r="CF582" s="108"/>
    </row>
    <row r="583" spans="1:84">
      <c r="A583" s="108"/>
      <c r="B583" s="108"/>
      <c r="E583" s="108"/>
      <c r="F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A583" s="108"/>
      <c r="BF583" s="108"/>
      <c r="BH583" s="108"/>
      <c r="BJ583" s="108"/>
      <c r="BL583" s="108"/>
      <c r="BM583" s="108"/>
      <c r="BN583" s="108"/>
      <c r="CC583" s="108"/>
      <c r="CD583" s="108"/>
      <c r="CE583" s="108"/>
      <c r="CF583" s="108"/>
    </row>
    <row r="584" spans="1:84">
      <c r="A584" s="108"/>
      <c r="B584" s="108"/>
      <c r="E584" s="108"/>
      <c r="F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A584" s="108"/>
      <c r="BF584" s="108"/>
      <c r="BH584" s="108"/>
      <c r="BJ584" s="108"/>
      <c r="BL584" s="108"/>
      <c r="BM584" s="108"/>
      <c r="BN584" s="108"/>
      <c r="CC584" s="108"/>
      <c r="CD584" s="108"/>
      <c r="CE584" s="108"/>
      <c r="CF584" s="108"/>
    </row>
    <row r="585" spans="1:84">
      <c r="A585" s="108"/>
      <c r="B585" s="108"/>
      <c r="E585" s="108"/>
      <c r="F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F585" s="108"/>
      <c r="BH585" s="108"/>
      <c r="BJ585" s="108"/>
      <c r="BL585" s="108"/>
      <c r="BM585" s="108"/>
      <c r="BN585" s="108"/>
      <c r="CC585" s="108"/>
      <c r="CD585" s="108"/>
      <c r="CE585" s="108"/>
      <c r="CF585" s="108"/>
    </row>
    <row r="586" spans="1:84">
      <c r="A586" s="108"/>
      <c r="B586" s="108"/>
      <c r="E586" s="108"/>
      <c r="F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A586" s="108"/>
      <c r="BF586" s="108"/>
      <c r="BH586" s="108"/>
      <c r="BJ586" s="108"/>
      <c r="BL586" s="108"/>
      <c r="BM586" s="108"/>
      <c r="BN586" s="108"/>
      <c r="CC586" s="108"/>
      <c r="CD586" s="108"/>
      <c r="CE586" s="108"/>
      <c r="CF586" s="108"/>
    </row>
    <row r="587" spans="1:84">
      <c r="A587" s="108"/>
      <c r="B587" s="108"/>
      <c r="E587" s="108"/>
      <c r="F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A587" s="108"/>
      <c r="BF587" s="108"/>
      <c r="BH587" s="108"/>
      <c r="BJ587" s="108"/>
      <c r="BL587" s="108"/>
      <c r="BM587" s="108"/>
      <c r="BN587" s="108"/>
      <c r="CC587" s="108"/>
      <c r="CD587" s="108"/>
      <c r="CE587" s="108"/>
      <c r="CF587" s="108"/>
    </row>
    <row r="588" spans="1:84">
      <c r="A588" s="108"/>
      <c r="B588" s="108"/>
      <c r="E588" s="108"/>
      <c r="F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F588" s="108"/>
      <c r="BH588" s="108"/>
      <c r="BJ588" s="108"/>
      <c r="BL588" s="108"/>
      <c r="BM588" s="108"/>
      <c r="BN588" s="108"/>
      <c r="CC588" s="108"/>
      <c r="CD588" s="108"/>
      <c r="CE588" s="108"/>
      <c r="CF588" s="108"/>
    </row>
    <row r="589" spans="1:84">
      <c r="A589" s="108"/>
      <c r="B589" s="108"/>
      <c r="E589" s="108"/>
      <c r="F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A589" s="108"/>
      <c r="BF589" s="108"/>
      <c r="BH589" s="108"/>
      <c r="BJ589" s="108"/>
      <c r="BL589" s="108"/>
      <c r="BM589" s="108"/>
      <c r="BN589" s="108"/>
      <c r="CC589" s="108"/>
      <c r="CD589" s="108"/>
      <c r="CE589" s="108"/>
      <c r="CF589" s="108"/>
    </row>
    <row r="590" spans="1:84">
      <c r="A590" s="108"/>
      <c r="B590" s="108"/>
      <c r="E590" s="108"/>
      <c r="F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A590" s="108"/>
      <c r="BF590" s="108"/>
      <c r="BH590" s="108"/>
      <c r="BJ590" s="108"/>
      <c r="BL590" s="108"/>
      <c r="BM590" s="108"/>
      <c r="BN590" s="108"/>
      <c r="CC590" s="108"/>
      <c r="CD590" s="108"/>
      <c r="CE590" s="108"/>
      <c r="CF590" s="108"/>
    </row>
    <row r="591" spans="1:84">
      <c r="A591" s="108"/>
      <c r="B591" s="108"/>
      <c r="E591" s="108"/>
      <c r="F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F591" s="108"/>
      <c r="BH591" s="108"/>
      <c r="BJ591" s="108"/>
      <c r="BL591" s="108"/>
      <c r="BM591" s="108"/>
      <c r="BN591" s="108"/>
      <c r="CC591" s="108"/>
      <c r="CD591" s="108"/>
      <c r="CE591" s="108"/>
      <c r="CF591" s="108"/>
    </row>
    <row r="592" spans="1:84">
      <c r="A592" s="108"/>
      <c r="B592" s="108"/>
      <c r="E592" s="108"/>
      <c r="F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A592" s="108"/>
      <c r="BF592" s="108"/>
      <c r="BH592" s="108"/>
      <c r="BJ592" s="108"/>
      <c r="BL592" s="108"/>
      <c r="BM592" s="108"/>
      <c r="BN592" s="108"/>
      <c r="CC592" s="108"/>
      <c r="CD592" s="108"/>
      <c r="CE592" s="108"/>
      <c r="CF592" s="108"/>
    </row>
    <row r="593" spans="1:84">
      <c r="A593" s="108"/>
      <c r="B593" s="108"/>
      <c r="E593" s="108"/>
      <c r="F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A593" s="108"/>
      <c r="BF593" s="108"/>
      <c r="BH593" s="108"/>
      <c r="BJ593" s="108"/>
      <c r="BL593" s="108"/>
      <c r="BM593" s="108"/>
      <c r="BN593" s="108"/>
      <c r="CC593" s="108"/>
      <c r="CD593" s="108"/>
      <c r="CE593" s="108"/>
      <c r="CF593" s="108"/>
    </row>
    <row r="594" spans="1:84">
      <c r="A594" s="108"/>
      <c r="B594" s="108"/>
      <c r="E594" s="108"/>
      <c r="F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F594" s="108"/>
      <c r="BH594" s="108"/>
      <c r="BJ594" s="108"/>
      <c r="BL594" s="108"/>
      <c r="BM594" s="108"/>
      <c r="BN594" s="108"/>
      <c r="CC594" s="108"/>
      <c r="CD594" s="108"/>
      <c r="CE594" s="108"/>
      <c r="CF594" s="108"/>
    </row>
    <row r="595" spans="1:84">
      <c r="A595" s="108"/>
      <c r="B595" s="108"/>
      <c r="E595" s="108"/>
      <c r="F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A595" s="108"/>
      <c r="BF595" s="108"/>
      <c r="BH595" s="108"/>
      <c r="BJ595" s="108"/>
      <c r="BL595" s="108"/>
      <c r="BM595" s="108"/>
      <c r="BN595" s="108"/>
      <c r="CC595" s="108"/>
      <c r="CD595" s="108"/>
      <c r="CE595" s="108"/>
      <c r="CF595" s="108"/>
    </row>
    <row r="596" spans="1:84">
      <c r="A596" s="108"/>
      <c r="B596" s="108"/>
      <c r="E596" s="108"/>
      <c r="F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A596" s="108"/>
      <c r="BF596" s="108"/>
      <c r="BH596" s="108"/>
      <c r="BJ596" s="108"/>
      <c r="BL596" s="108"/>
      <c r="BM596" s="108"/>
      <c r="BN596" s="108"/>
      <c r="CC596" s="108"/>
      <c r="CD596" s="108"/>
      <c r="CE596" s="108"/>
      <c r="CF596" s="108"/>
    </row>
    <row r="597" spans="1:84">
      <c r="A597" s="108"/>
      <c r="B597" s="108"/>
      <c r="E597" s="108"/>
      <c r="F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F597" s="108"/>
      <c r="BH597" s="108"/>
      <c r="BJ597" s="108"/>
      <c r="BL597" s="108"/>
      <c r="BM597" s="108"/>
      <c r="BN597" s="108"/>
      <c r="CC597" s="108"/>
      <c r="CD597" s="108"/>
      <c r="CE597" s="108"/>
      <c r="CF597" s="108"/>
    </row>
    <row r="598" spans="1:84">
      <c r="A598" s="108"/>
      <c r="B598" s="108"/>
      <c r="E598" s="108"/>
      <c r="F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A598" s="108"/>
      <c r="BF598" s="108"/>
      <c r="BH598" s="108"/>
      <c r="BJ598" s="108"/>
      <c r="BL598" s="108"/>
      <c r="BM598" s="108"/>
      <c r="BN598" s="108"/>
      <c r="CC598" s="108"/>
      <c r="CD598" s="108"/>
      <c r="CE598" s="108"/>
      <c r="CF598" s="108"/>
    </row>
    <row r="599" spans="1:84">
      <c r="A599" s="108"/>
      <c r="B599" s="108"/>
      <c r="E599" s="108"/>
      <c r="F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A599" s="108"/>
      <c r="BF599" s="108"/>
      <c r="BH599" s="108"/>
      <c r="BJ599" s="108"/>
      <c r="BL599" s="108"/>
      <c r="BM599" s="108"/>
      <c r="BN599" s="108"/>
      <c r="CC599" s="108"/>
      <c r="CD599" s="108"/>
      <c r="CE599" s="108"/>
      <c r="CF599" s="108"/>
    </row>
    <row r="600" spans="1:84">
      <c r="A600" s="108"/>
      <c r="B600" s="108"/>
      <c r="E600" s="108"/>
      <c r="F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F600" s="108"/>
      <c r="BH600" s="108"/>
      <c r="BJ600" s="108"/>
      <c r="BL600" s="108"/>
      <c r="BM600" s="108"/>
      <c r="BN600" s="108"/>
      <c r="CC600" s="108"/>
      <c r="CD600" s="108"/>
      <c r="CE600" s="108"/>
      <c r="CF600" s="108"/>
    </row>
    <row r="601" spans="1:84">
      <c r="A601" s="108"/>
      <c r="B601" s="108"/>
      <c r="E601" s="108"/>
      <c r="F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A601" s="108"/>
      <c r="BF601" s="108"/>
      <c r="BH601" s="108"/>
      <c r="BJ601" s="108"/>
      <c r="BL601" s="108"/>
      <c r="BM601" s="108"/>
      <c r="BN601" s="108"/>
      <c r="CC601" s="108"/>
      <c r="CD601" s="108"/>
      <c r="CE601" s="108"/>
      <c r="CF601" s="108"/>
    </row>
    <row r="602" spans="1:84">
      <c r="A602" s="108"/>
      <c r="B602" s="108"/>
      <c r="E602" s="108"/>
      <c r="F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A602" s="108"/>
      <c r="BF602" s="108"/>
      <c r="BH602" s="108"/>
      <c r="BJ602" s="108"/>
      <c r="BL602" s="108"/>
      <c r="BM602" s="108"/>
      <c r="BN602" s="108"/>
      <c r="CC602" s="108"/>
      <c r="CD602" s="108"/>
      <c r="CE602" s="108"/>
      <c r="CF602" s="108"/>
    </row>
    <row r="603" spans="1:84">
      <c r="A603" s="108"/>
      <c r="B603" s="108"/>
      <c r="E603" s="108"/>
      <c r="F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A603" s="108"/>
      <c r="BF603" s="108"/>
      <c r="BH603" s="108"/>
      <c r="BJ603" s="108"/>
      <c r="BL603" s="108"/>
      <c r="BM603" s="108"/>
      <c r="BN603" s="108"/>
      <c r="CC603" s="108"/>
      <c r="CD603" s="108"/>
      <c r="CE603" s="108"/>
      <c r="CF603" s="108"/>
    </row>
    <row r="604" spans="1:84">
      <c r="A604" s="108"/>
      <c r="B604" s="108"/>
      <c r="E604" s="108"/>
      <c r="F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A604" s="108"/>
      <c r="BF604" s="108"/>
      <c r="BH604" s="108"/>
      <c r="BJ604" s="108"/>
      <c r="BL604" s="108"/>
      <c r="BM604" s="108"/>
      <c r="BN604" s="108"/>
      <c r="CC604" s="108"/>
      <c r="CD604" s="108"/>
      <c r="CE604" s="108"/>
      <c r="CF604" s="108"/>
    </row>
    <row r="605" spans="1:84">
      <c r="A605" s="108"/>
      <c r="B605" s="108"/>
      <c r="E605" s="108"/>
      <c r="F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A605" s="108"/>
      <c r="BF605" s="108"/>
      <c r="BH605" s="108"/>
      <c r="BJ605" s="108"/>
      <c r="BL605" s="108"/>
      <c r="BM605" s="108"/>
      <c r="BN605" s="108"/>
      <c r="CC605" s="108"/>
      <c r="CD605" s="108"/>
      <c r="CE605" s="108"/>
      <c r="CF605" s="108"/>
    </row>
    <row r="606" spans="1:84">
      <c r="A606" s="108"/>
      <c r="B606" s="108"/>
      <c r="E606" s="108"/>
      <c r="F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A606" s="108"/>
      <c r="BF606" s="108"/>
      <c r="BH606" s="108"/>
      <c r="BJ606" s="108"/>
      <c r="BL606" s="108"/>
      <c r="BM606" s="108"/>
      <c r="BN606" s="108"/>
      <c r="CC606" s="108"/>
      <c r="CD606" s="108"/>
      <c r="CE606" s="108"/>
      <c r="CF606" s="108"/>
    </row>
    <row r="607" spans="1:84">
      <c r="A607" s="108"/>
      <c r="B607" s="108"/>
      <c r="E607" s="108"/>
      <c r="F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A607" s="108"/>
      <c r="BF607" s="108"/>
      <c r="BH607" s="108"/>
      <c r="BJ607" s="108"/>
      <c r="BL607" s="108"/>
      <c r="BM607" s="108"/>
      <c r="BN607" s="108"/>
      <c r="CC607" s="108"/>
      <c r="CD607" s="108"/>
      <c r="CE607" s="108"/>
      <c r="CF607" s="108"/>
    </row>
    <row r="608" spans="1:84">
      <c r="A608" s="108"/>
      <c r="B608" s="108"/>
      <c r="E608" s="108"/>
      <c r="F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A608" s="108"/>
      <c r="BF608" s="108"/>
      <c r="BH608" s="108"/>
      <c r="BJ608" s="108"/>
      <c r="BL608" s="108"/>
      <c r="BM608" s="108"/>
      <c r="BN608" s="108"/>
      <c r="CC608" s="108"/>
      <c r="CD608" s="108"/>
      <c r="CE608" s="108"/>
      <c r="CF608" s="108"/>
    </row>
    <row r="609" spans="1:84">
      <c r="A609" s="108"/>
      <c r="B609" s="108"/>
      <c r="E609" s="108"/>
      <c r="F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F609" s="108"/>
      <c r="BH609" s="108"/>
      <c r="BJ609" s="108"/>
      <c r="BL609" s="108"/>
      <c r="BM609" s="108"/>
      <c r="BN609" s="108"/>
      <c r="CC609" s="108"/>
      <c r="CD609" s="108"/>
      <c r="CE609" s="108"/>
      <c r="CF609" s="108"/>
    </row>
    <row r="610" spans="1:84">
      <c r="A610" s="108"/>
      <c r="B610" s="108"/>
      <c r="E610" s="108"/>
      <c r="F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A610" s="108"/>
      <c r="BF610" s="108"/>
      <c r="BH610" s="108"/>
      <c r="BJ610" s="108"/>
      <c r="BL610" s="108"/>
      <c r="BM610" s="108"/>
      <c r="BN610" s="108"/>
      <c r="CC610" s="108"/>
      <c r="CD610" s="108"/>
      <c r="CE610" s="108"/>
      <c r="CF610" s="108"/>
    </row>
    <row r="611" spans="1:84">
      <c r="A611" s="108"/>
      <c r="B611" s="108"/>
      <c r="E611" s="108"/>
      <c r="F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A611" s="108"/>
      <c r="BF611" s="108"/>
      <c r="BH611" s="108"/>
      <c r="BJ611" s="108"/>
      <c r="BL611" s="108"/>
      <c r="BM611" s="108"/>
      <c r="BN611" s="108"/>
      <c r="CC611" s="108"/>
      <c r="CD611" s="108"/>
      <c r="CE611" s="108"/>
      <c r="CF611" s="108"/>
    </row>
    <row r="612" spans="1:84">
      <c r="A612" s="108"/>
      <c r="B612" s="108"/>
      <c r="E612" s="108"/>
      <c r="F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F612" s="108"/>
      <c r="BH612" s="108"/>
      <c r="BJ612" s="108"/>
      <c r="BL612" s="108"/>
      <c r="BM612" s="108"/>
      <c r="BN612" s="108"/>
      <c r="CC612" s="108"/>
      <c r="CD612" s="108"/>
      <c r="CE612" s="108"/>
      <c r="CF612" s="108"/>
    </row>
    <row r="613" spans="1:84">
      <c r="A613" s="108"/>
      <c r="B613" s="108"/>
      <c r="E613" s="108"/>
      <c r="F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F613" s="108"/>
      <c r="BH613" s="108"/>
      <c r="BJ613" s="108"/>
      <c r="BL613" s="108"/>
      <c r="BM613" s="108"/>
      <c r="BN613" s="108"/>
      <c r="CC613" s="108"/>
      <c r="CD613" s="108"/>
      <c r="CE613" s="108"/>
      <c r="CF613" s="108"/>
    </row>
    <row r="614" spans="1:84">
      <c r="A614" s="108"/>
      <c r="B614" s="108"/>
      <c r="E614" s="108"/>
      <c r="F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A614" s="108"/>
      <c r="BF614" s="108"/>
      <c r="BH614" s="108"/>
      <c r="BJ614" s="108"/>
      <c r="BL614" s="108"/>
      <c r="BM614" s="108"/>
      <c r="BN614" s="108"/>
      <c r="CC614" s="108"/>
      <c r="CD614" s="108"/>
      <c r="CE614" s="108"/>
      <c r="CF614" s="108"/>
    </row>
    <row r="615" spans="1:84">
      <c r="A615" s="108"/>
      <c r="B615" s="108"/>
      <c r="E615" s="108"/>
      <c r="F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F615" s="108"/>
      <c r="BH615" s="108"/>
      <c r="BJ615" s="108"/>
      <c r="BL615" s="108"/>
      <c r="BM615" s="108"/>
      <c r="BN615" s="108"/>
      <c r="CC615" s="108"/>
      <c r="CD615" s="108"/>
      <c r="CE615" s="108"/>
      <c r="CF615" s="108"/>
    </row>
    <row r="616" spans="1:84">
      <c r="A616" s="108"/>
      <c r="B616" s="108"/>
      <c r="E616" s="108"/>
      <c r="F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A616" s="108"/>
      <c r="BF616" s="108"/>
      <c r="BH616" s="108"/>
      <c r="BJ616" s="108"/>
      <c r="BL616" s="108"/>
      <c r="BM616" s="108"/>
      <c r="BN616" s="108"/>
      <c r="CC616" s="108"/>
      <c r="CD616" s="108"/>
      <c r="CE616" s="108"/>
      <c r="CF616" s="108"/>
    </row>
    <row r="617" spans="1:84">
      <c r="A617" s="108"/>
      <c r="B617" s="108"/>
      <c r="E617" s="108"/>
      <c r="F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A617" s="108"/>
      <c r="BF617" s="108"/>
      <c r="BH617" s="108"/>
      <c r="BJ617" s="108"/>
      <c r="BL617" s="108"/>
      <c r="BM617" s="108"/>
      <c r="BN617" s="108"/>
      <c r="CC617" s="108"/>
      <c r="CD617" s="108"/>
      <c r="CE617" s="108"/>
      <c r="CF617" s="108"/>
    </row>
    <row r="618" spans="1:84">
      <c r="A618" s="108"/>
      <c r="B618" s="108"/>
      <c r="E618" s="108"/>
      <c r="F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F618" s="108"/>
      <c r="BH618" s="108"/>
      <c r="BJ618" s="108"/>
      <c r="BL618" s="108"/>
      <c r="BM618" s="108"/>
      <c r="BN618" s="108"/>
      <c r="CC618" s="108"/>
      <c r="CD618" s="108"/>
      <c r="CE618" s="108"/>
      <c r="CF618" s="108"/>
    </row>
    <row r="619" spans="1:84">
      <c r="A619" s="108"/>
      <c r="B619" s="108"/>
      <c r="E619" s="108"/>
      <c r="F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A619" s="108"/>
      <c r="BF619" s="108"/>
      <c r="BH619" s="108"/>
      <c r="BJ619" s="108"/>
      <c r="BL619" s="108"/>
      <c r="BM619" s="108"/>
      <c r="BN619" s="108"/>
      <c r="CC619" s="108"/>
      <c r="CD619" s="108"/>
      <c r="CE619" s="108"/>
      <c r="CF619" s="108"/>
    </row>
    <row r="620" spans="1:84">
      <c r="A620" s="108"/>
      <c r="B620" s="108"/>
      <c r="E620" s="108"/>
      <c r="F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A620" s="108"/>
      <c r="BF620" s="108"/>
      <c r="BH620" s="108"/>
      <c r="BJ620" s="108"/>
      <c r="BL620" s="108"/>
      <c r="BM620" s="108"/>
      <c r="BN620" s="108"/>
      <c r="CC620" s="108"/>
      <c r="CD620" s="108"/>
      <c r="CE620" s="108"/>
      <c r="CF620" s="108"/>
    </row>
    <row r="621" spans="1:84">
      <c r="A621" s="108"/>
      <c r="B621" s="108"/>
      <c r="E621" s="108"/>
      <c r="F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F621" s="108"/>
      <c r="BH621" s="108"/>
      <c r="BJ621" s="108"/>
      <c r="BL621" s="108"/>
      <c r="BM621" s="108"/>
      <c r="BN621" s="108"/>
      <c r="CC621" s="108"/>
      <c r="CD621" s="108"/>
      <c r="CE621" s="108"/>
      <c r="CF621" s="108"/>
    </row>
    <row r="622" spans="1:84">
      <c r="A622" s="108"/>
      <c r="B622" s="108"/>
      <c r="E622" s="108"/>
      <c r="F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A622" s="108"/>
      <c r="BF622" s="108"/>
      <c r="BH622" s="108"/>
      <c r="BJ622" s="108"/>
      <c r="BL622" s="108"/>
      <c r="BM622" s="108"/>
      <c r="BN622" s="108"/>
      <c r="CC622" s="108"/>
      <c r="CD622" s="108"/>
      <c r="CE622" s="108"/>
      <c r="CF622" s="108"/>
    </row>
    <row r="623" spans="1:84">
      <c r="A623" s="108"/>
      <c r="B623" s="108"/>
      <c r="E623" s="108"/>
      <c r="F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A623" s="108"/>
      <c r="BF623" s="108"/>
      <c r="BH623" s="108"/>
      <c r="BJ623" s="108"/>
      <c r="BL623" s="108"/>
      <c r="BM623" s="108"/>
      <c r="BN623" s="108"/>
      <c r="CC623" s="108"/>
      <c r="CD623" s="108"/>
      <c r="CE623" s="108"/>
      <c r="CF623" s="108"/>
    </row>
    <row r="624" spans="1:84">
      <c r="A624" s="108"/>
      <c r="B624" s="108"/>
      <c r="E624" s="108"/>
      <c r="F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F624" s="108"/>
      <c r="BH624" s="108"/>
      <c r="BJ624" s="108"/>
      <c r="BL624" s="108"/>
      <c r="BM624" s="108"/>
      <c r="BN624" s="108"/>
      <c r="CC624" s="108"/>
      <c r="CD624" s="108"/>
      <c r="CE624" s="108"/>
      <c r="CF624" s="108"/>
    </row>
    <row r="625" spans="1:84">
      <c r="A625" s="108"/>
      <c r="B625" s="108"/>
      <c r="E625" s="108"/>
      <c r="F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A625" s="108"/>
      <c r="BF625" s="108"/>
      <c r="BH625" s="108"/>
      <c r="BJ625" s="108"/>
      <c r="BL625" s="108"/>
      <c r="BM625" s="108"/>
      <c r="BN625" s="108"/>
      <c r="CC625" s="108"/>
      <c r="CD625" s="108"/>
      <c r="CE625" s="108"/>
      <c r="CF625" s="108"/>
    </row>
    <row r="626" spans="1:84">
      <c r="A626" s="108"/>
      <c r="B626" s="108"/>
      <c r="E626" s="108"/>
      <c r="F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A626" s="108"/>
      <c r="BF626" s="108"/>
      <c r="BH626" s="108"/>
      <c r="BJ626" s="108"/>
      <c r="BL626" s="108"/>
      <c r="BM626" s="108"/>
      <c r="BN626" s="108"/>
      <c r="CC626" s="108"/>
      <c r="CD626" s="108"/>
      <c r="CE626" s="108"/>
      <c r="CF626" s="108"/>
    </row>
    <row r="627" spans="1:84">
      <c r="A627" s="108"/>
      <c r="B627" s="108"/>
      <c r="E627" s="108"/>
      <c r="F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A627" s="108"/>
      <c r="BF627" s="108"/>
      <c r="BH627" s="108"/>
      <c r="BJ627" s="108"/>
      <c r="BL627" s="108"/>
      <c r="BM627" s="108"/>
      <c r="BN627" s="108"/>
      <c r="CC627" s="108"/>
      <c r="CD627" s="108"/>
      <c r="CE627" s="108"/>
      <c r="CF627" s="108"/>
    </row>
    <row r="628" spans="1:84">
      <c r="A628" s="108"/>
      <c r="B628" s="108"/>
      <c r="E628" s="108"/>
      <c r="F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A628" s="108"/>
      <c r="BF628" s="108"/>
      <c r="BH628" s="108"/>
      <c r="BJ628" s="108"/>
      <c r="BL628" s="108"/>
      <c r="BM628" s="108"/>
      <c r="BN628" s="108"/>
      <c r="CC628" s="108"/>
      <c r="CD628" s="108"/>
      <c r="CE628" s="108"/>
      <c r="CF628" s="108"/>
    </row>
    <row r="629" spans="1:84">
      <c r="A629" s="108"/>
      <c r="B629" s="108"/>
      <c r="E629" s="108"/>
      <c r="F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A629" s="108"/>
      <c r="BF629" s="108"/>
      <c r="BH629" s="108"/>
      <c r="BJ629" s="108"/>
      <c r="BL629" s="108"/>
      <c r="BM629" s="108"/>
      <c r="BN629" s="108"/>
      <c r="CC629" s="108"/>
      <c r="CD629" s="108"/>
      <c r="CE629" s="108"/>
      <c r="CF629" s="108"/>
    </row>
    <row r="630" spans="1:84">
      <c r="A630" s="108"/>
      <c r="B630" s="108"/>
      <c r="E630" s="108"/>
      <c r="F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A630" s="108"/>
      <c r="BF630" s="108"/>
      <c r="BH630" s="108"/>
      <c r="BJ630" s="108"/>
      <c r="BL630" s="108"/>
      <c r="BM630" s="108"/>
      <c r="BN630" s="108"/>
      <c r="CC630" s="108"/>
      <c r="CD630" s="108"/>
      <c r="CE630" s="108"/>
      <c r="CF630" s="108"/>
    </row>
    <row r="631" spans="1:84">
      <c r="A631" s="108"/>
      <c r="B631" s="108"/>
      <c r="E631" s="108"/>
      <c r="F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A631" s="108"/>
      <c r="BF631" s="108"/>
      <c r="BH631" s="108"/>
      <c r="BJ631" s="108"/>
      <c r="BL631" s="108"/>
      <c r="BM631" s="108"/>
      <c r="BN631" s="108"/>
      <c r="CC631" s="108"/>
      <c r="CD631" s="108"/>
      <c r="CE631" s="108"/>
      <c r="CF631" s="108"/>
    </row>
    <row r="632" spans="1:84">
      <c r="A632" s="108"/>
      <c r="B632" s="108"/>
      <c r="E632" s="108"/>
      <c r="F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A632" s="108"/>
      <c r="BF632" s="108"/>
      <c r="BH632" s="108"/>
      <c r="BJ632" s="108"/>
      <c r="BL632" s="108"/>
      <c r="BM632" s="108"/>
      <c r="BN632" s="108"/>
      <c r="CC632" s="108"/>
      <c r="CD632" s="108"/>
      <c r="CE632" s="108"/>
      <c r="CF632" s="108"/>
    </row>
    <row r="633" spans="1:84">
      <c r="A633" s="108"/>
      <c r="B633" s="108"/>
      <c r="E633" s="108"/>
      <c r="F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F633" s="108"/>
      <c r="BH633" s="108"/>
      <c r="BJ633" s="108"/>
      <c r="BL633" s="108"/>
      <c r="BM633" s="108"/>
      <c r="BN633" s="108"/>
      <c r="CC633" s="108"/>
      <c r="CD633" s="108"/>
      <c r="CE633" s="108"/>
      <c r="CF633" s="108"/>
    </row>
    <row r="634" spans="1:84">
      <c r="A634" s="108"/>
      <c r="B634" s="108"/>
      <c r="E634" s="108"/>
      <c r="F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A634" s="108"/>
      <c r="BF634" s="108"/>
      <c r="BH634" s="108"/>
      <c r="BJ634" s="108"/>
      <c r="BL634" s="108"/>
      <c r="BM634" s="108"/>
      <c r="BN634" s="108"/>
      <c r="CC634" s="108"/>
      <c r="CD634" s="108"/>
      <c r="CE634" s="108"/>
      <c r="CF634" s="108"/>
    </row>
    <row r="635" spans="1:84">
      <c r="A635" s="108"/>
      <c r="B635" s="108"/>
      <c r="E635" s="108"/>
      <c r="F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A635" s="108"/>
      <c r="BF635" s="108"/>
      <c r="BH635" s="108"/>
      <c r="BJ635" s="108"/>
      <c r="BL635" s="108"/>
      <c r="BM635" s="108"/>
      <c r="BN635" s="108"/>
      <c r="CC635" s="108"/>
      <c r="CD635" s="108"/>
      <c r="CE635" s="108"/>
      <c r="CF635" s="108"/>
    </row>
    <row r="636" spans="1:84">
      <c r="A636" s="108"/>
      <c r="B636" s="108"/>
      <c r="E636" s="108"/>
      <c r="F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F636" s="108"/>
      <c r="BH636" s="108"/>
      <c r="BJ636" s="108"/>
      <c r="BL636" s="108"/>
      <c r="BM636" s="108"/>
      <c r="BN636" s="108"/>
      <c r="CC636" s="108"/>
      <c r="CD636" s="108"/>
      <c r="CE636" s="108"/>
      <c r="CF636" s="108"/>
    </row>
    <row r="637" spans="1:84">
      <c r="A637" s="108"/>
      <c r="B637" s="108"/>
      <c r="E637" s="108"/>
      <c r="F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A637" s="108"/>
      <c r="BF637" s="108"/>
      <c r="BH637" s="108"/>
      <c r="BJ637" s="108"/>
      <c r="BL637" s="108"/>
      <c r="BM637" s="108"/>
      <c r="BN637" s="108"/>
      <c r="CC637" s="108"/>
      <c r="CD637" s="108"/>
      <c r="CE637" s="108"/>
      <c r="CF637" s="108"/>
    </row>
    <row r="638" spans="1:84">
      <c r="A638" s="108"/>
      <c r="B638" s="108"/>
      <c r="E638" s="108"/>
      <c r="F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A638" s="108"/>
      <c r="BF638" s="108"/>
      <c r="BH638" s="108"/>
      <c r="BJ638" s="108"/>
      <c r="BL638" s="108"/>
      <c r="BM638" s="108"/>
      <c r="BN638" s="108"/>
      <c r="CC638" s="108"/>
      <c r="CD638" s="108"/>
      <c r="CE638" s="108"/>
      <c r="CF638" s="108"/>
    </row>
    <row r="639" spans="1:84">
      <c r="A639" s="108"/>
      <c r="B639" s="108"/>
      <c r="E639" s="108"/>
      <c r="F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F639" s="108"/>
      <c r="BH639" s="108"/>
      <c r="BJ639" s="108"/>
      <c r="BL639" s="108"/>
      <c r="BM639" s="108"/>
      <c r="BN639" s="108"/>
      <c r="CC639" s="108"/>
      <c r="CD639" s="108"/>
      <c r="CE639" s="108"/>
      <c r="CF639" s="108"/>
    </row>
    <row r="640" spans="1:84">
      <c r="A640" s="108"/>
      <c r="B640" s="108"/>
      <c r="E640" s="108"/>
      <c r="F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A640" s="108"/>
      <c r="BF640" s="108"/>
      <c r="BH640" s="108"/>
      <c r="BJ640" s="108"/>
      <c r="BL640" s="108"/>
      <c r="BM640" s="108"/>
      <c r="BN640" s="108"/>
      <c r="CC640" s="108"/>
      <c r="CD640" s="108"/>
      <c r="CE640" s="108"/>
      <c r="CF640" s="108"/>
    </row>
    <row r="641" spans="1:84">
      <c r="A641" s="108"/>
      <c r="B641" s="108"/>
      <c r="E641" s="108"/>
      <c r="F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A641" s="108"/>
      <c r="BF641" s="108"/>
      <c r="BH641" s="108"/>
      <c r="BJ641" s="108"/>
      <c r="BL641" s="108"/>
      <c r="BM641" s="108"/>
      <c r="BN641" s="108"/>
      <c r="CC641" s="108"/>
      <c r="CD641" s="108"/>
      <c r="CE641" s="108"/>
      <c r="CF641" s="108"/>
    </row>
    <row r="642" spans="1:84">
      <c r="A642" s="108"/>
      <c r="B642" s="108"/>
      <c r="E642" s="108"/>
      <c r="F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F642" s="108"/>
      <c r="BH642" s="108"/>
      <c r="BJ642" s="108"/>
      <c r="BL642" s="108"/>
      <c r="BM642" s="108"/>
      <c r="BN642" s="108"/>
      <c r="CC642" s="108"/>
      <c r="CD642" s="108"/>
      <c r="CE642" s="108"/>
      <c r="CF642" s="108"/>
    </row>
    <row r="643" spans="1:84">
      <c r="A643" s="108"/>
      <c r="B643" s="108"/>
      <c r="E643" s="108"/>
      <c r="F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A643" s="108"/>
      <c r="BF643" s="108"/>
      <c r="BH643" s="108"/>
      <c r="BJ643" s="108"/>
      <c r="BL643" s="108"/>
      <c r="BM643" s="108"/>
      <c r="BN643" s="108"/>
      <c r="CC643" s="108"/>
      <c r="CD643" s="108"/>
      <c r="CE643" s="108"/>
      <c r="CF643" s="108"/>
    </row>
    <row r="644" spans="1:84">
      <c r="A644" s="108"/>
      <c r="B644" s="108"/>
      <c r="E644" s="108"/>
      <c r="F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A644" s="108"/>
      <c r="BF644" s="108"/>
      <c r="BH644" s="108"/>
      <c r="BJ644" s="108"/>
      <c r="BL644" s="108"/>
      <c r="BM644" s="108"/>
      <c r="BN644" s="108"/>
      <c r="CC644" s="108"/>
      <c r="CD644" s="108"/>
      <c r="CE644" s="108"/>
      <c r="CF644" s="108"/>
    </row>
    <row r="645" spans="1:84">
      <c r="A645" s="108"/>
      <c r="B645" s="108"/>
      <c r="E645" s="108"/>
      <c r="F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F645" s="108"/>
      <c r="BH645" s="108"/>
      <c r="BJ645" s="108"/>
      <c r="BL645" s="108"/>
      <c r="BM645" s="108"/>
      <c r="BN645" s="108"/>
      <c r="CC645" s="108"/>
      <c r="CD645" s="108"/>
      <c r="CE645" s="108"/>
      <c r="CF645" s="108"/>
    </row>
    <row r="646" spans="1:84">
      <c r="A646" s="108"/>
      <c r="B646" s="108"/>
      <c r="E646" s="108"/>
      <c r="F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A646" s="108"/>
      <c r="BF646" s="108"/>
      <c r="BH646" s="108"/>
      <c r="BJ646" s="108"/>
      <c r="BL646" s="108"/>
      <c r="BM646" s="108"/>
      <c r="BN646" s="108"/>
      <c r="CC646" s="108"/>
      <c r="CD646" s="108"/>
      <c r="CE646" s="108"/>
      <c r="CF646" s="108"/>
    </row>
    <row r="647" spans="1:84">
      <c r="A647" s="108"/>
      <c r="B647" s="108"/>
      <c r="E647" s="108"/>
      <c r="F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A647" s="108"/>
      <c r="BF647" s="108"/>
      <c r="BH647" s="108"/>
      <c r="BJ647" s="108"/>
      <c r="BL647" s="108"/>
      <c r="BM647" s="108"/>
      <c r="BN647" s="108"/>
      <c r="CC647" s="108"/>
      <c r="CD647" s="108"/>
      <c r="CE647" s="108"/>
      <c r="CF647" s="108"/>
    </row>
    <row r="648" spans="1:84">
      <c r="A648" s="108"/>
      <c r="B648" s="108"/>
      <c r="E648" s="108"/>
      <c r="F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F648" s="108"/>
      <c r="BH648" s="108"/>
      <c r="BJ648" s="108"/>
      <c r="BL648" s="108"/>
      <c r="BM648" s="108"/>
      <c r="BN648" s="108"/>
      <c r="CC648" s="108"/>
      <c r="CD648" s="108"/>
      <c r="CE648" s="108"/>
      <c r="CF648" s="108"/>
    </row>
    <row r="649" spans="1:84">
      <c r="A649" s="108"/>
      <c r="B649" s="108"/>
      <c r="E649" s="108"/>
      <c r="F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A649" s="108"/>
      <c r="BF649" s="108"/>
      <c r="BH649" s="108"/>
      <c r="BJ649" s="108"/>
      <c r="BL649" s="108"/>
      <c r="BM649" s="108"/>
      <c r="BN649" s="108"/>
      <c r="CC649" s="108"/>
      <c r="CD649" s="108"/>
      <c r="CE649" s="108"/>
      <c r="CF649" s="108"/>
    </row>
    <row r="650" spans="1:84">
      <c r="A650" s="108"/>
      <c r="B650" s="108"/>
      <c r="E650" s="108"/>
      <c r="F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A650" s="108"/>
      <c r="BF650" s="108"/>
      <c r="BH650" s="108"/>
      <c r="BJ650" s="108"/>
      <c r="BL650" s="108"/>
      <c r="BM650" s="108"/>
      <c r="BN650" s="108"/>
      <c r="CC650" s="108"/>
      <c r="CD650" s="108"/>
      <c r="CE650" s="108"/>
      <c r="CF650" s="108"/>
    </row>
    <row r="651" spans="1:84">
      <c r="A651" s="108"/>
      <c r="B651" s="108"/>
      <c r="E651" s="108"/>
      <c r="F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A651" s="108"/>
      <c r="BF651" s="108"/>
      <c r="BH651" s="108"/>
      <c r="BJ651" s="108"/>
      <c r="BL651" s="108"/>
      <c r="BM651" s="108"/>
      <c r="BN651" s="108"/>
      <c r="CC651" s="108"/>
      <c r="CD651" s="108"/>
      <c r="CE651" s="108"/>
      <c r="CF651" s="108"/>
    </row>
    <row r="652" spans="1:84">
      <c r="A652" s="108"/>
      <c r="B652" s="108"/>
      <c r="E652" s="108"/>
      <c r="F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A652" s="108"/>
      <c r="BF652" s="108"/>
      <c r="BH652" s="108"/>
      <c r="BJ652" s="108"/>
      <c r="BL652" s="108"/>
      <c r="BM652" s="108"/>
      <c r="BN652" s="108"/>
      <c r="CC652" s="108"/>
      <c r="CD652" s="108"/>
      <c r="CE652" s="108"/>
      <c r="CF652" s="108"/>
    </row>
    <row r="653" spans="1:84">
      <c r="A653" s="108"/>
      <c r="B653" s="108"/>
      <c r="E653" s="108"/>
      <c r="F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A653" s="108"/>
      <c r="BF653" s="108"/>
      <c r="BH653" s="108"/>
      <c r="BJ653" s="108"/>
      <c r="BL653" s="108"/>
      <c r="BM653" s="108"/>
      <c r="BN653" s="108"/>
      <c r="CC653" s="108"/>
      <c r="CD653" s="108"/>
      <c r="CE653" s="108"/>
      <c r="CF653" s="108"/>
    </row>
    <row r="654" spans="1:84">
      <c r="A654" s="108"/>
      <c r="B654" s="108"/>
      <c r="E654" s="108"/>
      <c r="F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A654" s="108"/>
      <c r="BF654" s="108"/>
      <c r="BH654" s="108"/>
      <c r="BJ654" s="108"/>
      <c r="BL654" s="108"/>
      <c r="BM654" s="108"/>
      <c r="BN654" s="108"/>
      <c r="CC654" s="108"/>
      <c r="CD654" s="108"/>
      <c r="CE654" s="108"/>
      <c r="CF654" s="108"/>
    </row>
    <row r="655" spans="1:84">
      <c r="A655" s="108"/>
      <c r="B655" s="108"/>
      <c r="E655" s="108"/>
      <c r="F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A655" s="108"/>
      <c r="BF655" s="108"/>
      <c r="BH655" s="108"/>
      <c r="BJ655" s="108"/>
      <c r="BL655" s="108"/>
      <c r="BM655" s="108"/>
      <c r="BN655" s="108"/>
      <c r="CC655" s="108"/>
      <c r="CD655" s="108"/>
      <c r="CE655" s="108"/>
      <c r="CF655" s="108"/>
    </row>
    <row r="656" spans="1:84">
      <c r="A656" s="108"/>
      <c r="B656" s="108"/>
      <c r="E656" s="108"/>
      <c r="F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A656" s="108"/>
      <c r="BF656" s="108"/>
      <c r="BH656" s="108"/>
      <c r="BJ656" s="108"/>
      <c r="BL656" s="108"/>
      <c r="BM656" s="108"/>
      <c r="BN656" s="108"/>
      <c r="CC656" s="108"/>
      <c r="CD656" s="108"/>
      <c r="CE656" s="108"/>
      <c r="CF656" s="108"/>
    </row>
    <row r="657" spans="1:84">
      <c r="A657" s="108"/>
      <c r="B657" s="108"/>
      <c r="E657" s="108"/>
      <c r="F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F657" s="108"/>
      <c r="BH657" s="108"/>
      <c r="BJ657" s="108"/>
      <c r="BL657" s="108"/>
      <c r="BM657" s="108"/>
      <c r="BN657" s="108"/>
      <c r="CC657" s="108"/>
      <c r="CD657" s="108"/>
      <c r="CE657" s="108"/>
      <c r="CF657" s="108"/>
    </row>
    <row r="658" spans="1:84">
      <c r="A658" s="108"/>
      <c r="B658" s="108"/>
      <c r="E658" s="108"/>
      <c r="F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A658" s="108"/>
      <c r="BF658" s="108"/>
      <c r="BH658" s="108"/>
      <c r="BJ658" s="108"/>
      <c r="BL658" s="108"/>
      <c r="BM658" s="108"/>
      <c r="BN658" s="108"/>
      <c r="CC658" s="108"/>
      <c r="CD658" s="108"/>
      <c r="CE658" s="108"/>
      <c r="CF658" s="108"/>
    </row>
    <row r="659" spans="1:84">
      <c r="A659" s="108"/>
      <c r="B659" s="108"/>
      <c r="E659" s="108"/>
      <c r="F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A659" s="108"/>
      <c r="BF659" s="108"/>
      <c r="BH659" s="108"/>
      <c r="BJ659" s="108"/>
      <c r="BL659" s="108"/>
      <c r="BM659" s="108"/>
      <c r="BN659" s="108"/>
      <c r="CC659" s="108"/>
      <c r="CD659" s="108"/>
      <c r="CE659" s="108"/>
      <c r="CF659" s="108"/>
    </row>
    <row r="660" spans="1:84">
      <c r="A660" s="108"/>
      <c r="B660" s="108"/>
      <c r="E660" s="108"/>
      <c r="F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F660" s="108"/>
      <c r="BH660" s="108"/>
      <c r="BJ660" s="108"/>
      <c r="BL660" s="108"/>
      <c r="BM660" s="108"/>
      <c r="BN660" s="108"/>
      <c r="CC660" s="108"/>
      <c r="CD660" s="108"/>
      <c r="CE660" s="108"/>
      <c r="CF660" s="108"/>
    </row>
    <row r="661" spans="1:84">
      <c r="A661" s="108"/>
      <c r="B661" s="108"/>
      <c r="E661" s="108"/>
      <c r="F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A661" s="108"/>
      <c r="BF661" s="108"/>
      <c r="BH661" s="108"/>
      <c r="BJ661" s="108"/>
      <c r="BL661" s="108"/>
      <c r="BM661" s="108"/>
      <c r="BN661" s="108"/>
      <c r="CC661" s="108"/>
      <c r="CD661" s="108"/>
      <c r="CE661" s="108"/>
      <c r="CF661" s="108"/>
    </row>
    <row r="662" spans="1:84">
      <c r="A662" s="108"/>
      <c r="B662" s="108"/>
      <c r="E662" s="108"/>
      <c r="F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A662" s="108"/>
      <c r="BF662" s="108"/>
      <c r="BH662" s="108"/>
      <c r="BJ662" s="108"/>
      <c r="BL662" s="108"/>
      <c r="BM662" s="108"/>
      <c r="BN662" s="108"/>
      <c r="CC662" s="108"/>
      <c r="CD662" s="108"/>
      <c r="CE662" s="108"/>
      <c r="CF662" s="108"/>
    </row>
    <row r="663" spans="1:84">
      <c r="A663" s="108"/>
      <c r="B663" s="108"/>
      <c r="E663" s="108"/>
      <c r="F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F663" s="108"/>
      <c r="BH663" s="108"/>
      <c r="BJ663" s="108"/>
      <c r="BL663" s="108"/>
      <c r="BM663" s="108"/>
      <c r="BN663" s="108"/>
      <c r="CC663" s="108"/>
      <c r="CD663" s="108"/>
      <c r="CE663" s="108"/>
      <c r="CF663" s="108"/>
    </row>
    <row r="664" spans="1:84">
      <c r="A664" s="108"/>
      <c r="B664" s="108"/>
      <c r="E664" s="108"/>
      <c r="F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A664" s="108"/>
      <c r="BF664" s="108"/>
      <c r="BH664" s="108"/>
      <c r="BJ664" s="108"/>
      <c r="BL664" s="108"/>
      <c r="BM664" s="108"/>
      <c r="BN664" s="108"/>
      <c r="CC664" s="108"/>
      <c r="CD664" s="108"/>
      <c r="CE664" s="108"/>
      <c r="CF664" s="108"/>
    </row>
    <row r="665" spans="1:84">
      <c r="A665" s="108"/>
      <c r="B665" s="108"/>
      <c r="E665" s="108"/>
      <c r="F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A665" s="108"/>
      <c r="BF665" s="108"/>
      <c r="BH665" s="108"/>
      <c r="BJ665" s="108"/>
      <c r="BL665" s="108"/>
      <c r="BM665" s="108"/>
      <c r="BN665" s="108"/>
      <c r="CC665" s="108"/>
      <c r="CD665" s="108"/>
      <c r="CE665" s="108"/>
      <c r="CF665" s="108"/>
    </row>
    <row r="666" spans="1:84">
      <c r="A666" s="108"/>
      <c r="B666" s="108"/>
      <c r="E666" s="108"/>
      <c r="F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A666" s="108"/>
      <c r="BF666" s="108"/>
      <c r="BH666" s="108"/>
      <c r="BJ666" s="108"/>
      <c r="BL666" s="108"/>
      <c r="BM666" s="108"/>
      <c r="BN666" s="108"/>
      <c r="CC666" s="108"/>
      <c r="CD666" s="108"/>
      <c r="CE666" s="108"/>
      <c r="CF666" s="108"/>
    </row>
    <row r="667" spans="1:84">
      <c r="A667" s="108"/>
      <c r="B667" s="108"/>
      <c r="E667" s="108"/>
      <c r="F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A667" s="108"/>
      <c r="BF667" s="108"/>
      <c r="BH667" s="108"/>
      <c r="BJ667" s="108"/>
      <c r="BL667" s="108"/>
      <c r="BM667" s="108"/>
      <c r="BN667" s="108"/>
      <c r="CC667" s="108"/>
      <c r="CD667" s="108"/>
      <c r="CE667" s="108"/>
      <c r="CF667" s="108"/>
    </row>
    <row r="668" spans="1:84">
      <c r="A668" s="108"/>
      <c r="B668" s="108"/>
      <c r="E668" s="108"/>
      <c r="F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A668" s="108"/>
      <c r="BF668" s="108"/>
      <c r="BH668" s="108"/>
      <c r="BJ668" s="108"/>
      <c r="BL668" s="108"/>
      <c r="BM668" s="108"/>
      <c r="BN668" s="108"/>
      <c r="CC668" s="108"/>
      <c r="CD668" s="108"/>
      <c r="CE668" s="108"/>
      <c r="CF668" s="108"/>
    </row>
    <row r="669" spans="1:84">
      <c r="A669" s="108"/>
      <c r="B669" s="108"/>
      <c r="E669" s="108"/>
      <c r="F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A669" s="108"/>
      <c r="BF669" s="108"/>
      <c r="BH669" s="108"/>
      <c r="BJ669" s="108"/>
      <c r="BL669" s="108"/>
      <c r="BM669" s="108"/>
      <c r="BN669" s="108"/>
      <c r="CC669" s="108"/>
      <c r="CD669" s="108"/>
      <c r="CE669" s="108"/>
      <c r="CF669" s="108"/>
    </row>
    <row r="670" spans="1:84">
      <c r="A670" s="108"/>
      <c r="B670" s="108"/>
      <c r="E670" s="108"/>
      <c r="F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A670" s="108"/>
      <c r="BF670" s="108"/>
      <c r="BH670" s="108"/>
      <c r="BJ670" s="108"/>
      <c r="BL670" s="108"/>
      <c r="BM670" s="108"/>
      <c r="BN670" s="108"/>
      <c r="CC670" s="108"/>
      <c r="CD670" s="108"/>
      <c r="CE670" s="108"/>
      <c r="CF670" s="108"/>
    </row>
    <row r="671" spans="1:84">
      <c r="A671" s="108"/>
      <c r="B671" s="108"/>
      <c r="E671" s="108"/>
      <c r="F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A671" s="108"/>
      <c r="BF671" s="108"/>
      <c r="BH671" s="108"/>
      <c r="BJ671" s="108"/>
      <c r="BL671" s="108"/>
      <c r="BM671" s="108"/>
      <c r="BN671" s="108"/>
      <c r="CC671" s="108"/>
      <c r="CD671" s="108"/>
      <c r="CE671" s="108"/>
      <c r="CF671" s="108"/>
    </row>
    <row r="672" spans="1:84">
      <c r="A672" s="108"/>
      <c r="B672" s="108"/>
      <c r="E672" s="108"/>
      <c r="F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F672" s="108"/>
      <c r="BH672" s="108"/>
      <c r="BJ672" s="108"/>
      <c r="BL672" s="108"/>
      <c r="BM672" s="108"/>
      <c r="BN672" s="108"/>
      <c r="CC672" s="108"/>
      <c r="CD672" s="108"/>
      <c r="CE672" s="108"/>
      <c r="CF672" s="108"/>
    </row>
    <row r="673" spans="1:84">
      <c r="A673" s="108"/>
      <c r="B673" s="108"/>
      <c r="E673" s="108"/>
      <c r="F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A673" s="108"/>
      <c r="BF673" s="108"/>
      <c r="BH673" s="108"/>
      <c r="BJ673" s="108"/>
      <c r="BL673" s="108"/>
      <c r="BM673" s="108"/>
      <c r="BN673" s="108"/>
      <c r="CC673" s="108"/>
      <c r="CD673" s="108"/>
      <c r="CE673" s="108"/>
      <c r="CF673" s="108"/>
    </row>
    <row r="674" spans="1:84">
      <c r="A674" s="108"/>
      <c r="B674" s="108"/>
      <c r="E674" s="108"/>
      <c r="F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A674" s="108"/>
      <c r="BF674" s="108"/>
      <c r="BH674" s="108"/>
      <c r="BJ674" s="108"/>
      <c r="BL674" s="108"/>
      <c r="BM674" s="108"/>
      <c r="BN674" s="108"/>
      <c r="CC674" s="108"/>
      <c r="CD674" s="108"/>
      <c r="CE674" s="108"/>
      <c r="CF674" s="108"/>
    </row>
    <row r="675" spans="1:84">
      <c r="A675" s="108"/>
      <c r="B675" s="108"/>
      <c r="E675" s="108"/>
      <c r="F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A675" s="108"/>
      <c r="BF675" s="108"/>
      <c r="BH675" s="108"/>
      <c r="BJ675" s="108"/>
      <c r="BL675" s="108"/>
      <c r="BM675" s="108"/>
      <c r="BN675" s="108"/>
      <c r="CC675" s="108"/>
      <c r="CD675" s="108"/>
      <c r="CE675" s="108"/>
      <c r="CF675" s="108"/>
    </row>
    <row r="676" spans="1:84">
      <c r="A676" s="108"/>
      <c r="B676" s="108"/>
      <c r="E676" s="108"/>
      <c r="F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A676" s="108"/>
      <c r="BF676" s="108"/>
      <c r="BH676" s="108"/>
      <c r="BJ676" s="108"/>
      <c r="BL676" s="108"/>
      <c r="BM676" s="108"/>
      <c r="BN676" s="108"/>
      <c r="CC676" s="108"/>
      <c r="CD676" s="108"/>
      <c r="CE676" s="108"/>
      <c r="CF676" s="108"/>
    </row>
    <row r="677" spans="1:84">
      <c r="A677" s="108"/>
      <c r="B677" s="108"/>
      <c r="E677" s="108"/>
      <c r="F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A677" s="108"/>
      <c r="BF677" s="108"/>
      <c r="BH677" s="108"/>
      <c r="BJ677" s="108"/>
      <c r="BL677" s="108"/>
      <c r="BM677" s="108"/>
      <c r="BN677" s="108"/>
      <c r="CC677" s="108"/>
      <c r="CD677" s="108"/>
      <c r="CE677" s="108"/>
      <c r="CF677" s="108"/>
    </row>
    <row r="678" spans="1:84">
      <c r="A678" s="108"/>
      <c r="B678" s="108"/>
      <c r="E678" s="108"/>
      <c r="F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F678" s="108"/>
      <c r="BH678" s="108"/>
      <c r="BJ678" s="108"/>
      <c r="BL678" s="108"/>
      <c r="BM678" s="108"/>
      <c r="BN678" s="108"/>
      <c r="CC678" s="108"/>
      <c r="CD678" s="108"/>
      <c r="CE678" s="108"/>
      <c r="CF678" s="108"/>
    </row>
    <row r="679" spans="1:84">
      <c r="A679" s="108"/>
      <c r="B679" s="108"/>
      <c r="E679" s="108"/>
      <c r="F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A679" s="108"/>
      <c r="BF679" s="108"/>
      <c r="BH679" s="108"/>
      <c r="BJ679" s="108"/>
      <c r="BL679" s="108"/>
      <c r="BM679" s="108"/>
      <c r="BN679" s="108"/>
      <c r="CC679" s="108"/>
      <c r="CD679" s="108"/>
      <c r="CE679" s="108"/>
      <c r="CF679" s="108"/>
    </row>
    <row r="680" spans="1:84">
      <c r="A680" s="108"/>
      <c r="B680" s="108"/>
      <c r="E680" s="108"/>
      <c r="F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A680" s="108"/>
      <c r="BF680" s="108"/>
      <c r="BH680" s="108"/>
      <c r="BJ680" s="108"/>
      <c r="BL680" s="108"/>
      <c r="BM680" s="108"/>
      <c r="BN680" s="108"/>
      <c r="CC680" s="108"/>
      <c r="CD680" s="108"/>
      <c r="CE680" s="108"/>
      <c r="CF680" s="108"/>
    </row>
    <row r="681" spans="1:84">
      <c r="A681" s="108"/>
      <c r="B681" s="108"/>
      <c r="E681" s="108"/>
      <c r="F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F681" s="108"/>
      <c r="BH681" s="108"/>
      <c r="BJ681" s="108"/>
      <c r="BL681" s="108"/>
      <c r="BM681" s="108"/>
      <c r="BN681" s="108"/>
      <c r="CC681" s="108"/>
      <c r="CD681" s="108"/>
      <c r="CE681" s="108"/>
      <c r="CF681" s="108"/>
    </row>
    <row r="682" spans="1:84">
      <c r="A682" s="108"/>
      <c r="B682" s="108"/>
      <c r="E682" s="108"/>
      <c r="F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A682" s="108"/>
      <c r="BF682" s="108"/>
      <c r="BH682" s="108"/>
      <c r="BJ682" s="108"/>
      <c r="BL682" s="108"/>
      <c r="BM682" s="108"/>
      <c r="BN682" s="108"/>
      <c r="CC682" s="108"/>
      <c r="CD682" s="108"/>
      <c r="CE682" s="108"/>
      <c r="CF682" s="108"/>
    </row>
    <row r="683" spans="1:84">
      <c r="A683" s="108"/>
      <c r="B683" s="108"/>
      <c r="E683" s="108"/>
      <c r="F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A683" s="108"/>
      <c r="BF683" s="108"/>
      <c r="BH683" s="108"/>
      <c r="BJ683" s="108"/>
      <c r="BL683" s="108"/>
      <c r="BM683" s="108"/>
      <c r="BN683" s="108"/>
      <c r="CC683" s="108"/>
      <c r="CD683" s="108"/>
      <c r="CE683" s="108"/>
      <c r="CF683" s="108"/>
    </row>
    <row r="684" spans="1:84">
      <c r="A684" s="108"/>
      <c r="B684" s="108"/>
      <c r="E684" s="108"/>
      <c r="F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F684" s="108"/>
      <c r="BH684" s="108"/>
      <c r="BJ684" s="108"/>
      <c r="BL684" s="108"/>
      <c r="BM684" s="108"/>
      <c r="BN684" s="108"/>
      <c r="CC684" s="108"/>
      <c r="CD684" s="108"/>
      <c r="CE684" s="108"/>
      <c r="CF684" s="108"/>
    </row>
    <row r="685" spans="1:84">
      <c r="A685" s="108"/>
      <c r="B685" s="108"/>
      <c r="E685" s="108"/>
      <c r="F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A685" s="108"/>
      <c r="BF685" s="108"/>
      <c r="BH685" s="108"/>
      <c r="BJ685" s="108"/>
      <c r="BL685" s="108"/>
      <c r="BM685" s="108"/>
      <c r="BN685" s="108"/>
      <c r="CC685" s="108"/>
      <c r="CD685" s="108"/>
      <c r="CE685" s="108"/>
      <c r="CF685" s="108"/>
    </row>
    <row r="686" spans="1:84">
      <c r="A686" s="108"/>
      <c r="B686" s="108"/>
      <c r="E686" s="108"/>
      <c r="F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A686" s="108"/>
      <c r="BF686" s="108"/>
      <c r="BH686" s="108"/>
      <c r="BJ686" s="108"/>
      <c r="BL686" s="108"/>
      <c r="BM686" s="108"/>
      <c r="BN686" s="108"/>
      <c r="CC686" s="108"/>
      <c r="CD686" s="108"/>
      <c r="CE686" s="108"/>
      <c r="CF686" s="108"/>
    </row>
    <row r="687" spans="1:84">
      <c r="A687" s="108"/>
      <c r="B687" s="108"/>
      <c r="E687" s="108"/>
      <c r="F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F687" s="108"/>
      <c r="BH687" s="108"/>
      <c r="BJ687" s="108"/>
      <c r="BL687" s="108"/>
      <c r="BM687" s="108"/>
      <c r="BN687" s="108"/>
      <c r="CC687" s="108"/>
      <c r="CD687" s="108"/>
      <c r="CE687" s="108"/>
      <c r="CF687" s="108"/>
    </row>
    <row r="688" spans="1:84">
      <c r="A688" s="108"/>
      <c r="B688" s="108"/>
      <c r="E688" s="108"/>
      <c r="F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A688" s="108"/>
      <c r="BF688" s="108"/>
      <c r="BH688" s="108"/>
      <c r="BJ688" s="108"/>
      <c r="BL688" s="108"/>
      <c r="BM688" s="108"/>
      <c r="BN688" s="108"/>
      <c r="CC688" s="108"/>
      <c r="CD688" s="108"/>
      <c r="CE688" s="108"/>
      <c r="CF688" s="108"/>
    </row>
    <row r="689" spans="1:84">
      <c r="A689" s="108"/>
      <c r="B689" s="108"/>
      <c r="E689" s="108"/>
      <c r="F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A689" s="108"/>
      <c r="BF689" s="108"/>
      <c r="BH689" s="108"/>
      <c r="BJ689" s="108"/>
      <c r="BL689" s="108"/>
      <c r="BM689" s="108"/>
      <c r="BN689" s="108"/>
      <c r="CC689" s="108"/>
      <c r="CD689" s="108"/>
      <c r="CE689" s="108"/>
      <c r="CF689" s="108"/>
    </row>
    <row r="690" spans="1:84">
      <c r="A690" s="108"/>
      <c r="B690" s="108"/>
      <c r="E690" s="108"/>
      <c r="F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F690" s="108"/>
      <c r="BH690" s="108"/>
      <c r="BJ690" s="108"/>
      <c r="BL690" s="108"/>
      <c r="BM690" s="108"/>
      <c r="BN690" s="108"/>
      <c r="CC690" s="108"/>
      <c r="CD690" s="108"/>
      <c r="CE690" s="108"/>
      <c r="CF690" s="108"/>
    </row>
    <row r="691" spans="1:84">
      <c r="A691" s="108"/>
      <c r="B691" s="108"/>
      <c r="E691" s="108"/>
      <c r="F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A691" s="108"/>
      <c r="BF691" s="108"/>
      <c r="BH691" s="108"/>
      <c r="BJ691" s="108"/>
      <c r="BL691" s="108"/>
      <c r="BM691" s="108"/>
      <c r="BN691" s="108"/>
      <c r="CC691" s="108"/>
      <c r="CD691" s="108"/>
      <c r="CE691" s="108"/>
      <c r="CF691" s="108"/>
    </row>
    <row r="692" spans="1:84">
      <c r="A692" s="108"/>
      <c r="B692" s="108"/>
      <c r="E692" s="108"/>
      <c r="F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A692" s="108"/>
      <c r="BF692" s="108"/>
      <c r="BH692" s="108"/>
      <c r="BJ692" s="108"/>
      <c r="BL692" s="108"/>
      <c r="BM692" s="108"/>
      <c r="BN692" s="108"/>
      <c r="CC692" s="108"/>
      <c r="CD692" s="108"/>
      <c r="CE692" s="108"/>
      <c r="CF692" s="108"/>
    </row>
    <row r="693" spans="1:84">
      <c r="A693" s="108"/>
      <c r="B693" s="108"/>
      <c r="E693" s="108"/>
      <c r="F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F693" s="108"/>
      <c r="BH693" s="108"/>
      <c r="BJ693" s="108"/>
      <c r="BL693" s="108"/>
      <c r="BM693" s="108"/>
      <c r="BN693" s="108"/>
      <c r="CC693" s="108"/>
      <c r="CD693" s="108"/>
      <c r="CE693" s="108"/>
      <c r="CF693" s="108"/>
    </row>
    <row r="694" spans="1:84">
      <c r="A694" s="108"/>
      <c r="B694" s="108"/>
      <c r="E694" s="108"/>
      <c r="F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A694" s="108"/>
      <c r="BF694" s="108"/>
      <c r="BH694" s="108"/>
      <c r="BJ694" s="108"/>
      <c r="BL694" s="108"/>
      <c r="BM694" s="108"/>
      <c r="BN694" s="108"/>
      <c r="CC694" s="108"/>
      <c r="CD694" s="108"/>
      <c r="CE694" s="108"/>
      <c r="CF694" s="108"/>
    </row>
    <row r="695" spans="1:84">
      <c r="A695" s="108"/>
      <c r="B695" s="108"/>
      <c r="E695" s="108"/>
      <c r="F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A695" s="108"/>
      <c r="BF695" s="108"/>
      <c r="BH695" s="108"/>
      <c r="BJ695" s="108"/>
      <c r="BL695" s="108"/>
      <c r="BM695" s="108"/>
      <c r="BN695" s="108"/>
      <c r="CC695" s="108"/>
      <c r="CD695" s="108"/>
      <c r="CE695" s="108"/>
      <c r="CF695" s="108"/>
    </row>
    <row r="696" spans="1:84">
      <c r="A696" s="108"/>
      <c r="B696" s="108"/>
      <c r="E696" s="108"/>
      <c r="F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A696" s="108"/>
      <c r="BF696" s="108"/>
      <c r="BH696" s="108"/>
      <c r="BJ696" s="108"/>
      <c r="BL696" s="108"/>
      <c r="BM696" s="108"/>
      <c r="BN696" s="108"/>
      <c r="CC696" s="108"/>
      <c r="CD696" s="108"/>
      <c r="CE696" s="108"/>
      <c r="CF696" s="108"/>
    </row>
    <row r="697" spans="1:84">
      <c r="A697" s="108"/>
      <c r="B697" s="108"/>
      <c r="E697" s="108"/>
      <c r="F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A697" s="108"/>
      <c r="BF697" s="108"/>
      <c r="BH697" s="108"/>
      <c r="BJ697" s="108"/>
      <c r="BL697" s="108"/>
      <c r="BM697" s="108"/>
      <c r="BN697" s="108"/>
      <c r="CC697" s="108"/>
      <c r="CD697" s="108"/>
      <c r="CE697" s="108"/>
      <c r="CF697" s="108"/>
    </row>
    <row r="698" spans="1:84">
      <c r="A698" s="108"/>
      <c r="B698" s="108"/>
      <c r="E698" s="108"/>
      <c r="F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A698" s="108"/>
      <c r="BF698" s="108"/>
      <c r="BH698" s="108"/>
      <c r="BJ698" s="108"/>
      <c r="BL698" s="108"/>
      <c r="BM698" s="108"/>
      <c r="BN698" s="108"/>
      <c r="CC698" s="108"/>
      <c r="CD698" s="108"/>
      <c r="CE698" s="108"/>
      <c r="CF698" s="108"/>
    </row>
    <row r="699" spans="1:84">
      <c r="A699" s="108"/>
      <c r="B699" s="108"/>
      <c r="E699" s="108"/>
      <c r="F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A699" s="108"/>
      <c r="BF699" s="108"/>
      <c r="BH699" s="108"/>
      <c r="BJ699" s="108"/>
      <c r="BL699" s="108"/>
      <c r="BM699" s="108"/>
      <c r="BN699" s="108"/>
      <c r="CC699" s="108"/>
      <c r="CD699" s="108"/>
      <c r="CE699" s="108"/>
      <c r="CF699" s="108"/>
    </row>
    <row r="700" spans="1:84">
      <c r="A700" s="108"/>
      <c r="B700" s="108"/>
      <c r="E700" s="108"/>
      <c r="F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A700" s="108"/>
      <c r="BF700" s="108"/>
      <c r="BH700" s="108"/>
      <c r="BJ700" s="108"/>
      <c r="BL700" s="108"/>
      <c r="BM700" s="108"/>
      <c r="BN700" s="108"/>
      <c r="CC700" s="108"/>
      <c r="CD700" s="108"/>
      <c r="CE700" s="108"/>
      <c r="CF700" s="108"/>
    </row>
    <row r="701" spans="1:84">
      <c r="A701" s="108"/>
      <c r="B701" s="108"/>
      <c r="E701" s="108"/>
      <c r="F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A701" s="108"/>
      <c r="BF701" s="108"/>
      <c r="BH701" s="108"/>
      <c r="BJ701" s="108"/>
      <c r="BL701" s="108"/>
      <c r="BM701" s="108"/>
      <c r="BN701" s="108"/>
      <c r="CC701" s="108"/>
      <c r="CD701" s="108"/>
      <c r="CE701" s="108"/>
      <c r="CF701" s="108"/>
    </row>
    <row r="702" spans="1:84">
      <c r="A702" s="108"/>
      <c r="B702" s="108"/>
      <c r="E702" s="108"/>
      <c r="F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A702" s="108"/>
      <c r="BF702" s="108"/>
      <c r="BH702" s="108"/>
      <c r="BJ702" s="108"/>
      <c r="BL702" s="108"/>
      <c r="BM702" s="108"/>
      <c r="BN702" s="108"/>
      <c r="CC702" s="108"/>
      <c r="CD702" s="108"/>
      <c r="CE702" s="108"/>
      <c r="CF702" s="108"/>
    </row>
    <row r="703" spans="1:84">
      <c r="A703" s="108"/>
      <c r="B703" s="108"/>
      <c r="E703" s="108"/>
      <c r="F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A703" s="108"/>
      <c r="BF703" s="108"/>
      <c r="BH703" s="108"/>
      <c r="BJ703" s="108"/>
      <c r="BL703" s="108"/>
      <c r="BM703" s="108"/>
      <c r="BN703" s="108"/>
      <c r="CC703" s="108"/>
      <c r="CD703" s="108"/>
      <c r="CE703" s="108"/>
      <c r="CF703" s="108"/>
    </row>
    <row r="704" spans="1:84">
      <c r="A704" s="108"/>
      <c r="B704" s="108"/>
      <c r="E704" s="108"/>
      <c r="F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A704" s="108"/>
      <c r="BF704" s="108"/>
      <c r="BH704" s="108"/>
      <c r="BJ704" s="108"/>
      <c r="BL704" s="108"/>
      <c r="BM704" s="108"/>
      <c r="BN704" s="108"/>
      <c r="CC704" s="108"/>
      <c r="CD704" s="108"/>
      <c r="CE704" s="108"/>
      <c r="CF704" s="108"/>
    </row>
    <row r="705" spans="1:84">
      <c r="A705" s="108"/>
      <c r="B705" s="108"/>
      <c r="E705" s="108"/>
      <c r="F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A705" s="108"/>
      <c r="BF705" s="108"/>
      <c r="BH705" s="108"/>
      <c r="BJ705" s="108"/>
      <c r="BL705" s="108"/>
      <c r="BM705" s="108"/>
      <c r="BN705" s="108"/>
      <c r="CC705" s="108"/>
      <c r="CD705" s="108"/>
      <c r="CE705" s="108"/>
      <c r="CF705" s="108"/>
    </row>
    <row r="706" spans="1:84">
      <c r="A706" s="108"/>
      <c r="B706" s="108"/>
      <c r="E706" s="108"/>
      <c r="F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A706" s="108"/>
      <c r="BF706" s="108"/>
      <c r="BH706" s="108"/>
      <c r="BJ706" s="108"/>
      <c r="BL706" s="108"/>
      <c r="BM706" s="108"/>
      <c r="BN706" s="108"/>
      <c r="CC706" s="108"/>
      <c r="CD706" s="108"/>
      <c r="CE706" s="108"/>
      <c r="CF706" s="108"/>
    </row>
    <row r="707" spans="1:84">
      <c r="A707" s="108"/>
      <c r="B707" s="108"/>
      <c r="E707" s="108"/>
      <c r="F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A707" s="108"/>
      <c r="BF707" s="108"/>
      <c r="BH707" s="108"/>
      <c r="BJ707" s="108"/>
      <c r="BL707" s="108"/>
      <c r="BM707" s="108"/>
      <c r="BN707" s="108"/>
      <c r="CC707" s="108"/>
      <c r="CD707" s="108"/>
      <c r="CE707" s="108"/>
      <c r="CF707" s="108"/>
    </row>
    <row r="708" spans="1:84">
      <c r="A708" s="108"/>
      <c r="B708" s="108"/>
      <c r="E708" s="108"/>
      <c r="F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A708" s="108"/>
      <c r="BF708" s="108"/>
      <c r="BH708" s="108"/>
      <c r="BJ708" s="108"/>
      <c r="BL708" s="108"/>
      <c r="BM708" s="108"/>
      <c r="BN708" s="108"/>
      <c r="CC708" s="108"/>
      <c r="CD708" s="108"/>
      <c r="CE708" s="108"/>
      <c r="CF708" s="108"/>
    </row>
    <row r="709" spans="1:84">
      <c r="A709" s="108"/>
      <c r="B709" s="108"/>
      <c r="E709" s="108"/>
      <c r="F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A709" s="108"/>
      <c r="BF709" s="108"/>
      <c r="BH709" s="108"/>
      <c r="BJ709" s="108"/>
      <c r="BL709" s="108"/>
      <c r="BM709" s="108"/>
      <c r="BN709" s="108"/>
      <c r="CC709" s="108"/>
      <c r="CD709" s="108"/>
      <c r="CE709" s="108"/>
      <c r="CF709" s="108"/>
    </row>
    <row r="710" spans="1:84">
      <c r="A710" s="108"/>
      <c r="B710" s="108"/>
      <c r="E710" s="108"/>
      <c r="F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A710" s="108"/>
      <c r="BF710" s="108"/>
      <c r="BH710" s="108"/>
      <c r="BJ710" s="108"/>
      <c r="BL710" s="108"/>
      <c r="BM710" s="108"/>
      <c r="BN710" s="108"/>
      <c r="CC710" s="108"/>
      <c r="CD710" s="108"/>
      <c r="CE710" s="108"/>
      <c r="CF710" s="108"/>
    </row>
    <row r="711" spans="1:84">
      <c r="A711" s="108"/>
      <c r="B711" s="108"/>
      <c r="E711" s="108"/>
      <c r="F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A711" s="108"/>
      <c r="BF711" s="108"/>
      <c r="BH711" s="108"/>
      <c r="BJ711" s="108"/>
      <c r="BL711" s="108"/>
      <c r="BM711" s="108"/>
      <c r="BN711" s="108"/>
      <c r="CC711" s="108"/>
      <c r="CD711" s="108"/>
      <c r="CE711" s="108"/>
      <c r="CF711" s="108"/>
    </row>
    <row r="712" spans="1:84">
      <c r="A712" s="108"/>
      <c r="B712" s="108"/>
      <c r="E712" s="108"/>
      <c r="F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A712" s="108"/>
      <c r="BF712" s="108"/>
      <c r="BH712" s="108"/>
      <c r="BJ712" s="108"/>
      <c r="BL712" s="108"/>
      <c r="BM712" s="108"/>
      <c r="BN712" s="108"/>
      <c r="CC712" s="108"/>
      <c r="CD712" s="108"/>
      <c r="CE712" s="108"/>
      <c r="CF712" s="108"/>
    </row>
    <row r="713" spans="1:84">
      <c r="A713" s="108"/>
      <c r="B713" s="108"/>
      <c r="E713" s="108"/>
      <c r="F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  <c r="AN713" s="108"/>
      <c r="AO713" s="108"/>
      <c r="AP713" s="108"/>
      <c r="AQ713" s="108"/>
      <c r="AR713" s="108"/>
      <c r="AS713" s="108"/>
      <c r="AT713" s="108"/>
      <c r="AU713" s="108"/>
      <c r="AV713" s="108"/>
      <c r="AW713" s="108"/>
      <c r="AX713" s="108"/>
      <c r="AY713" s="108"/>
      <c r="AZ713" s="108"/>
      <c r="BA713" s="108"/>
      <c r="BF713" s="108"/>
      <c r="BH713" s="108"/>
      <c r="BJ713" s="108"/>
      <c r="BL713" s="108"/>
      <c r="BM713" s="108"/>
      <c r="BN713" s="108"/>
      <c r="CC713" s="108"/>
      <c r="CD713" s="108"/>
      <c r="CE713" s="108"/>
      <c r="CF713" s="108"/>
    </row>
    <row r="714" spans="1:84">
      <c r="A714" s="108"/>
      <c r="B714" s="108"/>
      <c r="E714" s="108"/>
      <c r="F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A714" s="108"/>
      <c r="BF714" s="108"/>
      <c r="BH714" s="108"/>
      <c r="BJ714" s="108"/>
      <c r="BL714" s="108"/>
      <c r="BM714" s="108"/>
      <c r="BN714" s="108"/>
      <c r="CC714" s="108"/>
      <c r="CD714" s="108"/>
      <c r="CE714" s="108"/>
      <c r="CF714" s="108"/>
    </row>
    <row r="715" spans="1:84">
      <c r="A715" s="108"/>
      <c r="B715" s="108"/>
      <c r="E715" s="108"/>
      <c r="F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  <c r="AH715" s="108"/>
      <c r="AI715" s="108"/>
      <c r="AJ715" s="108"/>
      <c r="AK715" s="108"/>
      <c r="AL715" s="108"/>
      <c r="AM715" s="108"/>
      <c r="AN715" s="108"/>
      <c r="AO715" s="108"/>
      <c r="AP715" s="108"/>
      <c r="AQ715" s="108"/>
      <c r="AR715" s="108"/>
      <c r="AS715" s="108"/>
      <c r="AT715" s="108"/>
      <c r="AU715" s="108"/>
      <c r="AV715" s="108"/>
      <c r="AW715" s="108"/>
      <c r="AX715" s="108"/>
      <c r="AY715" s="108"/>
      <c r="AZ715" s="108"/>
      <c r="BA715" s="108"/>
      <c r="BF715" s="108"/>
      <c r="BH715" s="108"/>
      <c r="BJ715" s="108"/>
      <c r="BL715" s="108"/>
      <c r="BM715" s="108"/>
      <c r="BN715" s="108"/>
      <c r="CC715" s="108"/>
      <c r="CD715" s="108"/>
      <c r="CE715" s="108"/>
      <c r="CF715" s="108"/>
    </row>
    <row r="716" spans="1:84">
      <c r="A716" s="108"/>
      <c r="B716" s="108"/>
      <c r="E716" s="108"/>
      <c r="F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  <c r="AH716" s="108"/>
      <c r="AI716" s="108"/>
      <c r="AJ716" s="108"/>
      <c r="AK716" s="108"/>
      <c r="AL716" s="108"/>
      <c r="AM716" s="108"/>
      <c r="AN716" s="108"/>
      <c r="AO716" s="108"/>
      <c r="AP716" s="108"/>
      <c r="AQ716" s="108"/>
      <c r="AR716" s="108"/>
      <c r="AS716" s="108"/>
      <c r="AT716" s="108"/>
      <c r="AU716" s="108"/>
      <c r="AV716" s="108"/>
      <c r="AW716" s="108"/>
      <c r="AX716" s="108"/>
      <c r="AY716" s="108"/>
      <c r="AZ716" s="108"/>
      <c r="BA716" s="108"/>
      <c r="BF716" s="108"/>
      <c r="BH716" s="108"/>
      <c r="BJ716" s="108"/>
      <c r="BL716" s="108"/>
      <c r="BM716" s="108"/>
      <c r="BN716" s="108"/>
      <c r="CC716" s="108"/>
      <c r="CD716" s="108"/>
      <c r="CE716" s="108"/>
      <c r="CF716" s="108"/>
    </row>
    <row r="717" spans="1:84">
      <c r="A717" s="108"/>
      <c r="B717" s="108"/>
      <c r="E717" s="108"/>
      <c r="F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A717" s="108"/>
      <c r="BF717" s="108"/>
      <c r="BH717" s="108"/>
      <c r="BJ717" s="108"/>
      <c r="BL717" s="108"/>
      <c r="BM717" s="108"/>
      <c r="BN717" s="108"/>
      <c r="CC717" s="108"/>
      <c r="CD717" s="108"/>
      <c r="CE717" s="108"/>
      <c r="CF717" s="108"/>
    </row>
    <row r="718" spans="1:84">
      <c r="A718" s="108"/>
      <c r="B718" s="108"/>
      <c r="E718" s="108"/>
      <c r="F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  <c r="AH718" s="108"/>
      <c r="AI718" s="108"/>
      <c r="AJ718" s="108"/>
      <c r="AK718" s="108"/>
      <c r="AL718" s="108"/>
      <c r="AM718" s="108"/>
      <c r="AN718" s="108"/>
      <c r="AO718" s="108"/>
      <c r="AP718" s="108"/>
      <c r="AQ718" s="108"/>
      <c r="AR718" s="108"/>
      <c r="AS718" s="108"/>
      <c r="AT718" s="108"/>
      <c r="AU718" s="108"/>
      <c r="AV718" s="108"/>
      <c r="AW718" s="108"/>
      <c r="AX718" s="108"/>
      <c r="AY718" s="108"/>
      <c r="AZ718" s="108"/>
      <c r="BA718" s="108"/>
      <c r="BF718" s="108"/>
      <c r="BH718" s="108"/>
      <c r="BJ718" s="108"/>
      <c r="BL718" s="108"/>
      <c r="BM718" s="108"/>
      <c r="BN718" s="108"/>
      <c r="CC718" s="108"/>
      <c r="CD718" s="108"/>
      <c r="CE718" s="108"/>
      <c r="CF718" s="108"/>
    </row>
    <row r="719" spans="1:84">
      <c r="A719" s="108"/>
      <c r="B719" s="108"/>
      <c r="E719" s="108"/>
      <c r="F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  <c r="AH719" s="108"/>
      <c r="AI719" s="108"/>
      <c r="AJ719" s="108"/>
      <c r="AK719" s="108"/>
      <c r="AL719" s="108"/>
      <c r="AM719" s="108"/>
      <c r="AN719" s="108"/>
      <c r="AO719" s="108"/>
      <c r="AP719" s="108"/>
      <c r="AQ719" s="108"/>
      <c r="AR719" s="108"/>
      <c r="AS719" s="108"/>
      <c r="AT719" s="108"/>
      <c r="AU719" s="108"/>
      <c r="AV719" s="108"/>
      <c r="AW719" s="108"/>
      <c r="AX719" s="108"/>
      <c r="AY719" s="108"/>
      <c r="AZ719" s="108"/>
      <c r="BA719" s="108"/>
      <c r="BF719" s="108"/>
      <c r="BH719" s="108"/>
      <c r="BJ719" s="108"/>
      <c r="BL719" s="108"/>
      <c r="BM719" s="108"/>
      <c r="BN719" s="108"/>
      <c r="CC719" s="108"/>
      <c r="CD719" s="108"/>
      <c r="CE719" s="108"/>
      <c r="CF719" s="108"/>
    </row>
    <row r="720" spans="1:84">
      <c r="A720" s="108"/>
      <c r="B720" s="108"/>
      <c r="E720" s="108"/>
      <c r="F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A720" s="108"/>
      <c r="BF720" s="108"/>
      <c r="BH720" s="108"/>
      <c r="BJ720" s="108"/>
      <c r="BL720" s="108"/>
      <c r="BM720" s="108"/>
      <c r="BN720" s="108"/>
      <c r="CC720" s="108"/>
      <c r="CD720" s="108"/>
      <c r="CE720" s="108"/>
      <c r="CF720" s="108"/>
    </row>
    <row r="721" spans="1:84">
      <c r="A721" s="108"/>
      <c r="B721" s="108"/>
      <c r="E721" s="108"/>
      <c r="F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O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Y721" s="108"/>
      <c r="AZ721" s="108"/>
      <c r="BA721" s="108"/>
      <c r="BF721" s="108"/>
      <c r="BH721" s="108"/>
      <c r="BJ721" s="108"/>
      <c r="BL721" s="108"/>
      <c r="BM721" s="108"/>
      <c r="BN721" s="108"/>
      <c r="CC721" s="108"/>
      <c r="CD721" s="108"/>
      <c r="CE721" s="108"/>
      <c r="CF721" s="108"/>
    </row>
    <row r="722" spans="1:84">
      <c r="A722" s="108"/>
      <c r="B722" s="108"/>
      <c r="E722" s="108"/>
      <c r="F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O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A722" s="108"/>
      <c r="BF722" s="108"/>
      <c r="BH722" s="108"/>
      <c r="BJ722" s="108"/>
      <c r="BL722" s="108"/>
      <c r="BM722" s="108"/>
      <c r="BN722" s="108"/>
      <c r="CC722" s="108"/>
      <c r="CD722" s="108"/>
      <c r="CE722" s="108"/>
      <c r="CF722" s="108"/>
    </row>
    <row r="723" spans="1:84">
      <c r="A723" s="108"/>
      <c r="B723" s="108"/>
      <c r="E723" s="108"/>
      <c r="F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  <c r="AO723" s="108"/>
      <c r="AP723" s="108"/>
      <c r="AQ723" s="108"/>
      <c r="AR723" s="108"/>
      <c r="AS723" s="108"/>
      <c r="AT723" s="108"/>
      <c r="AU723" s="108"/>
      <c r="AV723" s="108"/>
      <c r="AW723" s="108"/>
      <c r="AX723" s="108"/>
      <c r="AY723" s="108"/>
      <c r="AZ723" s="108"/>
      <c r="BA723" s="108"/>
      <c r="BF723" s="108"/>
      <c r="BH723" s="108"/>
      <c r="BJ723" s="108"/>
      <c r="BL723" s="108"/>
      <c r="BM723" s="108"/>
      <c r="BN723" s="108"/>
      <c r="CC723" s="108"/>
      <c r="CD723" s="108"/>
      <c r="CE723" s="108"/>
      <c r="CF723" s="108"/>
    </row>
    <row r="724" spans="1:84">
      <c r="A724" s="108"/>
      <c r="B724" s="108"/>
      <c r="E724" s="108"/>
      <c r="F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  <c r="AN724" s="108"/>
      <c r="AO724" s="108"/>
      <c r="AP724" s="108"/>
      <c r="AQ724" s="108"/>
      <c r="AR724" s="108"/>
      <c r="AS724" s="108"/>
      <c r="AT724" s="108"/>
      <c r="AU724" s="108"/>
      <c r="AV724" s="108"/>
      <c r="AW724" s="108"/>
      <c r="AX724" s="108"/>
      <c r="AY724" s="108"/>
      <c r="AZ724" s="108"/>
      <c r="BA724" s="108"/>
      <c r="BF724" s="108"/>
      <c r="BH724" s="108"/>
      <c r="BJ724" s="108"/>
      <c r="BL724" s="108"/>
      <c r="BM724" s="108"/>
      <c r="BN724" s="108"/>
      <c r="CC724" s="108"/>
      <c r="CD724" s="108"/>
      <c r="CE724" s="108"/>
      <c r="CF724" s="108"/>
    </row>
    <row r="725" spans="1:84">
      <c r="A725" s="108"/>
      <c r="B725" s="108"/>
      <c r="E725" s="108"/>
      <c r="F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  <c r="AN725" s="108"/>
      <c r="AO725" s="108"/>
      <c r="AP725" s="108"/>
      <c r="AQ725" s="108"/>
      <c r="AR725" s="108"/>
      <c r="AS725" s="108"/>
      <c r="AT725" s="108"/>
      <c r="AU725" s="108"/>
      <c r="AV725" s="108"/>
      <c r="AW725" s="108"/>
      <c r="AX725" s="108"/>
      <c r="AY725" s="108"/>
      <c r="AZ725" s="108"/>
      <c r="BA725" s="108"/>
      <c r="BF725" s="108"/>
      <c r="BH725" s="108"/>
      <c r="BJ725" s="108"/>
      <c r="BL725" s="108"/>
      <c r="BM725" s="108"/>
      <c r="BN725" s="108"/>
      <c r="CC725" s="108"/>
      <c r="CD725" s="108"/>
      <c r="CE725" s="108"/>
      <c r="CF725" s="108"/>
    </row>
    <row r="726" spans="1:84">
      <c r="A726" s="108"/>
      <c r="B726" s="108"/>
      <c r="E726" s="108"/>
      <c r="F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  <c r="AN726" s="108"/>
      <c r="AO726" s="108"/>
      <c r="AP726" s="108"/>
      <c r="AQ726" s="108"/>
      <c r="AR726" s="108"/>
      <c r="AS726" s="108"/>
      <c r="AT726" s="108"/>
      <c r="AU726" s="108"/>
      <c r="AV726" s="108"/>
      <c r="AW726" s="108"/>
      <c r="AX726" s="108"/>
      <c r="AY726" s="108"/>
      <c r="AZ726" s="108"/>
      <c r="BA726" s="108"/>
      <c r="BF726" s="108"/>
      <c r="BH726" s="108"/>
      <c r="BJ726" s="108"/>
      <c r="BL726" s="108"/>
      <c r="BM726" s="108"/>
      <c r="BN726" s="108"/>
      <c r="CC726" s="108"/>
      <c r="CD726" s="108"/>
      <c r="CE726" s="108"/>
      <c r="CF726" s="108"/>
    </row>
    <row r="727" spans="1:84">
      <c r="A727" s="108"/>
      <c r="B727" s="108"/>
      <c r="E727" s="108"/>
      <c r="F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  <c r="AN727" s="108"/>
      <c r="AO727" s="108"/>
      <c r="AP727" s="108"/>
      <c r="AQ727" s="108"/>
      <c r="AR727" s="108"/>
      <c r="AS727" s="108"/>
      <c r="AT727" s="108"/>
      <c r="AU727" s="108"/>
      <c r="AV727" s="108"/>
      <c r="AW727" s="108"/>
      <c r="AX727" s="108"/>
      <c r="AY727" s="108"/>
      <c r="AZ727" s="108"/>
      <c r="BA727" s="108"/>
      <c r="BF727" s="108"/>
      <c r="BH727" s="108"/>
      <c r="BJ727" s="108"/>
      <c r="BL727" s="108"/>
      <c r="BM727" s="108"/>
      <c r="BN727" s="108"/>
      <c r="CC727" s="108"/>
      <c r="CD727" s="108"/>
      <c r="CE727" s="108"/>
      <c r="CF727" s="108"/>
    </row>
    <row r="728" spans="1:84">
      <c r="A728" s="108"/>
      <c r="B728" s="108"/>
      <c r="E728" s="108"/>
      <c r="F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  <c r="AN728" s="108"/>
      <c r="AO728" s="108"/>
      <c r="AP728" s="108"/>
      <c r="AQ728" s="108"/>
      <c r="AR728" s="108"/>
      <c r="AS728" s="108"/>
      <c r="AT728" s="108"/>
      <c r="AU728" s="108"/>
      <c r="AV728" s="108"/>
      <c r="AW728" s="108"/>
      <c r="AX728" s="108"/>
      <c r="AY728" s="108"/>
      <c r="AZ728" s="108"/>
      <c r="BA728" s="108"/>
      <c r="BF728" s="108"/>
      <c r="BH728" s="108"/>
      <c r="BJ728" s="108"/>
      <c r="BL728" s="108"/>
      <c r="BM728" s="108"/>
      <c r="BN728" s="108"/>
      <c r="CC728" s="108"/>
      <c r="CD728" s="108"/>
      <c r="CE728" s="108"/>
      <c r="CF728" s="108"/>
    </row>
    <row r="729" spans="1:84">
      <c r="A729" s="108"/>
      <c r="B729" s="108"/>
      <c r="E729" s="108"/>
      <c r="F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A729" s="108"/>
      <c r="BF729" s="108"/>
      <c r="BH729" s="108"/>
      <c r="BJ729" s="108"/>
      <c r="BL729" s="108"/>
      <c r="BM729" s="108"/>
      <c r="BN729" s="108"/>
      <c r="CC729" s="108"/>
      <c r="CD729" s="108"/>
      <c r="CE729" s="108"/>
      <c r="CF729" s="108"/>
    </row>
    <row r="730" spans="1:84">
      <c r="A730" s="108"/>
      <c r="B730" s="108"/>
      <c r="E730" s="108"/>
      <c r="F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  <c r="AH730" s="108"/>
      <c r="AI730" s="108"/>
      <c r="AJ730" s="108"/>
      <c r="AK730" s="108"/>
      <c r="AL730" s="108"/>
      <c r="AM730" s="108"/>
      <c r="AN730" s="108"/>
      <c r="AO730" s="108"/>
      <c r="AP730" s="108"/>
      <c r="AQ730" s="108"/>
      <c r="AR730" s="108"/>
      <c r="AS730" s="108"/>
      <c r="AT730" s="108"/>
      <c r="AU730" s="108"/>
      <c r="AV730" s="108"/>
      <c r="AW730" s="108"/>
      <c r="AX730" s="108"/>
      <c r="AY730" s="108"/>
      <c r="AZ730" s="108"/>
      <c r="BA730" s="108"/>
      <c r="BF730" s="108"/>
      <c r="BH730" s="108"/>
      <c r="BJ730" s="108"/>
      <c r="BL730" s="108"/>
      <c r="BM730" s="108"/>
      <c r="BN730" s="108"/>
      <c r="CC730" s="108"/>
      <c r="CD730" s="108"/>
      <c r="CE730" s="108"/>
      <c r="CF730" s="108"/>
    </row>
    <row r="731" spans="1:84">
      <c r="A731" s="108"/>
      <c r="B731" s="108"/>
      <c r="E731" s="108"/>
      <c r="F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  <c r="AH731" s="108"/>
      <c r="AI731" s="108"/>
      <c r="AJ731" s="108"/>
      <c r="AK731" s="108"/>
      <c r="AL731" s="108"/>
      <c r="AM731" s="108"/>
      <c r="AN731" s="108"/>
      <c r="AO731" s="108"/>
      <c r="AP731" s="108"/>
      <c r="AQ731" s="108"/>
      <c r="AR731" s="108"/>
      <c r="AS731" s="108"/>
      <c r="AT731" s="108"/>
      <c r="AU731" s="108"/>
      <c r="AV731" s="108"/>
      <c r="AW731" s="108"/>
      <c r="AX731" s="108"/>
      <c r="AY731" s="108"/>
      <c r="AZ731" s="108"/>
      <c r="BA731" s="108"/>
      <c r="BF731" s="108"/>
      <c r="BH731" s="108"/>
      <c r="BJ731" s="108"/>
      <c r="BL731" s="108"/>
      <c r="BM731" s="108"/>
      <c r="BN731" s="108"/>
      <c r="CC731" s="108"/>
      <c r="CD731" s="108"/>
      <c r="CE731" s="108"/>
      <c r="CF731" s="108"/>
    </row>
    <row r="732" spans="1:84">
      <c r="A732" s="108"/>
      <c r="B732" s="108"/>
      <c r="E732" s="108"/>
      <c r="F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A732" s="108"/>
      <c r="BF732" s="108"/>
      <c r="BH732" s="108"/>
      <c r="BJ732" s="108"/>
      <c r="BL732" s="108"/>
      <c r="BM732" s="108"/>
      <c r="BN732" s="108"/>
      <c r="CC732" s="108"/>
      <c r="CD732" s="108"/>
      <c r="CE732" s="108"/>
      <c r="CF732" s="108"/>
    </row>
    <row r="733" spans="1:84">
      <c r="A733" s="108"/>
      <c r="B733" s="108"/>
      <c r="E733" s="108"/>
      <c r="F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  <c r="AH733" s="108"/>
      <c r="AI733" s="108"/>
      <c r="AJ733" s="108"/>
      <c r="AK733" s="108"/>
      <c r="AL733" s="108"/>
      <c r="AM733" s="108"/>
      <c r="AN733" s="108"/>
      <c r="AO733" s="108"/>
      <c r="AP733" s="108"/>
      <c r="AQ733" s="108"/>
      <c r="AR733" s="108"/>
      <c r="AS733" s="108"/>
      <c r="AT733" s="108"/>
      <c r="AU733" s="108"/>
      <c r="AV733" s="108"/>
      <c r="AW733" s="108"/>
      <c r="AX733" s="108"/>
      <c r="AY733" s="108"/>
      <c r="AZ733" s="108"/>
      <c r="BA733" s="108"/>
      <c r="BF733" s="108"/>
      <c r="BH733" s="108"/>
      <c r="BJ733" s="108"/>
      <c r="BL733" s="108"/>
      <c r="BM733" s="108"/>
      <c r="BN733" s="108"/>
      <c r="CC733" s="108"/>
      <c r="CD733" s="108"/>
      <c r="CE733" s="108"/>
      <c r="CF733" s="108"/>
    </row>
    <row r="734" spans="1:84">
      <c r="A734" s="108"/>
      <c r="B734" s="108"/>
      <c r="E734" s="108"/>
      <c r="F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  <c r="AH734" s="108"/>
      <c r="AI734" s="108"/>
      <c r="AJ734" s="108"/>
      <c r="AK734" s="108"/>
      <c r="AL734" s="108"/>
      <c r="AM734" s="108"/>
      <c r="AN734" s="108"/>
      <c r="AO734" s="108"/>
      <c r="AP734" s="108"/>
      <c r="AQ734" s="108"/>
      <c r="AR734" s="108"/>
      <c r="AS734" s="108"/>
      <c r="AT734" s="108"/>
      <c r="AU734" s="108"/>
      <c r="AV734" s="108"/>
      <c r="AW734" s="108"/>
      <c r="AX734" s="108"/>
      <c r="AY734" s="108"/>
      <c r="AZ734" s="108"/>
      <c r="BA734" s="108"/>
      <c r="BF734" s="108"/>
      <c r="BH734" s="108"/>
      <c r="BJ734" s="108"/>
      <c r="BL734" s="108"/>
      <c r="BM734" s="108"/>
      <c r="BN734" s="108"/>
      <c r="CC734" s="108"/>
      <c r="CD734" s="108"/>
      <c r="CE734" s="108"/>
      <c r="CF734" s="108"/>
    </row>
    <row r="735" spans="1:84">
      <c r="A735" s="108"/>
      <c r="B735" s="108"/>
      <c r="E735" s="108"/>
      <c r="F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A735" s="108"/>
      <c r="BF735" s="108"/>
      <c r="BH735" s="108"/>
      <c r="BJ735" s="108"/>
      <c r="BL735" s="108"/>
      <c r="BM735" s="108"/>
      <c r="BN735" s="108"/>
      <c r="CC735" s="108"/>
      <c r="CD735" s="108"/>
      <c r="CE735" s="108"/>
      <c r="CF735" s="108"/>
    </row>
    <row r="736" spans="1:84">
      <c r="A736" s="108"/>
      <c r="B736" s="108"/>
      <c r="E736" s="108"/>
      <c r="F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  <c r="AN736" s="108"/>
      <c r="AO736" s="108"/>
      <c r="AP736" s="108"/>
      <c r="AQ736" s="108"/>
      <c r="AR736" s="108"/>
      <c r="AS736" s="108"/>
      <c r="AT736" s="108"/>
      <c r="AU736" s="108"/>
      <c r="AV736" s="108"/>
      <c r="AW736" s="108"/>
      <c r="AX736" s="108"/>
      <c r="AY736" s="108"/>
      <c r="AZ736" s="108"/>
      <c r="BA736" s="108"/>
      <c r="BF736" s="108"/>
      <c r="BH736" s="108"/>
      <c r="BJ736" s="108"/>
      <c r="BL736" s="108"/>
      <c r="BM736" s="108"/>
      <c r="BN736" s="108"/>
      <c r="CC736" s="108"/>
      <c r="CD736" s="108"/>
      <c r="CE736" s="108"/>
      <c r="CF736" s="108"/>
    </row>
    <row r="737" spans="1:84">
      <c r="A737" s="108"/>
      <c r="B737" s="108"/>
      <c r="E737" s="108"/>
      <c r="F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  <c r="AN737" s="108"/>
      <c r="AO737" s="108"/>
      <c r="AP737" s="108"/>
      <c r="AQ737" s="108"/>
      <c r="AR737" s="108"/>
      <c r="AS737" s="108"/>
      <c r="AT737" s="108"/>
      <c r="AU737" s="108"/>
      <c r="AV737" s="108"/>
      <c r="AW737" s="108"/>
      <c r="AX737" s="108"/>
      <c r="AY737" s="108"/>
      <c r="AZ737" s="108"/>
      <c r="BA737" s="108"/>
      <c r="BF737" s="108"/>
      <c r="BH737" s="108"/>
      <c r="BJ737" s="108"/>
      <c r="BL737" s="108"/>
      <c r="BM737" s="108"/>
      <c r="BN737" s="108"/>
      <c r="CC737" s="108"/>
      <c r="CD737" s="108"/>
      <c r="CE737" s="108"/>
      <c r="CF737" s="108"/>
    </row>
    <row r="738" spans="1:84">
      <c r="A738" s="108"/>
      <c r="B738" s="108"/>
      <c r="E738" s="108"/>
      <c r="F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A738" s="108"/>
      <c r="BF738" s="108"/>
      <c r="BH738" s="108"/>
      <c r="BJ738" s="108"/>
      <c r="BL738" s="108"/>
      <c r="BM738" s="108"/>
      <c r="BN738" s="108"/>
      <c r="CC738" s="108"/>
      <c r="CD738" s="108"/>
      <c r="CE738" s="108"/>
      <c r="CF738" s="108"/>
    </row>
    <row r="739" spans="1:84">
      <c r="A739" s="108"/>
      <c r="B739" s="108"/>
      <c r="E739" s="108"/>
      <c r="F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  <c r="AN739" s="108"/>
      <c r="AO739" s="108"/>
      <c r="AP739" s="108"/>
      <c r="AQ739" s="108"/>
      <c r="AR739" s="108"/>
      <c r="AS739" s="108"/>
      <c r="AT739" s="108"/>
      <c r="AU739" s="108"/>
      <c r="AV739" s="108"/>
      <c r="AW739" s="108"/>
      <c r="AX739" s="108"/>
      <c r="AY739" s="108"/>
      <c r="AZ739" s="108"/>
      <c r="BA739" s="108"/>
      <c r="BF739" s="108"/>
      <c r="BH739" s="108"/>
      <c r="BJ739" s="108"/>
      <c r="BL739" s="108"/>
      <c r="BM739" s="108"/>
      <c r="BN739" s="108"/>
      <c r="CC739" s="108"/>
      <c r="CD739" s="108"/>
      <c r="CE739" s="108"/>
      <c r="CF739" s="108"/>
    </row>
    <row r="740" spans="1:84">
      <c r="A740" s="108"/>
      <c r="B740" s="108"/>
      <c r="E740" s="108"/>
      <c r="F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  <c r="AN740" s="108"/>
      <c r="AO740" s="108"/>
      <c r="AP740" s="108"/>
      <c r="AQ740" s="108"/>
      <c r="AR740" s="108"/>
      <c r="AS740" s="108"/>
      <c r="AT740" s="108"/>
      <c r="AU740" s="108"/>
      <c r="AV740" s="108"/>
      <c r="AW740" s="108"/>
      <c r="AX740" s="108"/>
      <c r="AY740" s="108"/>
      <c r="AZ740" s="108"/>
      <c r="BA740" s="108"/>
      <c r="BF740" s="108"/>
      <c r="BH740" s="108"/>
      <c r="BJ740" s="108"/>
      <c r="BL740" s="108"/>
      <c r="BM740" s="108"/>
      <c r="BN740" s="108"/>
      <c r="CC740" s="108"/>
      <c r="CD740" s="108"/>
      <c r="CE740" s="108"/>
      <c r="CF740" s="108"/>
    </row>
    <row r="741" spans="1:84">
      <c r="A741" s="108"/>
      <c r="B741" s="108"/>
      <c r="E741" s="108"/>
      <c r="F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A741" s="108"/>
      <c r="BF741" s="108"/>
      <c r="BH741" s="108"/>
      <c r="BJ741" s="108"/>
      <c r="BL741" s="108"/>
      <c r="BM741" s="108"/>
      <c r="BN741" s="108"/>
      <c r="CC741" s="108"/>
      <c r="CD741" s="108"/>
      <c r="CE741" s="108"/>
      <c r="CF741" s="108"/>
    </row>
    <row r="742" spans="1:84">
      <c r="A742" s="108"/>
      <c r="B742" s="108"/>
      <c r="E742" s="108"/>
      <c r="F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  <c r="AN742" s="108"/>
      <c r="AO742" s="108"/>
      <c r="AP742" s="108"/>
      <c r="AQ742" s="108"/>
      <c r="AR742" s="108"/>
      <c r="AS742" s="108"/>
      <c r="AT742" s="108"/>
      <c r="AU742" s="108"/>
      <c r="AV742" s="108"/>
      <c r="AW742" s="108"/>
      <c r="AX742" s="108"/>
      <c r="AY742" s="108"/>
      <c r="AZ742" s="108"/>
      <c r="BA742" s="108"/>
      <c r="BF742" s="108"/>
      <c r="BH742" s="108"/>
      <c r="BJ742" s="108"/>
      <c r="BL742" s="108"/>
      <c r="BM742" s="108"/>
      <c r="BN742" s="108"/>
      <c r="CC742" s="108"/>
      <c r="CD742" s="108"/>
      <c r="CE742" s="108"/>
      <c r="CF742" s="108"/>
    </row>
    <row r="743" spans="1:84">
      <c r="A743" s="108"/>
      <c r="B743" s="108"/>
      <c r="E743" s="108"/>
      <c r="F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A743" s="108"/>
      <c r="BF743" s="108"/>
      <c r="BH743" s="108"/>
      <c r="BJ743" s="108"/>
      <c r="BL743" s="108"/>
      <c r="BM743" s="108"/>
      <c r="BN743" s="108"/>
      <c r="CC743" s="108"/>
      <c r="CD743" s="108"/>
      <c r="CE743" s="108"/>
      <c r="CF743" s="108"/>
    </row>
    <row r="744" spans="1:84">
      <c r="A744" s="108"/>
      <c r="B744" s="108"/>
      <c r="E744" s="108"/>
      <c r="F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A744" s="108"/>
      <c r="BF744" s="108"/>
      <c r="BH744" s="108"/>
      <c r="BJ744" s="108"/>
      <c r="BL744" s="108"/>
      <c r="BM744" s="108"/>
      <c r="BN744" s="108"/>
      <c r="CC744" s="108"/>
      <c r="CD744" s="108"/>
      <c r="CE744" s="108"/>
      <c r="CF744" s="108"/>
    </row>
    <row r="745" spans="1:84">
      <c r="A745" s="108"/>
      <c r="B745" s="108"/>
      <c r="E745" s="108"/>
      <c r="F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  <c r="AN745" s="108"/>
      <c r="AO745" s="108"/>
      <c r="AP745" s="108"/>
      <c r="AQ745" s="108"/>
      <c r="AR745" s="108"/>
      <c r="AS745" s="108"/>
      <c r="AT745" s="108"/>
      <c r="AU745" s="108"/>
      <c r="AV745" s="108"/>
      <c r="AW745" s="108"/>
      <c r="AX745" s="108"/>
      <c r="AY745" s="108"/>
      <c r="AZ745" s="108"/>
      <c r="BA745" s="108"/>
      <c r="BF745" s="108"/>
      <c r="BH745" s="108"/>
      <c r="BJ745" s="108"/>
      <c r="BL745" s="108"/>
      <c r="BM745" s="108"/>
      <c r="BN745" s="108"/>
      <c r="CC745" s="108"/>
      <c r="CD745" s="108"/>
      <c r="CE745" s="108"/>
      <c r="CF745" s="108"/>
    </row>
    <row r="746" spans="1:84">
      <c r="A746" s="108"/>
      <c r="B746" s="108"/>
      <c r="E746" s="108"/>
      <c r="F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  <c r="AH746" s="108"/>
      <c r="AI746" s="108"/>
      <c r="AJ746" s="108"/>
      <c r="AK746" s="108"/>
      <c r="AL746" s="108"/>
      <c r="AM746" s="108"/>
      <c r="AN746" s="108"/>
      <c r="AO746" s="108"/>
      <c r="AP746" s="108"/>
      <c r="AQ746" s="108"/>
      <c r="AR746" s="108"/>
      <c r="AS746" s="108"/>
      <c r="AT746" s="108"/>
      <c r="AU746" s="108"/>
      <c r="AV746" s="108"/>
      <c r="AW746" s="108"/>
      <c r="AX746" s="108"/>
      <c r="AY746" s="108"/>
      <c r="AZ746" s="108"/>
      <c r="BA746" s="108"/>
      <c r="BF746" s="108"/>
      <c r="BH746" s="108"/>
      <c r="BJ746" s="108"/>
      <c r="BL746" s="108"/>
      <c r="BM746" s="108"/>
      <c r="BN746" s="108"/>
      <c r="CC746" s="108"/>
      <c r="CD746" s="108"/>
      <c r="CE746" s="108"/>
      <c r="CF746" s="108"/>
    </row>
    <row r="747" spans="1:84">
      <c r="A747" s="108"/>
      <c r="B747" s="108"/>
      <c r="E747" s="108"/>
      <c r="F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  <c r="AH747" s="108"/>
      <c r="AI747" s="108"/>
      <c r="AJ747" s="108"/>
      <c r="AK747" s="108"/>
      <c r="AL747" s="108"/>
      <c r="AM747" s="108"/>
      <c r="AN747" s="108"/>
      <c r="AO747" s="108"/>
      <c r="AP747" s="108"/>
      <c r="AQ747" s="108"/>
      <c r="AR747" s="108"/>
      <c r="AS747" s="108"/>
      <c r="AT747" s="108"/>
      <c r="AU747" s="108"/>
      <c r="AV747" s="108"/>
      <c r="AW747" s="108"/>
      <c r="AX747" s="108"/>
      <c r="AY747" s="108"/>
      <c r="AZ747" s="108"/>
      <c r="BA747" s="108"/>
      <c r="BF747" s="108"/>
      <c r="BH747" s="108"/>
      <c r="BJ747" s="108"/>
      <c r="BL747" s="108"/>
      <c r="BM747" s="108"/>
      <c r="BN747" s="108"/>
      <c r="CC747" s="108"/>
      <c r="CD747" s="108"/>
      <c r="CE747" s="108"/>
      <c r="CF747" s="108"/>
    </row>
    <row r="748" spans="1:84">
      <c r="A748" s="108"/>
      <c r="B748" s="108"/>
      <c r="E748" s="108"/>
      <c r="F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  <c r="AH748" s="108"/>
      <c r="AI748" s="108"/>
      <c r="AJ748" s="108"/>
      <c r="AK748" s="108"/>
      <c r="AL748" s="108"/>
      <c r="AM748" s="108"/>
      <c r="AN748" s="108"/>
      <c r="AO748" s="108"/>
      <c r="AP748" s="108"/>
      <c r="AQ748" s="108"/>
      <c r="AR748" s="108"/>
      <c r="AS748" s="108"/>
      <c r="AT748" s="108"/>
      <c r="AU748" s="108"/>
      <c r="AV748" s="108"/>
      <c r="AW748" s="108"/>
      <c r="AX748" s="108"/>
      <c r="AY748" s="108"/>
      <c r="AZ748" s="108"/>
      <c r="BA748" s="108"/>
      <c r="BF748" s="108"/>
      <c r="BH748" s="108"/>
      <c r="BJ748" s="108"/>
      <c r="BL748" s="108"/>
      <c r="BM748" s="108"/>
      <c r="BN748" s="108"/>
      <c r="CC748" s="108"/>
      <c r="CD748" s="108"/>
      <c r="CE748" s="108"/>
      <c r="CF748" s="108"/>
    </row>
    <row r="749" spans="1:84">
      <c r="A749" s="108"/>
      <c r="B749" s="108"/>
      <c r="E749" s="108"/>
      <c r="F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  <c r="AH749" s="108"/>
      <c r="AI749" s="108"/>
      <c r="AJ749" s="108"/>
      <c r="AK749" s="108"/>
      <c r="AL749" s="108"/>
      <c r="AM749" s="108"/>
      <c r="AN749" s="108"/>
      <c r="AO749" s="108"/>
      <c r="AP749" s="108"/>
      <c r="AQ749" s="108"/>
      <c r="AR749" s="108"/>
      <c r="AS749" s="108"/>
      <c r="AT749" s="108"/>
      <c r="AU749" s="108"/>
      <c r="AV749" s="108"/>
      <c r="AW749" s="108"/>
      <c r="AX749" s="108"/>
      <c r="AY749" s="108"/>
      <c r="AZ749" s="108"/>
      <c r="BA749" s="108"/>
      <c r="BF749" s="108"/>
      <c r="BH749" s="108"/>
      <c r="BJ749" s="108"/>
      <c r="BL749" s="108"/>
      <c r="BM749" s="108"/>
      <c r="BN749" s="108"/>
      <c r="CC749" s="108"/>
      <c r="CD749" s="108"/>
      <c r="CE749" s="108"/>
      <c r="CF749" s="108"/>
    </row>
    <row r="750" spans="1:84">
      <c r="A750" s="108"/>
      <c r="B750" s="108"/>
      <c r="E750" s="108"/>
      <c r="F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  <c r="AH750" s="108"/>
      <c r="AI750" s="108"/>
      <c r="AJ750" s="108"/>
      <c r="AK750" s="108"/>
      <c r="AL750" s="108"/>
      <c r="AM750" s="108"/>
      <c r="AN750" s="108"/>
      <c r="AO750" s="108"/>
      <c r="AP750" s="108"/>
      <c r="AQ750" s="108"/>
      <c r="AR750" s="108"/>
      <c r="AS750" s="108"/>
      <c r="AT750" s="108"/>
      <c r="AU750" s="108"/>
      <c r="AV750" s="108"/>
      <c r="AW750" s="108"/>
      <c r="AX750" s="108"/>
      <c r="AY750" s="108"/>
      <c r="AZ750" s="108"/>
      <c r="BA750" s="108"/>
      <c r="BF750" s="108"/>
      <c r="BH750" s="108"/>
      <c r="BJ750" s="108"/>
      <c r="BL750" s="108"/>
      <c r="BM750" s="108"/>
      <c r="BN750" s="108"/>
      <c r="CC750" s="108"/>
      <c r="CD750" s="108"/>
      <c r="CE750" s="108"/>
      <c r="CF750" s="108"/>
    </row>
    <row r="751" spans="1:84">
      <c r="A751" s="108"/>
      <c r="B751" s="108"/>
      <c r="E751" s="108"/>
      <c r="F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  <c r="AH751" s="108"/>
      <c r="AI751" s="108"/>
      <c r="AJ751" s="108"/>
      <c r="AK751" s="108"/>
      <c r="AL751" s="108"/>
      <c r="AM751" s="108"/>
      <c r="AN751" s="108"/>
      <c r="AO751" s="108"/>
      <c r="AP751" s="108"/>
      <c r="AQ751" s="108"/>
      <c r="AR751" s="108"/>
      <c r="AS751" s="108"/>
      <c r="AT751" s="108"/>
      <c r="AU751" s="108"/>
      <c r="AV751" s="108"/>
      <c r="AW751" s="108"/>
      <c r="AX751" s="108"/>
      <c r="AY751" s="108"/>
      <c r="AZ751" s="108"/>
      <c r="BA751" s="108"/>
      <c r="BF751" s="108"/>
      <c r="BH751" s="108"/>
      <c r="BJ751" s="108"/>
      <c r="BL751" s="108"/>
      <c r="BM751" s="108"/>
      <c r="BN751" s="108"/>
      <c r="CC751" s="108"/>
      <c r="CD751" s="108"/>
      <c r="CE751" s="108"/>
      <c r="CF751" s="108"/>
    </row>
    <row r="752" spans="1:84">
      <c r="A752" s="108"/>
      <c r="B752" s="108"/>
      <c r="E752" s="108"/>
      <c r="F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  <c r="AH752" s="108"/>
      <c r="AI752" s="108"/>
      <c r="AJ752" s="108"/>
      <c r="AK752" s="108"/>
      <c r="AL752" s="108"/>
      <c r="AM752" s="108"/>
      <c r="AN752" s="108"/>
      <c r="AO752" s="108"/>
      <c r="AP752" s="108"/>
      <c r="AQ752" s="108"/>
      <c r="AR752" s="108"/>
      <c r="AS752" s="108"/>
      <c r="AT752" s="108"/>
      <c r="AU752" s="108"/>
      <c r="AV752" s="108"/>
      <c r="AW752" s="108"/>
      <c r="AX752" s="108"/>
      <c r="AY752" s="108"/>
      <c r="AZ752" s="108"/>
      <c r="BA752" s="108"/>
      <c r="BF752" s="108"/>
      <c r="BH752" s="108"/>
      <c r="BJ752" s="108"/>
      <c r="BL752" s="108"/>
      <c r="BM752" s="108"/>
      <c r="BN752" s="108"/>
      <c r="CC752" s="108"/>
      <c r="CD752" s="108"/>
      <c r="CE752" s="108"/>
      <c r="CF752" s="108"/>
    </row>
    <row r="753" spans="1:84">
      <c r="A753" s="108"/>
      <c r="B753" s="108"/>
      <c r="E753" s="108"/>
      <c r="F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A753" s="108"/>
      <c r="BF753" s="108"/>
      <c r="BH753" s="108"/>
      <c r="BJ753" s="108"/>
      <c r="BL753" s="108"/>
      <c r="BM753" s="108"/>
      <c r="BN753" s="108"/>
      <c r="CC753" s="108"/>
      <c r="CD753" s="108"/>
      <c r="CE753" s="108"/>
      <c r="CF753" s="108"/>
    </row>
    <row r="754" spans="1:84">
      <c r="A754" s="108"/>
      <c r="B754" s="108"/>
      <c r="E754" s="108"/>
      <c r="F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  <c r="AH754" s="108"/>
      <c r="AI754" s="108"/>
      <c r="AJ754" s="108"/>
      <c r="AK754" s="108"/>
      <c r="AL754" s="108"/>
      <c r="AM754" s="108"/>
      <c r="AN754" s="108"/>
      <c r="AO754" s="108"/>
      <c r="AP754" s="108"/>
      <c r="AQ754" s="108"/>
      <c r="AR754" s="108"/>
      <c r="AS754" s="108"/>
      <c r="AT754" s="108"/>
      <c r="AU754" s="108"/>
      <c r="AV754" s="108"/>
      <c r="AW754" s="108"/>
      <c r="AX754" s="108"/>
      <c r="AY754" s="108"/>
      <c r="AZ754" s="108"/>
      <c r="BA754" s="108"/>
      <c r="BF754" s="108"/>
      <c r="BH754" s="108"/>
      <c r="BJ754" s="108"/>
      <c r="BL754" s="108"/>
      <c r="BM754" s="108"/>
      <c r="BN754" s="108"/>
      <c r="CC754" s="108"/>
      <c r="CD754" s="108"/>
      <c r="CE754" s="108"/>
      <c r="CF754" s="108"/>
    </row>
    <row r="755" spans="1:84">
      <c r="A755" s="108"/>
      <c r="B755" s="108"/>
      <c r="E755" s="108"/>
      <c r="F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  <c r="AH755" s="108"/>
      <c r="AI755" s="108"/>
      <c r="AJ755" s="108"/>
      <c r="AK755" s="108"/>
      <c r="AL755" s="108"/>
      <c r="AM755" s="108"/>
      <c r="AN755" s="108"/>
      <c r="AO755" s="108"/>
      <c r="AP755" s="108"/>
      <c r="AQ755" s="108"/>
      <c r="AR755" s="108"/>
      <c r="AS755" s="108"/>
      <c r="AT755" s="108"/>
      <c r="AU755" s="108"/>
      <c r="AV755" s="108"/>
      <c r="AW755" s="108"/>
      <c r="AX755" s="108"/>
      <c r="AY755" s="108"/>
      <c r="AZ755" s="108"/>
      <c r="BA755" s="108"/>
      <c r="BF755" s="108"/>
      <c r="BH755" s="108"/>
      <c r="BJ755" s="108"/>
      <c r="BL755" s="108"/>
      <c r="BM755" s="108"/>
      <c r="BN755" s="108"/>
      <c r="CC755" s="108"/>
      <c r="CD755" s="108"/>
      <c r="CE755" s="108"/>
      <c r="CF755" s="108"/>
    </row>
    <row r="756" spans="1:84">
      <c r="A756" s="108"/>
      <c r="B756" s="108"/>
      <c r="E756" s="108"/>
      <c r="F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A756" s="108"/>
      <c r="BF756" s="108"/>
      <c r="BH756" s="108"/>
      <c r="BJ756" s="108"/>
      <c r="BL756" s="108"/>
      <c r="BM756" s="108"/>
      <c r="BN756" s="108"/>
      <c r="CC756" s="108"/>
      <c r="CD756" s="108"/>
      <c r="CE756" s="108"/>
      <c r="CF756" s="108"/>
    </row>
    <row r="757" spans="1:84">
      <c r="A757" s="108"/>
      <c r="B757" s="108"/>
      <c r="E757" s="108"/>
      <c r="F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  <c r="AH757" s="108"/>
      <c r="AI757" s="108"/>
      <c r="AJ757" s="108"/>
      <c r="AK757" s="108"/>
      <c r="AL757" s="108"/>
      <c r="AM757" s="108"/>
      <c r="AN757" s="108"/>
      <c r="AO757" s="108"/>
      <c r="AP757" s="108"/>
      <c r="AQ757" s="108"/>
      <c r="AR757" s="108"/>
      <c r="AS757" s="108"/>
      <c r="AT757" s="108"/>
      <c r="AU757" s="108"/>
      <c r="AV757" s="108"/>
      <c r="AW757" s="108"/>
      <c r="AX757" s="108"/>
      <c r="AY757" s="108"/>
      <c r="AZ757" s="108"/>
      <c r="BA757" s="108"/>
      <c r="BF757" s="108"/>
      <c r="BH757" s="108"/>
      <c r="BJ757" s="108"/>
      <c r="BL757" s="108"/>
      <c r="BM757" s="108"/>
      <c r="BN757" s="108"/>
      <c r="CC757" s="108"/>
      <c r="CD757" s="108"/>
      <c r="CE757" s="108"/>
      <c r="CF757" s="108"/>
    </row>
    <row r="758" spans="1:84">
      <c r="A758" s="108"/>
      <c r="B758" s="108"/>
      <c r="E758" s="108"/>
      <c r="F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  <c r="AH758" s="108"/>
      <c r="AI758" s="108"/>
      <c r="AJ758" s="108"/>
      <c r="AK758" s="108"/>
      <c r="AL758" s="108"/>
      <c r="AM758" s="108"/>
      <c r="AN758" s="108"/>
      <c r="AO758" s="108"/>
      <c r="AP758" s="108"/>
      <c r="AQ758" s="108"/>
      <c r="AR758" s="108"/>
      <c r="AS758" s="108"/>
      <c r="AT758" s="108"/>
      <c r="AU758" s="108"/>
      <c r="AV758" s="108"/>
      <c r="AW758" s="108"/>
      <c r="AX758" s="108"/>
      <c r="AY758" s="108"/>
      <c r="AZ758" s="108"/>
      <c r="BA758" s="108"/>
      <c r="BF758" s="108"/>
      <c r="BH758" s="108"/>
      <c r="BJ758" s="108"/>
      <c r="BL758" s="108"/>
      <c r="BM758" s="108"/>
      <c r="BN758" s="108"/>
      <c r="CC758" s="108"/>
      <c r="CD758" s="108"/>
      <c r="CE758" s="108"/>
      <c r="CF758" s="108"/>
    </row>
    <row r="759" spans="1:84">
      <c r="A759" s="108"/>
      <c r="B759" s="108"/>
      <c r="E759" s="108"/>
      <c r="F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A759" s="108"/>
      <c r="BF759" s="108"/>
      <c r="BH759" s="108"/>
      <c r="BJ759" s="108"/>
      <c r="BL759" s="108"/>
      <c r="BM759" s="108"/>
      <c r="BN759" s="108"/>
      <c r="CC759" s="108"/>
      <c r="CD759" s="108"/>
      <c r="CE759" s="108"/>
      <c r="CF759" s="108"/>
    </row>
    <row r="760" spans="1:84">
      <c r="A760" s="108"/>
      <c r="B760" s="108"/>
      <c r="E760" s="108"/>
      <c r="F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  <c r="AH760" s="108"/>
      <c r="AI760" s="108"/>
      <c r="AJ760" s="108"/>
      <c r="AK760" s="108"/>
      <c r="AL760" s="108"/>
      <c r="AM760" s="108"/>
      <c r="AN760" s="108"/>
      <c r="AO760" s="108"/>
      <c r="AP760" s="108"/>
      <c r="AQ760" s="108"/>
      <c r="AR760" s="108"/>
      <c r="AS760" s="108"/>
      <c r="AT760" s="108"/>
      <c r="AU760" s="108"/>
      <c r="AV760" s="108"/>
      <c r="AW760" s="108"/>
      <c r="AX760" s="108"/>
      <c r="AY760" s="108"/>
      <c r="AZ760" s="108"/>
      <c r="BA760" s="108"/>
      <c r="BF760" s="108"/>
      <c r="BH760" s="108"/>
      <c r="BJ760" s="108"/>
      <c r="BL760" s="108"/>
      <c r="BM760" s="108"/>
      <c r="BN760" s="108"/>
      <c r="CC760" s="108"/>
      <c r="CD760" s="108"/>
      <c r="CE760" s="108"/>
      <c r="CF760" s="108"/>
    </row>
    <row r="761" spans="1:84">
      <c r="A761" s="108"/>
      <c r="B761" s="108"/>
      <c r="E761" s="108"/>
      <c r="F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  <c r="AH761" s="108"/>
      <c r="AI761" s="108"/>
      <c r="AJ761" s="108"/>
      <c r="AK761" s="108"/>
      <c r="AL761" s="108"/>
      <c r="AM761" s="108"/>
      <c r="AN761" s="108"/>
      <c r="AO761" s="108"/>
      <c r="AP761" s="108"/>
      <c r="AQ761" s="108"/>
      <c r="AR761" s="108"/>
      <c r="AS761" s="108"/>
      <c r="AT761" s="108"/>
      <c r="AU761" s="108"/>
      <c r="AV761" s="108"/>
      <c r="AW761" s="108"/>
      <c r="AX761" s="108"/>
      <c r="AY761" s="108"/>
      <c r="AZ761" s="108"/>
      <c r="BA761" s="108"/>
      <c r="BF761" s="108"/>
      <c r="BH761" s="108"/>
      <c r="BJ761" s="108"/>
      <c r="BL761" s="108"/>
      <c r="BM761" s="108"/>
      <c r="BN761" s="108"/>
      <c r="CC761" s="108"/>
      <c r="CD761" s="108"/>
      <c r="CE761" s="108"/>
      <c r="CF761" s="108"/>
    </row>
    <row r="762" spans="1:84">
      <c r="A762" s="108"/>
      <c r="B762" s="108"/>
      <c r="E762" s="108"/>
      <c r="F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A762" s="108"/>
      <c r="BF762" s="108"/>
      <c r="BH762" s="108"/>
      <c r="BJ762" s="108"/>
      <c r="BL762" s="108"/>
      <c r="BM762" s="108"/>
      <c r="BN762" s="108"/>
      <c r="CC762" s="108"/>
      <c r="CD762" s="108"/>
      <c r="CE762" s="108"/>
      <c r="CF762" s="108"/>
    </row>
    <row r="763" spans="1:84">
      <c r="A763" s="108"/>
      <c r="B763" s="108"/>
      <c r="E763" s="108"/>
      <c r="F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  <c r="AH763" s="108"/>
      <c r="AI763" s="108"/>
      <c r="AJ763" s="108"/>
      <c r="AK763" s="108"/>
      <c r="AL763" s="108"/>
      <c r="AM763" s="108"/>
      <c r="AN763" s="108"/>
      <c r="AO763" s="108"/>
      <c r="AP763" s="108"/>
      <c r="AQ763" s="108"/>
      <c r="AR763" s="108"/>
      <c r="AS763" s="108"/>
      <c r="AT763" s="108"/>
      <c r="AU763" s="108"/>
      <c r="AV763" s="108"/>
      <c r="AW763" s="108"/>
      <c r="AX763" s="108"/>
      <c r="AY763" s="108"/>
      <c r="AZ763" s="108"/>
      <c r="BA763" s="108"/>
      <c r="BF763" s="108"/>
      <c r="BH763" s="108"/>
      <c r="BJ763" s="108"/>
      <c r="BL763" s="108"/>
      <c r="BM763" s="108"/>
      <c r="BN763" s="108"/>
      <c r="CC763" s="108"/>
      <c r="CD763" s="108"/>
      <c r="CE763" s="108"/>
      <c r="CF763" s="108"/>
    </row>
    <row r="764" spans="1:84">
      <c r="A764" s="108"/>
      <c r="B764" s="108"/>
      <c r="E764" s="108"/>
      <c r="F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  <c r="AH764" s="108"/>
      <c r="AI764" s="108"/>
      <c r="AJ764" s="108"/>
      <c r="AK764" s="108"/>
      <c r="AL764" s="108"/>
      <c r="AM764" s="108"/>
      <c r="AN764" s="108"/>
      <c r="AO764" s="108"/>
      <c r="AP764" s="108"/>
      <c r="AQ764" s="108"/>
      <c r="AR764" s="108"/>
      <c r="AS764" s="108"/>
      <c r="AT764" s="108"/>
      <c r="AU764" s="108"/>
      <c r="AV764" s="108"/>
      <c r="AW764" s="108"/>
      <c r="AX764" s="108"/>
      <c r="AY764" s="108"/>
      <c r="AZ764" s="108"/>
      <c r="BA764" s="108"/>
      <c r="BF764" s="108"/>
      <c r="BH764" s="108"/>
      <c r="BJ764" s="108"/>
      <c r="BL764" s="108"/>
      <c r="BM764" s="108"/>
      <c r="BN764" s="108"/>
      <c r="CC764" s="108"/>
      <c r="CD764" s="108"/>
      <c r="CE764" s="108"/>
      <c r="CF764" s="108"/>
    </row>
    <row r="765" spans="1:84">
      <c r="A765" s="108"/>
      <c r="B765" s="108"/>
      <c r="E765" s="108"/>
      <c r="F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A765" s="108"/>
      <c r="BF765" s="108"/>
      <c r="BH765" s="108"/>
      <c r="BJ765" s="108"/>
      <c r="BL765" s="108"/>
      <c r="BM765" s="108"/>
      <c r="BN765" s="108"/>
      <c r="CC765" s="108"/>
      <c r="CD765" s="108"/>
      <c r="CE765" s="108"/>
      <c r="CF765" s="108"/>
    </row>
    <row r="766" spans="1:84">
      <c r="A766" s="108"/>
      <c r="B766" s="108"/>
      <c r="E766" s="108"/>
      <c r="F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  <c r="AH766" s="108"/>
      <c r="AI766" s="108"/>
      <c r="AJ766" s="108"/>
      <c r="AK766" s="108"/>
      <c r="AL766" s="108"/>
      <c r="AM766" s="108"/>
      <c r="AN766" s="108"/>
      <c r="AO766" s="108"/>
      <c r="AP766" s="108"/>
      <c r="AQ766" s="108"/>
      <c r="AR766" s="108"/>
      <c r="AS766" s="108"/>
      <c r="AT766" s="108"/>
      <c r="AU766" s="108"/>
      <c r="AV766" s="108"/>
      <c r="AW766" s="108"/>
      <c r="AX766" s="108"/>
      <c r="AY766" s="108"/>
      <c r="AZ766" s="108"/>
      <c r="BA766" s="108"/>
      <c r="BF766" s="108"/>
      <c r="BH766" s="108"/>
      <c r="BJ766" s="108"/>
      <c r="BL766" s="108"/>
      <c r="BM766" s="108"/>
      <c r="BN766" s="108"/>
      <c r="CC766" s="108"/>
      <c r="CD766" s="108"/>
      <c r="CE766" s="108"/>
      <c r="CF766" s="108"/>
    </row>
    <row r="767" spans="1:84">
      <c r="A767" s="108"/>
      <c r="B767" s="108"/>
      <c r="E767" s="108"/>
      <c r="F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  <c r="AN767" s="108"/>
      <c r="AO767" s="108"/>
      <c r="AP767" s="108"/>
      <c r="AQ767" s="108"/>
      <c r="AR767" s="108"/>
      <c r="AS767" s="108"/>
      <c r="AT767" s="108"/>
      <c r="AU767" s="108"/>
      <c r="AV767" s="108"/>
      <c r="AW767" s="108"/>
      <c r="AX767" s="108"/>
      <c r="AY767" s="108"/>
      <c r="AZ767" s="108"/>
      <c r="BA767" s="108"/>
      <c r="BF767" s="108"/>
      <c r="BH767" s="108"/>
      <c r="BJ767" s="108"/>
      <c r="BL767" s="108"/>
      <c r="BM767" s="108"/>
      <c r="BN767" s="108"/>
      <c r="CC767" s="108"/>
      <c r="CD767" s="108"/>
      <c r="CE767" s="108"/>
      <c r="CF767" s="108"/>
    </row>
    <row r="768" spans="1:84">
      <c r="A768" s="108"/>
      <c r="B768" s="108"/>
      <c r="E768" s="108"/>
      <c r="F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A768" s="108"/>
      <c r="BF768" s="108"/>
      <c r="BH768" s="108"/>
      <c r="BJ768" s="108"/>
      <c r="BL768" s="108"/>
      <c r="BM768" s="108"/>
      <c r="BN768" s="108"/>
      <c r="CC768" s="108"/>
      <c r="CD768" s="108"/>
      <c r="CE768" s="108"/>
      <c r="CF768" s="108"/>
    </row>
    <row r="769" spans="1:84">
      <c r="A769" s="108"/>
      <c r="B769" s="108"/>
      <c r="E769" s="108"/>
      <c r="F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  <c r="AH769" s="108"/>
      <c r="AI769" s="108"/>
      <c r="AJ769" s="108"/>
      <c r="AK769" s="108"/>
      <c r="AL769" s="108"/>
      <c r="AM769" s="108"/>
      <c r="AN769" s="108"/>
      <c r="AO769" s="108"/>
      <c r="AP769" s="108"/>
      <c r="AQ769" s="108"/>
      <c r="AR769" s="108"/>
      <c r="AS769" s="108"/>
      <c r="AT769" s="108"/>
      <c r="AU769" s="108"/>
      <c r="AV769" s="108"/>
      <c r="AW769" s="108"/>
      <c r="AX769" s="108"/>
      <c r="AY769" s="108"/>
      <c r="AZ769" s="108"/>
      <c r="BA769" s="108"/>
      <c r="BF769" s="108"/>
      <c r="BH769" s="108"/>
      <c r="BJ769" s="108"/>
      <c r="BL769" s="108"/>
      <c r="BM769" s="108"/>
      <c r="BN769" s="108"/>
      <c r="CC769" s="108"/>
      <c r="CD769" s="108"/>
      <c r="CE769" s="108"/>
      <c r="CF769" s="108"/>
    </row>
    <row r="770" spans="1:84">
      <c r="A770" s="108"/>
      <c r="B770" s="108"/>
      <c r="E770" s="108"/>
      <c r="F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  <c r="AH770" s="108"/>
      <c r="AI770" s="108"/>
      <c r="AJ770" s="108"/>
      <c r="AK770" s="108"/>
      <c r="AL770" s="108"/>
      <c r="AM770" s="108"/>
      <c r="AN770" s="108"/>
      <c r="AO770" s="108"/>
      <c r="AP770" s="108"/>
      <c r="AQ770" s="108"/>
      <c r="AR770" s="108"/>
      <c r="AS770" s="108"/>
      <c r="AT770" s="108"/>
      <c r="AU770" s="108"/>
      <c r="AV770" s="108"/>
      <c r="AW770" s="108"/>
      <c r="AX770" s="108"/>
      <c r="AY770" s="108"/>
      <c r="AZ770" s="108"/>
      <c r="BA770" s="108"/>
      <c r="BF770" s="108"/>
      <c r="BH770" s="108"/>
      <c r="BJ770" s="108"/>
      <c r="BL770" s="108"/>
      <c r="BM770" s="108"/>
      <c r="BN770" s="108"/>
      <c r="CC770" s="108"/>
      <c r="CD770" s="108"/>
      <c r="CE770" s="108"/>
      <c r="CF770" s="108"/>
    </row>
    <row r="771" spans="1:84">
      <c r="A771" s="108"/>
      <c r="B771" s="108"/>
      <c r="E771" s="108"/>
      <c r="F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  <c r="AH771" s="108"/>
      <c r="AI771" s="108"/>
      <c r="AJ771" s="108"/>
      <c r="AK771" s="108"/>
      <c r="AL771" s="108"/>
      <c r="AM771" s="108"/>
      <c r="AN771" s="108"/>
      <c r="AO771" s="108"/>
      <c r="AP771" s="108"/>
      <c r="AQ771" s="108"/>
      <c r="AR771" s="108"/>
      <c r="AS771" s="108"/>
      <c r="AT771" s="108"/>
      <c r="AU771" s="108"/>
      <c r="AV771" s="108"/>
      <c r="AW771" s="108"/>
      <c r="AX771" s="108"/>
      <c r="AY771" s="108"/>
      <c r="AZ771" s="108"/>
      <c r="BA771" s="108"/>
      <c r="BF771" s="108"/>
      <c r="BH771" s="108"/>
      <c r="BJ771" s="108"/>
      <c r="BL771" s="108"/>
      <c r="BM771" s="108"/>
      <c r="BN771" s="108"/>
      <c r="CC771" s="108"/>
      <c r="CD771" s="108"/>
      <c r="CE771" s="108"/>
      <c r="CF771" s="108"/>
    </row>
    <row r="772" spans="1:84">
      <c r="A772" s="108"/>
      <c r="B772" s="108"/>
      <c r="E772" s="108"/>
      <c r="F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  <c r="AH772" s="108"/>
      <c r="AI772" s="108"/>
      <c r="AJ772" s="108"/>
      <c r="AK772" s="108"/>
      <c r="AL772" s="108"/>
      <c r="AM772" s="108"/>
      <c r="AN772" s="108"/>
      <c r="AO772" s="108"/>
      <c r="AP772" s="108"/>
      <c r="AQ772" s="108"/>
      <c r="AR772" s="108"/>
      <c r="AS772" s="108"/>
      <c r="AT772" s="108"/>
      <c r="AU772" s="108"/>
      <c r="AV772" s="108"/>
      <c r="AW772" s="108"/>
      <c r="AX772" s="108"/>
      <c r="AY772" s="108"/>
      <c r="AZ772" s="108"/>
      <c r="BA772" s="108"/>
      <c r="BF772" s="108"/>
      <c r="BH772" s="108"/>
      <c r="BJ772" s="108"/>
      <c r="BL772" s="108"/>
      <c r="BM772" s="108"/>
      <c r="BN772" s="108"/>
      <c r="CC772" s="108"/>
      <c r="CD772" s="108"/>
      <c r="CE772" s="108"/>
      <c r="CF772" s="108"/>
    </row>
    <row r="773" spans="1:84">
      <c r="A773" s="108"/>
      <c r="B773" s="108"/>
      <c r="E773" s="108"/>
      <c r="F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  <c r="AH773" s="108"/>
      <c r="AI773" s="108"/>
      <c r="AJ773" s="108"/>
      <c r="AK773" s="108"/>
      <c r="AL773" s="108"/>
      <c r="AM773" s="108"/>
      <c r="AN773" s="108"/>
      <c r="AO773" s="108"/>
      <c r="AP773" s="108"/>
      <c r="AQ773" s="108"/>
      <c r="AR773" s="108"/>
      <c r="AS773" s="108"/>
      <c r="AT773" s="108"/>
      <c r="AU773" s="108"/>
      <c r="AV773" s="108"/>
      <c r="AW773" s="108"/>
      <c r="AX773" s="108"/>
      <c r="AY773" s="108"/>
      <c r="AZ773" s="108"/>
      <c r="BA773" s="108"/>
      <c r="BF773" s="108"/>
      <c r="BH773" s="108"/>
      <c r="BJ773" s="108"/>
      <c r="BL773" s="108"/>
      <c r="BM773" s="108"/>
      <c r="BN773" s="108"/>
      <c r="CC773" s="108"/>
      <c r="CD773" s="108"/>
      <c r="CE773" s="108"/>
      <c r="CF773" s="108"/>
    </row>
    <row r="774" spans="1:84">
      <c r="A774" s="108"/>
      <c r="B774" s="108"/>
      <c r="E774" s="108"/>
      <c r="F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  <c r="AH774" s="108"/>
      <c r="AI774" s="108"/>
      <c r="AJ774" s="108"/>
      <c r="AK774" s="108"/>
      <c r="AL774" s="108"/>
      <c r="AM774" s="108"/>
      <c r="AN774" s="108"/>
      <c r="AO774" s="108"/>
      <c r="AP774" s="108"/>
      <c r="AQ774" s="108"/>
      <c r="AR774" s="108"/>
      <c r="AS774" s="108"/>
      <c r="AT774" s="108"/>
      <c r="AU774" s="108"/>
      <c r="AV774" s="108"/>
      <c r="AW774" s="108"/>
      <c r="AX774" s="108"/>
      <c r="AY774" s="108"/>
      <c r="AZ774" s="108"/>
      <c r="BA774" s="108"/>
      <c r="BF774" s="108"/>
      <c r="BH774" s="108"/>
      <c r="BJ774" s="108"/>
      <c r="BL774" s="108"/>
      <c r="BM774" s="108"/>
      <c r="BN774" s="108"/>
      <c r="CC774" s="108"/>
      <c r="CD774" s="108"/>
      <c r="CE774" s="108"/>
      <c r="CF774" s="108"/>
    </row>
    <row r="775" spans="1:84">
      <c r="A775" s="108"/>
      <c r="B775" s="108"/>
      <c r="E775" s="108"/>
      <c r="F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  <c r="AH775" s="108"/>
      <c r="AI775" s="108"/>
      <c r="AJ775" s="108"/>
      <c r="AK775" s="108"/>
      <c r="AL775" s="108"/>
      <c r="AM775" s="108"/>
      <c r="AN775" s="108"/>
      <c r="AO775" s="108"/>
      <c r="AP775" s="108"/>
      <c r="AQ775" s="108"/>
      <c r="AR775" s="108"/>
      <c r="AS775" s="108"/>
      <c r="AT775" s="108"/>
      <c r="AU775" s="108"/>
      <c r="AV775" s="108"/>
      <c r="AW775" s="108"/>
      <c r="AX775" s="108"/>
      <c r="AY775" s="108"/>
      <c r="AZ775" s="108"/>
      <c r="BA775" s="108"/>
      <c r="BF775" s="108"/>
      <c r="BH775" s="108"/>
      <c r="BJ775" s="108"/>
      <c r="BL775" s="108"/>
      <c r="BM775" s="108"/>
      <c r="BN775" s="108"/>
      <c r="CC775" s="108"/>
      <c r="CD775" s="108"/>
      <c r="CE775" s="108"/>
      <c r="CF775" s="108"/>
    </row>
    <row r="776" spans="1:84">
      <c r="A776" s="108"/>
      <c r="B776" s="108"/>
      <c r="E776" s="108"/>
      <c r="F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  <c r="AH776" s="108"/>
      <c r="AI776" s="108"/>
      <c r="AJ776" s="108"/>
      <c r="AK776" s="108"/>
      <c r="AL776" s="108"/>
      <c r="AM776" s="108"/>
      <c r="AN776" s="108"/>
      <c r="AO776" s="108"/>
      <c r="AP776" s="108"/>
      <c r="AQ776" s="108"/>
      <c r="AR776" s="108"/>
      <c r="AS776" s="108"/>
      <c r="AT776" s="108"/>
      <c r="AU776" s="108"/>
      <c r="AV776" s="108"/>
      <c r="AW776" s="108"/>
      <c r="AX776" s="108"/>
      <c r="AY776" s="108"/>
      <c r="AZ776" s="108"/>
      <c r="BA776" s="108"/>
      <c r="BF776" s="108"/>
      <c r="BH776" s="108"/>
      <c r="BJ776" s="108"/>
      <c r="BL776" s="108"/>
      <c r="BM776" s="108"/>
      <c r="BN776" s="108"/>
      <c r="CC776" s="108"/>
      <c r="CD776" s="108"/>
      <c r="CE776" s="108"/>
      <c r="CF776" s="108"/>
    </row>
    <row r="777" spans="1:84">
      <c r="A777" s="108"/>
      <c r="B777" s="108"/>
      <c r="E777" s="108"/>
      <c r="F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A777" s="108"/>
      <c r="BF777" s="108"/>
      <c r="BH777" s="108"/>
      <c r="BJ777" s="108"/>
      <c r="BL777" s="108"/>
      <c r="BM777" s="108"/>
      <c r="BN777" s="108"/>
      <c r="CC777" s="108"/>
      <c r="CD777" s="108"/>
      <c r="CE777" s="108"/>
      <c r="CF777" s="108"/>
    </row>
    <row r="778" spans="1:84">
      <c r="A778" s="108"/>
      <c r="B778" s="108"/>
      <c r="E778" s="108"/>
      <c r="F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  <c r="AN778" s="108"/>
      <c r="AO778" s="108"/>
      <c r="AP778" s="108"/>
      <c r="AQ778" s="108"/>
      <c r="AR778" s="108"/>
      <c r="AS778" s="108"/>
      <c r="AT778" s="108"/>
      <c r="AU778" s="108"/>
      <c r="AV778" s="108"/>
      <c r="AW778" s="108"/>
      <c r="AX778" s="108"/>
      <c r="AY778" s="108"/>
      <c r="AZ778" s="108"/>
      <c r="BA778" s="108"/>
      <c r="BF778" s="108"/>
      <c r="BH778" s="108"/>
      <c r="BJ778" s="108"/>
      <c r="BL778" s="108"/>
      <c r="BM778" s="108"/>
      <c r="BN778" s="108"/>
      <c r="CC778" s="108"/>
      <c r="CD778" s="108"/>
      <c r="CE778" s="108"/>
      <c r="CF778" s="108"/>
    </row>
    <row r="779" spans="1:84">
      <c r="A779" s="108"/>
      <c r="B779" s="108"/>
      <c r="E779" s="108"/>
      <c r="F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  <c r="AH779" s="108"/>
      <c r="AI779" s="108"/>
      <c r="AJ779" s="108"/>
      <c r="AK779" s="108"/>
      <c r="AL779" s="108"/>
      <c r="AM779" s="108"/>
      <c r="AN779" s="108"/>
      <c r="AO779" s="108"/>
      <c r="AP779" s="108"/>
      <c r="AQ779" s="108"/>
      <c r="AR779" s="108"/>
      <c r="AS779" s="108"/>
      <c r="AT779" s="108"/>
      <c r="AU779" s="108"/>
      <c r="AV779" s="108"/>
      <c r="AW779" s="108"/>
      <c r="AX779" s="108"/>
      <c r="AY779" s="108"/>
      <c r="AZ779" s="108"/>
      <c r="BA779" s="108"/>
      <c r="BF779" s="108"/>
      <c r="BH779" s="108"/>
      <c r="BJ779" s="108"/>
      <c r="BL779" s="108"/>
      <c r="BM779" s="108"/>
      <c r="BN779" s="108"/>
      <c r="CC779" s="108"/>
      <c r="CD779" s="108"/>
      <c r="CE779" s="108"/>
      <c r="CF779" s="108"/>
    </row>
    <row r="780" spans="1:84">
      <c r="A780" s="108"/>
      <c r="B780" s="108"/>
      <c r="E780" s="108"/>
      <c r="F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A780" s="108"/>
      <c r="BF780" s="108"/>
      <c r="BH780" s="108"/>
      <c r="BJ780" s="108"/>
      <c r="BL780" s="108"/>
      <c r="BM780" s="108"/>
      <c r="BN780" s="108"/>
      <c r="CC780" s="108"/>
      <c r="CD780" s="108"/>
      <c r="CE780" s="108"/>
      <c r="CF780" s="108"/>
    </row>
    <row r="781" spans="1:84">
      <c r="A781" s="108"/>
      <c r="B781" s="108"/>
      <c r="E781" s="108"/>
      <c r="F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  <c r="AH781" s="108"/>
      <c r="AI781" s="108"/>
      <c r="AJ781" s="108"/>
      <c r="AK781" s="108"/>
      <c r="AL781" s="108"/>
      <c r="AM781" s="108"/>
      <c r="AN781" s="108"/>
      <c r="AO781" s="108"/>
      <c r="AP781" s="108"/>
      <c r="AQ781" s="108"/>
      <c r="AR781" s="108"/>
      <c r="AS781" s="108"/>
      <c r="AT781" s="108"/>
      <c r="AU781" s="108"/>
      <c r="AV781" s="108"/>
      <c r="AW781" s="108"/>
      <c r="AX781" s="108"/>
      <c r="AY781" s="108"/>
      <c r="AZ781" s="108"/>
      <c r="BA781" s="108"/>
      <c r="BF781" s="108"/>
      <c r="BH781" s="108"/>
      <c r="BJ781" s="108"/>
      <c r="BL781" s="108"/>
      <c r="BM781" s="108"/>
      <c r="BN781" s="108"/>
      <c r="CC781" s="108"/>
      <c r="CD781" s="108"/>
      <c r="CE781" s="108"/>
      <c r="CF781" s="108"/>
    </row>
    <row r="782" spans="1:84">
      <c r="A782" s="108"/>
      <c r="B782" s="108"/>
      <c r="E782" s="108"/>
      <c r="F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  <c r="AO782" s="108"/>
      <c r="AP782" s="108"/>
      <c r="AQ782" s="108"/>
      <c r="AR782" s="108"/>
      <c r="AS782" s="108"/>
      <c r="AT782" s="108"/>
      <c r="AU782" s="108"/>
      <c r="AV782" s="108"/>
      <c r="AW782" s="108"/>
      <c r="AX782" s="108"/>
      <c r="AY782" s="108"/>
      <c r="AZ782" s="108"/>
      <c r="BA782" s="108"/>
      <c r="BF782" s="108"/>
      <c r="BH782" s="108"/>
      <c r="BJ782" s="108"/>
      <c r="BL782" s="108"/>
      <c r="BM782" s="108"/>
      <c r="BN782" s="108"/>
      <c r="CC782" s="108"/>
      <c r="CD782" s="108"/>
      <c r="CE782" s="108"/>
      <c r="CF782" s="108"/>
    </row>
    <row r="783" spans="1:84">
      <c r="A783" s="108"/>
      <c r="B783" s="108"/>
      <c r="E783" s="108"/>
      <c r="F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A783" s="108"/>
      <c r="BF783" s="108"/>
      <c r="BH783" s="108"/>
      <c r="BJ783" s="108"/>
      <c r="BL783" s="108"/>
      <c r="BM783" s="108"/>
      <c r="BN783" s="108"/>
      <c r="CC783" s="108"/>
      <c r="CD783" s="108"/>
      <c r="CE783" s="108"/>
      <c r="CF783" s="108"/>
    </row>
    <row r="784" spans="1:84">
      <c r="A784" s="108"/>
      <c r="B784" s="108"/>
      <c r="E784" s="108"/>
      <c r="F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  <c r="AH784" s="108"/>
      <c r="AI784" s="108"/>
      <c r="AJ784" s="108"/>
      <c r="AK784" s="108"/>
      <c r="AL784" s="108"/>
      <c r="AM784" s="108"/>
      <c r="AN784" s="108"/>
      <c r="AO784" s="108"/>
      <c r="AP784" s="108"/>
      <c r="AQ784" s="108"/>
      <c r="AR784" s="108"/>
      <c r="AS784" s="108"/>
      <c r="AT784" s="108"/>
      <c r="AU784" s="108"/>
      <c r="AV784" s="108"/>
      <c r="AW784" s="108"/>
      <c r="AX784" s="108"/>
      <c r="AY784" s="108"/>
      <c r="AZ784" s="108"/>
      <c r="BA784" s="108"/>
      <c r="BF784" s="108"/>
      <c r="BH784" s="108"/>
      <c r="BJ784" s="108"/>
      <c r="BL784" s="108"/>
      <c r="BM784" s="108"/>
      <c r="BN784" s="108"/>
      <c r="CC784" s="108"/>
      <c r="CD784" s="108"/>
      <c r="CE784" s="108"/>
      <c r="CF784" s="108"/>
    </row>
    <row r="785" spans="1:84">
      <c r="A785" s="108"/>
      <c r="B785" s="108"/>
      <c r="E785" s="108"/>
      <c r="F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  <c r="AH785" s="108"/>
      <c r="AI785" s="108"/>
      <c r="AJ785" s="108"/>
      <c r="AK785" s="108"/>
      <c r="AL785" s="108"/>
      <c r="AM785" s="108"/>
      <c r="AN785" s="108"/>
      <c r="AO785" s="108"/>
      <c r="AP785" s="108"/>
      <c r="AQ785" s="108"/>
      <c r="AR785" s="108"/>
      <c r="AS785" s="108"/>
      <c r="AT785" s="108"/>
      <c r="AU785" s="108"/>
      <c r="AV785" s="108"/>
      <c r="AW785" s="108"/>
      <c r="AX785" s="108"/>
      <c r="AY785" s="108"/>
      <c r="AZ785" s="108"/>
      <c r="BA785" s="108"/>
      <c r="BF785" s="108"/>
      <c r="BH785" s="108"/>
      <c r="BJ785" s="108"/>
      <c r="BL785" s="108"/>
      <c r="BM785" s="108"/>
      <c r="BN785" s="108"/>
      <c r="CC785" s="108"/>
      <c r="CD785" s="108"/>
      <c r="CE785" s="108"/>
      <c r="CF785" s="108"/>
    </row>
    <row r="786" spans="1:84">
      <c r="A786" s="108"/>
      <c r="B786" s="108"/>
      <c r="E786" s="108"/>
      <c r="F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A786" s="108"/>
      <c r="BF786" s="108"/>
      <c r="BH786" s="108"/>
      <c r="BJ786" s="108"/>
      <c r="BL786" s="108"/>
      <c r="BM786" s="108"/>
      <c r="BN786" s="108"/>
      <c r="CC786" s="108"/>
      <c r="CD786" s="108"/>
      <c r="CE786" s="108"/>
      <c r="CF786" s="108"/>
    </row>
    <row r="787" spans="1:84">
      <c r="A787" s="108"/>
      <c r="B787" s="108"/>
      <c r="E787" s="108"/>
      <c r="F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  <c r="AH787" s="108"/>
      <c r="AI787" s="108"/>
      <c r="AJ787" s="108"/>
      <c r="AK787" s="108"/>
      <c r="AL787" s="108"/>
      <c r="AM787" s="108"/>
      <c r="AN787" s="108"/>
      <c r="AO787" s="108"/>
      <c r="AP787" s="108"/>
      <c r="AQ787" s="108"/>
      <c r="AR787" s="108"/>
      <c r="AS787" s="108"/>
      <c r="AT787" s="108"/>
      <c r="AU787" s="108"/>
      <c r="AV787" s="108"/>
      <c r="AW787" s="108"/>
      <c r="AX787" s="108"/>
      <c r="AY787" s="108"/>
      <c r="AZ787" s="108"/>
      <c r="BA787" s="108"/>
      <c r="BF787" s="108"/>
      <c r="BH787" s="108"/>
      <c r="BJ787" s="108"/>
      <c r="BL787" s="108"/>
      <c r="BM787" s="108"/>
      <c r="BN787" s="108"/>
      <c r="CC787" s="108"/>
      <c r="CD787" s="108"/>
      <c r="CE787" s="108"/>
      <c r="CF787" s="108"/>
    </row>
    <row r="788" spans="1:84">
      <c r="A788" s="108"/>
      <c r="B788" s="108"/>
      <c r="E788" s="108"/>
      <c r="F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  <c r="AH788" s="108"/>
      <c r="AI788" s="108"/>
      <c r="AJ788" s="108"/>
      <c r="AK788" s="108"/>
      <c r="AL788" s="108"/>
      <c r="AM788" s="108"/>
      <c r="AN788" s="108"/>
      <c r="AO788" s="108"/>
      <c r="AP788" s="108"/>
      <c r="AQ788" s="108"/>
      <c r="AR788" s="108"/>
      <c r="AS788" s="108"/>
      <c r="AT788" s="108"/>
      <c r="AU788" s="108"/>
      <c r="AV788" s="108"/>
      <c r="AW788" s="108"/>
      <c r="AX788" s="108"/>
      <c r="AY788" s="108"/>
      <c r="AZ788" s="108"/>
      <c r="BA788" s="108"/>
      <c r="BF788" s="108"/>
      <c r="BH788" s="108"/>
      <c r="BJ788" s="108"/>
      <c r="BL788" s="108"/>
      <c r="BM788" s="108"/>
      <c r="BN788" s="108"/>
      <c r="CC788" s="108"/>
      <c r="CD788" s="108"/>
      <c r="CE788" s="108"/>
      <c r="CF788" s="108"/>
    </row>
    <row r="789" spans="1:84">
      <c r="A789" s="108"/>
      <c r="B789" s="108"/>
      <c r="E789" s="108"/>
      <c r="F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A789" s="108"/>
      <c r="BF789" s="108"/>
      <c r="BH789" s="108"/>
      <c r="BJ789" s="108"/>
      <c r="BL789" s="108"/>
      <c r="BM789" s="108"/>
      <c r="BN789" s="108"/>
      <c r="CC789" s="108"/>
      <c r="CD789" s="108"/>
      <c r="CE789" s="108"/>
      <c r="CF789" s="108"/>
    </row>
    <row r="790" spans="1:84">
      <c r="A790" s="108"/>
      <c r="B790" s="108"/>
      <c r="E790" s="108"/>
      <c r="F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  <c r="AH790" s="108"/>
      <c r="AI790" s="108"/>
      <c r="AJ790" s="108"/>
      <c r="AK790" s="108"/>
      <c r="AL790" s="108"/>
      <c r="AM790" s="108"/>
      <c r="AN790" s="108"/>
      <c r="AO790" s="108"/>
      <c r="AP790" s="108"/>
      <c r="AQ790" s="108"/>
      <c r="AR790" s="108"/>
      <c r="AS790" s="108"/>
      <c r="AT790" s="108"/>
      <c r="AU790" s="108"/>
      <c r="AV790" s="108"/>
      <c r="AW790" s="108"/>
      <c r="AX790" s="108"/>
      <c r="AY790" s="108"/>
      <c r="AZ790" s="108"/>
      <c r="BA790" s="108"/>
      <c r="BF790" s="108"/>
      <c r="BH790" s="108"/>
      <c r="BJ790" s="108"/>
      <c r="BL790" s="108"/>
      <c r="BM790" s="108"/>
      <c r="BN790" s="108"/>
      <c r="CC790" s="108"/>
      <c r="CD790" s="108"/>
      <c r="CE790" s="108"/>
      <c r="CF790" s="108"/>
    </row>
    <row r="791" spans="1:84">
      <c r="A791" s="108"/>
      <c r="B791" s="108"/>
      <c r="E791" s="108"/>
      <c r="F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  <c r="AH791" s="108"/>
      <c r="AI791" s="108"/>
      <c r="AJ791" s="108"/>
      <c r="AK791" s="108"/>
      <c r="AL791" s="108"/>
      <c r="AM791" s="108"/>
      <c r="AN791" s="108"/>
      <c r="AO791" s="108"/>
      <c r="AP791" s="108"/>
      <c r="AQ791" s="108"/>
      <c r="AR791" s="108"/>
      <c r="AS791" s="108"/>
      <c r="AT791" s="108"/>
      <c r="AU791" s="108"/>
      <c r="AV791" s="108"/>
      <c r="AW791" s="108"/>
      <c r="AX791" s="108"/>
      <c r="AY791" s="108"/>
      <c r="AZ791" s="108"/>
      <c r="BA791" s="108"/>
      <c r="BF791" s="108"/>
      <c r="BH791" s="108"/>
      <c r="BJ791" s="108"/>
      <c r="BL791" s="108"/>
      <c r="BM791" s="108"/>
      <c r="BN791" s="108"/>
      <c r="CC791" s="108"/>
      <c r="CD791" s="108"/>
      <c r="CE791" s="108"/>
      <c r="CF791" s="108"/>
    </row>
    <row r="792" spans="1:84">
      <c r="A792" s="108"/>
      <c r="B792" s="108"/>
      <c r="E792" s="108"/>
      <c r="F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A792" s="108"/>
      <c r="BF792" s="108"/>
      <c r="BH792" s="108"/>
      <c r="BJ792" s="108"/>
      <c r="BL792" s="108"/>
      <c r="BM792" s="108"/>
      <c r="BN792" s="108"/>
      <c r="CC792" s="108"/>
      <c r="CD792" s="108"/>
      <c r="CE792" s="108"/>
      <c r="CF792" s="108"/>
    </row>
    <row r="793" spans="1:84">
      <c r="A793" s="108"/>
      <c r="B793" s="108"/>
      <c r="E793" s="108"/>
      <c r="F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  <c r="AH793" s="108"/>
      <c r="AI793" s="108"/>
      <c r="AJ793" s="108"/>
      <c r="AK793" s="108"/>
      <c r="AL793" s="108"/>
      <c r="AM793" s="108"/>
      <c r="AN793" s="108"/>
      <c r="AO793" s="108"/>
      <c r="AP793" s="108"/>
      <c r="AQ793" s="108"/>
      <c r="AR793" s="108"/>
      <c r="AS793" s="108"/>
      <c r="AT793" s="108"/>
      <c r="AU793" s="108"/>
      <c r="AV793" s="108"/>
      <c r="AW793" s="108"/>
      <c r="AX793" s="108"/>
      <c r="AY793" s="108"/>
      <c r="AZ793" s="108"/>
      <c r="BA793" s="108"/>
      <c r="BF793" s="108"/>
      <c r="BH793" s="108"/>
      <c r="BJ793" s="108"/>
      <c r="BL793" s="108"/>
      <c r="BM793" s="108"/>
      <c r="BN793" s="108"/>
      <c r="CC793" s="108"/>
      <c r="CD793" s="108"/>
      <c r="CE793" s="108"/>
      <c r="CF793" s="108"/>
    </row>
    <row r="794" spans="1:84">
      <c r="A794" s="108"/>
      <c r="B794" s="108"/>
      <c r="E794" s="108"/>
      <c r="F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  <c r="AH794" s="108"/>
      <c r="AI794" s="108"/>
      <c r="AJ794" s="108"/>
      <c r="AK794" s="108"/>
      <c r="AL794" s="108"/>
      <c r="AM794" s="108"/>
      <c r="AN794" s="108"/>
      <c r="AO794" s="108"/>
      <c r="AP794" s="108"/>
      <c r="AQ794" s="108"/>
      <c r="AR794" s="108"/>
      <c r="AS794" s="108"/>
      <c r="AT794" s="108"/>
      <c r="AU794" s="108"/>
      <c r="AV794" s="108"/>
      <c r="AW794" s="108"/>
      <c r="AX794" s="108"/>
      <c r="AY794" s="108"/>
      <c r="AZ794" s="108"/>
      <c r="BA794" s="108"/>
      <c r="BF794" s="108"/>
      <c r="BH794" s="108"/>
      <c r="BJ794" s="108"/>
      <c r="BL794" s="108"/>
      <c r="BM794" s="108"/>
      <c r="BN794" s="108"/>
      <c r="CC794" s="108"/>
      <c r="CD794" s="108"/>
      <c r="CE794" s="108"/>
      <c r="CF794" s="108"/>
    </row>
    <row r="795" spans="1:84">
      <c r="A795" s="108"/>
      <c r="B795" s="108"/>
      <c r="E795" s="108"/>
      <c r="F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  <c r="AH795" s="108"/>
      <c r="AI795" s="108"/>
      <c r="AJ795" s="108"/>
      <c r="AK795" s="108"/>
      <c r="AL795" s="108"/>
      <c r="AM795" s="108"/>
      <c r="AN795" s="108"/>
      <c r="AO795" s="108"/>
      <c r="AP795" s="108"/>
      <c r="AQ795" s="108"/>
      <c r="AR795" s="108"/>
      <c r="AS795" s="108"/>
      <c r="AT795" s="108"/>
      <c r="AU795" s="108"/>
      <c r="AV795" s="108"/>
      <c r="AW795" s="108"/>
      <c r="AX795" s="108"/>
      <c r="AY795" s="108"/>
      <c r="AZ795" s="108"/>
      <c r="BA795" s="108"/>
      <c r="BF795" s="108"/>
      <c r="BH795" s="108"/>
      <c r="BJ795" s="108"/>
      <c r="BL795" s="108"/>
      <c r="BM795" s="108"/>
      <c r="BN795" s="108"/>
      <c r="CC795" s="108"/>
      <c r="CD795" s="108"/>
      <c r="CE795" s="108"/>
      <c r="CF795" s="108"/>
    </row>
    <row r="796" spans="1:84">
      <c r="A796" s="108"/>
      <c r="B796" s="108"/>
      <c r="E796" s="108"/>
      <c r="F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  <c r="AH796" s="108"/>
      <c r="AI796" s="108"/>
      <c r="AJ796" s="108"/>
      <c r="AK796" s="108"/>
      <c r="AL796" s="108"/>
      <c r="AM796" s="108"/>
      <c r="AN796" s="108"/>
      <c r="AO796" s="108"/>
      <c r="AP796" s="108"/>
      <c r="AQ796" s="108"/>
      <c r="AR796" s="108"/>
      <c r="AS796" s="108"/>
      <c r="AT796" s="108"/>
      <c r="AU796" s="108"/>
      <c r="AV796" s="108"/>
      <c r="AW796" s="108"/>
      <c r="AX796" s="108"/>
      <c r="AY796" s="108"/>
      <c r="AZ796" s="108"/>
      <c r="BA796" s="108"/>
      <c r="BF796" s="108"/>
      <c r="BH796" s="108"/>
      <c r="BJ796" s="108"/>
      <c r="BL796" s="108"/>
      <c r="BM796" s="108"/>
      <c r="BN796" s="108"/>
      <c r="CC796" s="108"/>
      <c r="CD796" s="108"/>
      <c r="CE796" s="108"/>
      <c r="CF796" s="108"/>
    </row>
    <row r="797" spans="1:84">
      <c r="A797" s="108"/>
      <c r="B797" s="108"/>
      <c r="E797" s="108"/>
      <c r="F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  <c r="AH797" s="108"/>
      <c r="AI797" s="108"/>
      <c r="AJ797" s="108"/>
      <c r="AK797" s="108"/>
      <c r="AL797" s="108"/>
      <c r="AM797" s="108"/>
      <c r="AN797" s="108"/>
      <c r="AO797" s="108"/>
      <c r="AP797" s="108"/>
      <c r="AQ797" s="108"/>
      <c r="AR797" s="108"/>
      <c r="AS797" s="108"/>
      <c r="AT797" s="108"/>
      <c r="AU797" s="108"/>
      <c r="AV797" s="108"/>
      <c r="AW797" s="108"/>
      <c r="AX797" s="108"/>
      <c r="AY797" s="108"/>
      <c r="AZ797" s="108"/>
      <c r="BA797" s="108"/>
      <c r="BF797" s="108"/>
      <c r="BH797" s="108"/>
      <c r="BJ797" s="108"/>
      <c r="BL797" s="108"/>
      <c r="BM797" s="108"/>
      <c r="BN797" s="108"/>
      <c r="CC797" s="108"/>
      <c r="CD797" s="108"/>
      <c r="CE797" s="108"/>
      <c r="CF797" s="108"/>
    </row>
    <row r="798" spans="1:84">
      <c r="A798" s="108"/>
      <c r="B798" s="108"/>
      <c r="E798" s="108"/>
      <c r="F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  <c r="AH798" s="108"/>
      <c r="AI798" s="108"/>
      <c r="AJ798" s="108"/>
      <c r="AK798" s="108"/>
      <c r="AL798" s="108"/>
      <c r="AM798" s="108"/>
      <c r="AN798" s="108"/>
      <c r="AO798" s="108"/>
      <c r="AP798" s="108"/>
      <c r="AQ798" s="108"/>
      <c r="AR798" s="108"/>
      <c r="AS798" s="108"/>
      <c r="AT798" s="108"/>
      <c r="AU798" s="108"/>
      <c r="AV798" s="108"/>
      <c r="AW798" s="108"/>
      <c r="AX798" s="108"/>
      <c r="AY798" s="108"/>
      <c r="AZ798" s="108"/>
      <c r="BA798" s="108"/>
      <c r="BF798" s="108"/>
      <c r="BH798" s="108"/>
      <c r="BJ798" s="108"/>
      <c r="BL798" s="108"/>
      <c r="BM798" s="108"/>
      <c r="BN798" s="108"/>
      <c r="CC798" s="108"/>
      <c r="CD798" s="108"/>
      <c r="CE798" s="108"/>
      <c r="CF798" s="108"/>
    </row>
    <row r="799" spans="1:84">
      <c r="A799" s="108"/>
      <c r="B799" s="108"/>
      <c r="E799" s="108"/>
      <c r="F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  <c r="AH799" s="108"/>
      <c r="AI799" s="108"/>
      <c r="AJ799" s="108"/>
      <c r="AK799" s="108"/>
      <c r="AL799" s="108"/>
      <c r="AM799" s="108"/>
      <c r="AN799" s="108"/>
      <c r="AO799" s="108"/>
      <c r="AP799" s="108"/>
      <c r="AQ799" s="108"/>
      <c r="AR799" s="108"/>
      <c r="AS799" s="108"/>
      <c r="AT799" s="108"/>
      <c r="AU799" s="108"/>
      <c r="AV799" s="108"/>
      <c r="AW799" s="108"/>
      <c r="AX799" s="108"/>
      <c r="AY799" s="108"/>
      <c r="AZ799" s="108"/>
      <c r="BA799" s="108"/>
      <c r="BF799" s="108"/>
      <c r="BH799" s="108"/>
      <c r="BJ799" s="108"/>
      <c r="BL799" s="108"/>
      <c r="BM799" s="108"/>
      <c r="BN799" s="108"/>
      <c r="CC799" s="108"/>
      <c r="CD799" s="108"/>
      <c r="CE799" s="108"/>
      <c r="CF799" s="108"/>
    </row>
    <row r="800" spans="1:84">
      <c r="A800" s="108"/>
      <c r="B800" s="108"/>
      <c r="E800" s="108"/>
      <c r="F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  <c r="AH800" s="108"/>
      <c r="AI800" s="108"/>
      <c r="AJ800" s="108"/>
      <c r="AK800" s="108"/>
      <c r="AL800" s="108"/>
      <c r="AM800" s="108"/>
      <c r="AN800" s="108"/>
      <c r="AO800" s="108"/>
      <c r="AP800" s="108"/>
      <c r="AQ800" s="108"/>
      <c r="AR800" s="108"/>
      <c r="AS800" s="108"/>
      <c r="AT800" s="108"/>
      <c r="AU800" s="108"/>
      <c r="AV800" s="108"/>
      <c r="AW800" s="108"/>
      <c r="AX800" s="108"/>
      <c r="AY800" s="108"/>
      <c r="AZ800" s="108"/>
      <c r="BA800" s="108"/>
      <c r="BF800" s="108"/>
      <c r="BH800" s="108"/>
      <c r="BJ800" s="108"/>
      <c r="BL800" s="108"/>
      <c r="BM800" s="108"/>
      <c r="BN800" s="108"/>
      <c r="CC800" s="108"/>
      <c r="CD800" s="108"/>
      <c r="CE800" s="108"/>
      <c r="CF800" s="108"/>
    </row>
    <row r="801" spans="1:84">
      <c r="A801" s="108"/>
      <c r="B801" s="108"/>
      <c r="E801" s="108"/>
      <c r="F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A801" s="108"/>
      <c r="BF801" s="108"/>
      <c r="BH801" s="108"/>
      <c r="BJ801" s="108"/>
      <c r="BL801" s="108"/>
      <c r="BM801" s="108"/>
      <c r="BN801" s="108"/>
      <c r="CC801" s="108"/>
      <c r="CD801" s="108"/>
      <c r="CE801" s="108"/>
      <c r="CF801" s="108"/>
    </row>
    <row r="802" spans="1:84">
      <c r="A802" s="108"/>
      <c r="B802" s="108"/>
      <c r="E802" s="108"/>
      <c r="F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  <c r="AO802" s="108"/>
      <c r="AP802" s="108"/>
      <c r="AQ802" s="108"/>
      <c r="AR802" s="108"/>
      <c r="AS802" s="108"/>
      <c r="AT802" s="108"/>
      <c r="AU802" s="108"/>
      <c r="AV802" s="108"/>
      <c r="AW802" s="108"/>
      <c r="AX802" s="108"/>
      <c r="AY802" s="108"/>
      <c r="AZ802" s="108"/>
      <c r="BA802" s="108"/>
      <c r="BF802" s="108"/>
      <c r="BH802" s="108"/>
      <c r="BJ802" s="108"/>
      <c r="BL802" s="108"/>
      <c r="BM802" s="108"/>
      <c r="BN802" s="108"/>
      <c r="CC802" s="108"/>
      <c r="CD802" s="108"/>
      <c r="CE802" s="108"/>
      <c r="CF802" s="108"/>
    </row>
    <row r="803" spans="1:84">
      <c r="A803" s="108"/>
      <c r="B803" s="108"/>
      <c r="E803" s="108"/>
      <c r="F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  <c r="AH803" s="108"/>
      <c r="AI803" s="108"/>
      <c r="AJ803" s="108"/>
      <c r="AK803" s="108"/>
      <c r="AL803" s="108"/>
      <c r="AM803" s="108"/>
      <c r="AN803" s="108"/>
      <c r="AO803" s="108"/>
      <c r="AP803" s="108"/>
      <c r="AQ803" s="108"/>
      <c r="AR803" s="108"/>
      <c r="AS803" s="108"/>
      <c r="AT803" s="108"/>
      <c r="AU803" s="108"/>
      <c r="AV803" s="108"/>
      <c r="AW803" s="108"/>
      <c r="AX803" s="108"/>
      <c r="AY803" s="108"/>
      <c r="AZ803" s="108"/>
      <c r="BA803" s="108"/>
      <c r="BF803" s="108"/>
      <c r="BH803" s="108"/>
      <c r="BJ803" s="108"/>
      <c r="BL803" s="108"/>
      <c r="BM803" s="108"/>
      <c r="BN803" s="108"/>
      <c r="CC803" s="108"/>
      <c r="CD803" s="108"/>
      <c r="CE803" s="108"/>
      <c r="CF803" s="108"/>
    </row>
    <row r="804" spans="1:84">
      <c r="A804" s="108"/>
      <c r="B804" s="108"/>
      <c r="E804" s="108"/>
      <c r="F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A804" s="108"/>
      <c r="BF804" s="108"/>
      <c r="BH804" s="108"/>
      <c r="BJ804" s="108"/>
      <c r="BL804" s="108"/>
      <c r="BM804" s="108"/>
      <c r="BN804" s="108"/>
      <c r="CC804" s="108"/>
      <c r="CD804" s="108"/>
      <c r="CE804" s="108"/>
      <c r="CF804" s="108"/>
    </row>
    <row r="805" spans="1:84">
      <c r="A805" s="108"/>
      <c r="B805" s="108"/>
      <c r="E805" s="108"/>
      <c r="F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  <c r="AH805" s="108"/>
      <c r="AI805" s="108"/>
      <c r="AJ805" s="108"/>
      <c r="AK805" s="108"/>
      <c r="AL805" s="108"/>
      <c r="AM805" s="108"/>
      <c r="AN805" s="108"/>
      <c r="AO805" s="108"/>
      <c r="AP805" s="108"/>
      <c r="AQ805" s="108"/>
      <c r="AR805" s="108"/>
      <c r="AS805" s="108"/>
      <c r="AT805" s="108"/>
      <c r="AU805" s="108"/>
      <c r="AV805" s="108"/>
      <c r="AW805" s="108"/>
      <c r="AX805" s="108"/>
      <c r="AY805" s="108"/>
      <c r="AZ805" s="108"/>
      <c r="BA805" s="108"/>
      <c r="BF805" s="108"/>
      <c r="BH805" s="108"/>
      <c r="BJ805" s="108"/>
      <c r="BL805" s="108"/>
      <c r="BM805" s="108"/>
      <c r="BN805" s="108"/>
      <c r="CC805" s="108"/>
      <c r="CD805" s="108"/>
      <c r="CE805" s="108"/>
      <c r="CF805" s="108"/>
    </row>
    <row r="806" spans="1:84">
      <c r="A806" s="108"/>
      <c r="B806" s="108"/>
      <c r="E806" s="108"/>
      <c r="F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  <c r="AH806" s="108"/>
      <c r="AI806" s="108"/>
      <c r="AJ806" s="108"/>
      <c r="AK806" s="108"/>
      <c r="AL806" s="108"/>
      <c r="AM806" s="108"/>
      <c r="AN806" s="108"/>
      <c r="AO806" s="108"/>
      <c r="AP806" s="108"/>
      <c r="AQ806" s="108"/>
      <c r="AR806" s="108"/>
      <c r="AS806" s="108"/>
      <c r="AT806" s="108"/>
      <c r="AU806" s="108"/>
      <c r="AV806" s="108"/>
      <c r="AW806" s="108"/>
      <c r="AX806" s="108"/>
      <c r="AY806" s="108"/>
      <c r="AZ806" s="108"/>
      <c r="BA806" s="108"/>
      <c r="BF806" s="108"/>
      <c r="BH806" s="108"/>
      <c r="BJ806" s="108"/>
      <c r="BL806" s="108"/>
      <c r="BM806" s="108"/>
      <c r="BN806" s="108"/>
      <c r="CC806" s="108"/>
      <c r="CD806" s="108"/>
      <c r="CE806" s="108"/>
      <c r="CF806" s="108"/>
    </row>
    <row r="807" spans="1:84">
      <c r="A807" s="108"/>
      <c r="B807" s="108"/>
      <c r="E807" s="108"/>
      <c r="F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A807" s="108"/>
      <c r="BF807" s="108"/>
      <c r="BH807" s="108"/>
      <c r="BJ807" s="108"/>
      <c r="BL807" s="108"/>
      <c r="BM807" s="108"/>
      <c r="BN807" s="108"/>
      <c r="CC807" s="108"/>
      <c r="CD807" s="108"/>
      <c r="CE807" s="108"/>
      <c r="CF807" s="108"/>
    </row>
    <row r="808" spans="1:84">
      <c r="A808" s="108"/>
      <c r="B808" s="108"/>
      <c r="E808" s="108"/>
      <c r="F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  <c r="AH808" s="108"/>
      <c r="AI808" s="108"/>
      <c r="AJ808" s="108"/>
      <c r="AK808" s="108"/>
      <c r="AL808" s="108"/>
      <c r="AM808" s="108"/>
      <c r="AN808" s="108"/>
      <c r="AO808" s="108"/>
      <c r="AP808" s="108"/>
      <c r="AQ808" s="108"/>
      <c r="AR808" s="108"/>
      <c r="AS808" s="108"/>
      <c r="AT808" s="108"/>
      <c r="AU808" s="108"/>
      <c r="AV808" s="108"/>
      <c r="AW808" s="108"/>
      <c r="AX808" s="108"/>
      <c r="AY808" s="108"/>
      <c r="AZ808" s="108"/>
      <c r="BA808" s="108"/>
      <c r="BF808" s="108"/>
      <c r="BH808" s="108"/>
      <c r="BJ808" s="108"/>
      <c r="BL808" s="108"/>
      <c r="BM808" s="108"/>
      <c r="BN808" s="108"/>
      <c r="CC808" s="108"/>
      <c r="CD808" s="108"/>
      <c r="CE808" s="108"/>
      <c r="CF808" s="108"/>
    </row>
    <row r="809" spans="1:84">
      <c r="A809" s="108"/>
      <c r="B809" s="108"/>
      <c r="E809" s="108"/>
      <c r="F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  <c r="AH809" s="108"/>
      <c r="AI809" s="108"/>
      <c r="AJ809" s="108"/>
      <c r="AK809" s="108"/>
      <c r="AL809" s="108"/>
      <c r="AM809" s="108"/>
      <c r="AN809" s="108"/>
      <c r="AO809" s="108"/>
      <c r="AP809" s="108"/>
      <c r="AQ809" s="108"/>
      <c r="AR809" s="108"/>
      <c r="AS809" s="108"/>
      <c r="AT809" s="108"/>
      <c r="AU809" s="108"/>
      <c r="AV809" s="108"/>
      <c r="AW809" s="108"/>
      <c r="AX809" s="108"/>
      <c r="AY809" s="108"/>
      <c r="AZ809" s="108"/>
      <c r="BA809" s="108"/>
      <c r="BF809" s="108"/>
      <c r="BH809" s="108"/>
      <c r="BJ809" s="108"/>
      <c r="BL809" s="108"/>
      <c r="BM809" s="108"/>
      <c r="BN809" s="108"/>
      <c r="CC809" s="108"/>
      <c r="CD809" s="108"/>
      <c r="CE809" s="108"/>
      <c r="CF809" s="108"/>
    </row>
    <row r="810" spans="1:84">
      <c r="A810" s="108"/>
      <c r="B810" s="108"/>
      <c r="E810" s="108"/>
      <c r="F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A810" s="108"/>
      <c r="BF810" s="108"/>
      <c r="BH810" s="108"/>
      <c r="BJ810" s="108"/>
      <c r="BL810" s="108"/>
      <c r="BM810" s="108"/>
      <c r="BN810" s="108"/>
      <c r="CC810" s="108"/>
      <c r="CD810" s="108"/>
      <c r="CE810" s="108"/>
      <c r="CF810" s="108"/>
    </row>
    <row r="811" spans="1:84">
      <c r="A811" s="108"/>
      <c r="B811" s="108"/>
      <c r="E811" s="108"/>
      <c r="F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  <c r="AH811" s="108"/>
      <c r="AI811" s="108"/>
      <c r="AJ811" s="108"/>
      <c r="AK811" s="108"/>
      <c r="AL811" s="108"/>
      <c r="AM811" s="108"/>
      <c r="AN811" s="108"/>
      <c r="AO811" s="108"/>
      <c r="AP811" s="108"/>
      <c r="AQ811" s="108"/>
      <c r="AR811" s="108"/>
      <c r="AS811" s="108"/>
      <c r="AT811" s="108"/>
      <c r="AU811" s="108"/>
      <c r="AV811" s="108"/>
      <c r="AW811" s="108"/>
      <c r="AX811" s="108"/>
      <c r="AY811" s="108"/>
      <c r="AZ811" s="108"/>
      <c r="BA811" s="108"/>
      <c r="BF811" s="108"/>
      <c r="BH811" s="108"/>
      <c r="BJ811" s="108"/>
      <c r="BL811" s="108"/>
      <c r="BM811" s="108"/>
      <c r="BN811" s="108"/>
      <c r="CC811" s="108"/>
      <c r="CD811" s="108"/>
      <c r="CE811" s="108"/>
      <c r="CF811" s="108"/>
    </row>
    <row r="812" spans="1:84">
      <c r="A812" s="108"/>
      <c r="B812" s="108"/>
      <c r="E812" s="108"/>
      <c r="F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  <c r="AH812" s="108"/>
      <c r="AI812" s="108"/>
      <c r="AJ812" s="108"/>
      <c r="AK812" s="108"/>
      <c r="AL812" s="108"/>
      <c r="AM812" s="108"/>
      <c r="AN812" s="108"/>
      <c r="AO812" s="108"/>
      <c r="AP812" s="108"/>
      <c r="AQ812" s="108"/>
      <c r="AR812" s="108"/>
      <c r="AS812" s="108"/>
      <c r="AT812" s="108"/>
      <c r="AU812" s="108"/>
      <c r="AV812" s="108"/>
      <c r="AW812" s="108"/>
      <c r="AX812" s="108"/>
      <c r="AY812" s="108"/>
      <c r="AZ812" s="108"/>
      <c r="BA812" s="108"/>
      <c r="BF812" s="108"/>
      <c r="BH812" s="108"/>
      <c r="BJ812" s="108"/>
      <c r="BL812" s="108"/>
      <c r="BM812" s="108"/>
      <c r="BN812" s="108"/>
      <c r="CC812" s="108"/>
      <c r="CD812" s="108"/>
      <c r="CE812" s="108"/>
      <c r="CF812" s="108"/>
    </row>
    <row r="813" spans="1:84">
      <c r="A813" s="108"/>
      <c r="B813" s="108"/>
      <c r="E813" s="108"/>
      <c r="F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A813" s="108"/>
      <c r="BF813" s="108"/>
      <c r="BH813" s="108"/>
      <c r="BJ813" s="108"/>
      <c r="BL813" s="108"/>
      <c r="BM813" s="108"/>
      <c r="BN813" s="108"/>
      <c r="CC813" s="108"/>
      <c r="CD813" s="108"/>
      <c r="CE813" s="108"/>
      <c r="CF813" s="108"/>
    </row>
    <row r="814" spans="1:84">
      <c r="A814" s="108"/>
      <c r="B814" s="108"/>
      <c r="E814" s="108"/>
      <c r="F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  <c r="AH814" s="108"/>
      <c r="AI814" s="108"/>
      <c r="AJ814" s="108"/>
      <c r="AK814" s="108"/>
      <c r="AL814" s="108"/>
      <c r="AM814" s="108"/>
      <c r="AN814" s="108"/>
      <c r="AO814" s="108"/>
      <c r="AP814" s="108"/>
      <c r="AQ814" s="108"/>
      <c r="AR814" s="108"/>
      <c r="AS814" s="108"/>
      <c r="AT814" s="108"/>
      <c r="AU814" s="108"/>
      <c r="AV814" s="108"/>
      <c r="AW814" s="108"/>
      <c r="AX814" s="108"/>
      <c r="AY814" s="108"/>
      <c r="AZ814" s="108"/>
      <c r="BA814" s="108"/>
      <c r="BF814" s="108"/>
      <c r="BH814" s="108"/>
      <c r="BJ814" s="108"/>
      <c r="BL814" s="108"/>
      <c r="BM814" s="108"/>
      <c r="BN814" s="108"/>
      <c r="CC814" s="108"/>
      <c r="CD814" s="108"/>
      <c r="CE814" s="108"/>
      <c r="CF814" s="108"/>
    </row>
    <row r="815" spans="1:84">
      <c r="A815" s="108"/>
      <c r="B815" s="108"/>
      <c r="E815" s="108"/>
      <c r="F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  <c r="AH815" s="108"/>
      <c r="AI815" s="108"/>
      <c r="AJ815" s="108"/>
      <c r="AK815" s="108"/>
      <c r="AL815" s="108"/>
      <c r="AM815" s="108"/>
      <c r="AN815" s="108"/>
      <c r="AO815" s="108"/>
      <c r="AP815" s="108"/>
      <c r="AQ815" s="108"/>
      <c r="AR815" s="108"/>
      <c r="AS815" s="108"/>
      <c r="AT815" s="108"/>
      <c r="AU815" s="108"/>
      <c r="AV815" s="108"/>
      <c r="AW815" s="108"/>
      <c r="AX815" s="108"/>
      <c r="AY815" s="108"/>
      <c r="AZ815" s="108"/>
      <c r="BA815" s="108"/>
      <c r="BF815" s="108"/>
      <c r="BH815" s="108"/>
      <c r="BJ815" s="108"/>
      <c r="BL815" s="108"/>
      <c r="BM815" s="108"/>
      <c r="BN815" s="108"/>
      <c r="CC815" s="108"/>
      <c r="CD815" s="108"/>
      <c r="CE815" s="108"/>
      <c r="CF815" s="108"/>
    </row>
    <row r="816" spans="1:84">
      <c r="A816" s="108"/>
      <c r="B816" s="108"/>
      <c r="E816" s="108"/>
      <c r="F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A816" s="108"/>
      <c r="BF816" s="108"/>
      <c r="BH816" s="108"/>
      <c r="BJ816" s="108"/>
      <c r="BL816" s="108"/>
      <c r="BM816" s="108"/>
      <c r="BN816" s="108"/>
      <c r="CC816" s="108"/>
      <c r="CD816" s="108"/>
      <c r="CE816" s="108"/>
      <c r="CF816" s="108"/>
    </row>
    <row r="817" spans="1:84">
      <c r="A817" s="108"/>
      <c r="B817" s="108"/>
      <c r="E817" s="108"/>
      <c r="F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  <c r="AH817" s="108"/>
      <c r="AI817" s="108"/>
      <c r="AJ817" s="108"/>
      <c r="AK817" s="108"/>
      <c r="AL817" s="108"/>
      <c r="AM817" s="108"/>
      <c r="AN817" s="108"/>
      <c r="AO817" s="108"/>
      <c r="AP817" s="108"/>
      <c r="AQ817" s="108"/>
      <c r="AR817" s="108"/>
      <c r="AS817" s="108"/>
      <c r="AT817" s="108"/>
      <c r="AU817" s="108"/>
      <c r="AV817" s="108"/>
      <c r="AW817" s="108"/>
      <c r="AX817" s="108"/>
      <c r="AY817" s="108"/>
      <c r="AZ817" s="108"/>
      <c r="BA817" s="108"/>
      <c r="BF817" s="108"/>
      <c r="BH817" s="108"/>
      <c r="BJ817" s="108"/>
      <c r="BL817" s="108"/>
      <c r="BM817" s="108"/>
      <c r="BN817" s="108"/>
      <c r="CC817" s="108"/>
      <c r="CD817" s="108"/>
      <c r="CE817" s="108"/>
      <c r="CF817" s="108"/>
    </row>
    <row r="818" spans="1:84">
      <c r="A818" s="108"/>
      <c r="B818" s="108"/>
      <c r="E818" s="108"/>
      <c r="F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  <c r="AH818" s="108"/>
      <c r="AI818" s="108"/>
      <c r="AJ818" s="108"/>
      <c r="AK818" s="108"/>
      <c r="AL818" s="108"/>
      <c r="AM818" s="108"/>
      <c r="AN818" s="108"/>
      <c r="AO818" s="108"/>
      <c r="AP818" s="108"/>
      <c r="AQ818" s="108"/>
      <c r="AR818" s="108"/>
      <c r="AS818" s="108"/>
      <c r="AT818" s="108"/>
      <c r="AU818" s="108"/>
      <c r="AV818" s="108"/>
      <c r="AW818" s="108"/>
      <c r="AX818" s="108"/>
      <c r="AY818" s="108"/>
      <c r="AZ818" s="108"/>
      <c r="BA818" s="108"/>
      <c r="BF818" s="108"/>
      <c r="BH818" s="108"/>
      <c r="BJ818" s="108"/>
      <c r="BL818" s="108"/>
      <c r="BM818" s="108"/>
      <c r="BN818" s="108"/>
      <c r="CC818" s="108"/>
      <c r="CD818" s="108"/>
      <c r="CE818" s="108"/>
      <c r="CF818" s="108"/>
    </row>
    <row r="819" spans="1:84">
      <c r="A819" s="108"/>
      <c r="B819" s="108"/>
      <c r="E819" s="108"/>
      <c r="F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  <c r="AH819" s="108"/>
      <c r="AI819" s="108"/>
      <c r="AJ819" s="108"/>
      <c r="AK819" s="108"/>
      <c r="AL819" s="108"/>
      <c r="AM819" s="108"/>
      <c r="AN819" s="108"/>
      <c r="AO819" s="108"/>
      <c r="AP819" s="108"/>
      <c r="AQ819" s="108"/>
      <c r="AR819" s="108"/>
      <c r="AS819" s="108"/>
      <c r="AT819" s="108"/>
      <c r="AU819" s="108"/>
      <c r="AV819" s="108"/>
      <c r="AW819" s="108"/>
      <c r="AX819" s="108"/>
      <c r="AY819" s="108"/>
      <c r="AZ819" s="108"/>
      <c r="BA819" s="108"/>
      <c r="BF819" s="108"/>
      <c r="BH819" s="108"/>
      <c r="BJ819" s="108"/>
      <c r="BL819" s="108"/>
      <c r="BM819" s="108"/>
      <c r="BN819" s="108"/>
      <c r="CC819" s="108"/>
      <c r="CD819" s="108"/>
      <c r="CE819" s="108"/>
      <c r="CF819" s="108"/>
    </row>
    <row r="820" spans="1:84">
      <c r="A820" s="108"/>
      <c r="B820" s="108"/>
      <c r="E820" s="108"/>
      <c r="F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  <c r="AN820" s="108"/>
      <c r="AO820" s="108"/>
      <c r="AP820" s="108"/>
      <c r="AQ820" s="108"/>
      <c r="AR820" s="108"/>
      <c r="AS820" s="108"/>
      <c r="AT820" s="108"/>
      <c r="AU820" s="108"/>
      <c r="AV820" s="108"/>
      <c r="AW820" s="108"/>
      <c r="AX820" s="108"/>
      <c r="AY820" s="108"/>
      <c r="AZ820" s="108"/>
      <c r="BA820" s="108"/>
      <c r="BF820" s="108"/>
      <c r="BH820" s="108"/>
      <c r="BJ820" s="108"/>
      <c r="BL820" s="108"/>
      <c r="BM820" s="108"/>
      <c r="BN820" s="108"/>
      <c r="CC820" s="108"/>
      <c r="CD820" s="108"/>
      <c r="CE820" s="108"/>
      <c r="CF820" s="108"/>
    </row>
    <row r="821" spans="1:84">
      <c r="A821" s="108"/>
      <c r="B821" s="108"/>
      <c r="E821" s="108"/>
      <c r="F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  <c r="AH821" s="108"/>
      <c r="AI821" s="108"/>
      <c r="AJ821" s="108"/>
      <c r="AK821" s="108"/>
      <c r="AL821" s="108"/>
      <c r="AM821" s="108"/>
      <c r="AN821" s="108"/>
      <c r="AO821" s="108"/>
      <c r="AP821" s="108"/>
      <c r="AQ821" s="108"/>
      <c r="AR821" s="108"/>
      <c r="AS821" s="108"/>
      <c r="AT821" s="108"/>
      <c r="AU821" s="108"/>
      <c r="AV821" s="108"/>
      <c r="AW821" s="108"/>
      <c r="AX821" s="108"/>
      <c r="AY821" s="108"/>
      <c r="AZ821" s="108"/>
      <c r="BA821" s="108"/>
      <c r="BF821" s="108"/>
      <c r="BH821" s="108"/>
      <c r="BJ821" s="108"/>
      <c r="BL821" s="108"/>
      <c r="BM821" s="108"/>
      <c r="BN821" s="108"/>
      <c r="CC821" s="108"/>
      <c r="CD821" s="108"/>
      <c r="CE821" s="108"/>
      <c r="CF821" s="108"/>
    </row>
    <row r="822" spans="1:84">
      <c r="A822" s="108"/>
      <c r="B822" s="108"/>
      <c r="E822" s="108"/>
      <c r="F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  <c r="AO822" s="108"/>
      <c r="AP822" s="108"/>
      <c r="AQ822" s="108"/>
      <c r="AR822" s="108"/>
      <c r="AS822" s="108"/>
      <c r="AT822" s="108"/>
      <c r="AU822" s="108"/>
      <c r="AV822" s="108"/>
      <c r="AW822" s="108"/>
      <c r="AX822" s="108"/>
      <c r="AY822" s="108"/>
      <c r="AZ822" s="108"/>
      <c r="BA822" s="108"/>
      <c r="BF822" s="108"/>
      <c r="BH822" s="108"/>
      <c r="BJ822" s="108"/>
      <c r="BL822" s="108"/>
      <c r="BM822" s="108"/>
      <c r="BN822" s="108"/>
      <c r="CC822" s="108"/>
      <c r="CD822" s="108"/>
      <c r="CE822" s="108"/>
      <c r="CF822" s="108"/>
    </row>
    <row r="823" spans="1:84">
      <c r="A823" s="108"/>
      <c r="B823" s="108"/>
      <c r="E823" s="108"/>
      <c r="F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  <c r="AH823" s="108"/>
      <c r="AI823" s="108"/>
      <c r="AJ823" s="108"/>
      <c r="AK823" s="108"/>
      <c r="AL823" s="108"/>
      <c r="AM823" s="108"/>
      <c r="AN823" s="108"/>
      <c r="AO823" s="108"/>
      <c r="AP823" s="108"/>
      <c r="AQ823" s="108"/>
      <c r="AR823" s="108"/>
      <c r="AS823" s="108"/>
      <c r="AT823" s="108"/>
      <c r="AU823" s="108"/>
      <c r="AV823" s="108"/>
      <c r="AW823" s="108"/>
      <c r="AX823" s="108"/>
      <c r="AY823" s="108"/>
      <c r="AZ823" s="108"/>
      <c r="BA823" s="108"/>
      <c r="BF823" s="108"/>
      <c r="BH823" s="108"/>
      <c r="BJ823" s="108"/>
      <c r="BL823" s="108"/>
      <c r="BM823" s="108"/>
      <c r="BN823" s="108"/>
      <c r="CC823" s="108"/>
      <c r="CD823" s="108"/>
      <c r="CE823" s="108"/>
      <c r="CF823" s="108"/>
    </row>
    <row r="824" spans="1:84">
      <c r="A824" s="108"/>
      <c r="B824" s="108"/>
      <c r="E824" s="108"/>
      <c r="F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  <c r="AH824" s="108"/>
      <c r="AI824" s="108"/>
      <c r="AJ824" s="108"/>
      <c r="AK824" s="108"/>
      <c r="AL824" s="108"/>
      <c r="AM824" s="108"/>
      <c r="AN824" s="108"/>
      <c r="AO824" s="108"/>
      <c r="AP824" s="108"/>
      <c r="AQ824" s="108"/>
      <c r="AR824" s="108"/>
      <c r="AS824" s="108"/>
      <c r="AT824" s="108"/>
      <c r="AU824" s="108"/>
      <c r="AV824" s="108"/>
      <c r="AW824" s="108"/>
      <c r="AX824" s="108"/>
      <c r="AY824" s="108"/>
      <c r="AZ824" s="108"/>
      <c r="BA824" s="108"/>
      <c r="BF824" s="108"/>
      <c r="BH824" s="108"/>
      <c r="BJ824" s="108"/>
      <c r="BL824" s="108"/>
      <c r="BM824" s="108"/>
      <c r="BN824" s="108"/>
      <c r="CC824" s="108"/>
      <c r="CD824" s="108"/>
      <c r="CE824" s="108"/>
      <c r="CF824" s="108"/>
    </row>
    <row r="825" spans="1:84">
      <c r="A825" s="108"/>
      <c r="B825" s="108"/>
      <c r="E825" s="108"/>
      <c r="F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O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Y825" s="108"/>
      <c r="AZ825" s="108"/>
      <c r="BA825" s="108"/>
      <c r="BF825" s="108"/>
      <c r="BH825" s="108"/>
      <c r="BJ825" s="108"/>
      <c r="BL825" s="108"/>
      <c r="BM825" s="108"/>
      <c r="BN825" s="108"/>
      <c r="CC825" s="108"/>
      <c r="CD825" s="108"/>
      <c r="CE825" s="108"/>
      <c r="CF825" s="108"/>
    </row>
    <row r="826" spans="1:84">
      <c r="A826" s="108"/>
      <c r="B826" s="108"/>
      <c r="E826" s="108"/>
      <c r="F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O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Y826" s="108"/>
      <c r="AZ826" s="108"/>
      <c r="BA826" s="108"/>
      <c r="BF826" s="108"/>
      <c r="BH826" s="108"/>
      <c r="BJ826" s="108"/>
      <c r="BL826" s="108"/>
      <c r="BM826" s="108"/>
      <c r="BN826" s="108"/>
      <c r="CC826" s="108"/>
      <c r="CD826" s="108"/>
      <c r="CE826" s="108"/>
      <c r="CF826" s="108"/>
    </row>
    <row r="827" spans="1:84">
      <c r="A827" s="108"/>
      <c r="B827" s="108"/>
      <c r="E827" s="108"/>
      <c r="F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  <c r="AW827" s="108"/>
      <c r="AX827" s="108"/>
      <c r="AY827" s="108"/>
      <c r="AZ827" s="108"/>
      <c r="BA827" s="108"/>
      <c r="BF827" s="108"/>
      <c r="BH827" s="108"/>
      <c r="BJ827" s="108"/>
      <c r="BL827" s="108"/>
      <c r="BM827" s="108"/>
      <c r="BN827" s="108"/>
      <c r="CC827" s="108"/>
      <c r="CD827" s="108"/>
      <c r="CE827" s="108"/>
      <c r="CF827" s="108"/>
    </row>
    <row r="828" spans="1:84">
      <c r="A828" s="108"/>
      <c r="B828" s="108"/>
      <c r="E828" s="108"/>
      <c r="F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  <c r="AH828" s="108"/>
      <c r="AI828" s="108"/>
      <c r="AJ828" s="108"/>
      <c r="AK828" s="108"/>
      <c r="AL828" s="108"/>
      <c r="AM828" s="108"/>
      <c r="AN828" s="108"/>
      <c r="AO828" s="108"/>
      <c r="AP828" s="108"/>
      <c r="AQ828" s="108"/>
      <c r="AR828" s="108"/>
      <c r="AS828" s="108"/>
      <c r="AT828" s="108"/>
      <c r="AU828" s="108"/>
      <c r="AV828" s="108"/>
      <c r="AW828" s="108"/>
      <c r="AX828" s="108"/>
      <c r="AY828" s="108"/>
      <c r="AZ828" s="108"/>
      <c r="BA828" s="108"/>
      <c r="BF828" s="108"/>
      <c r="BH828" s="108"/>
      <c r="BJ828" s="108"/>
      <c r="BL828" s="108"/>
      <c r="BM828" s="108"/>
      <c r="BN828" s="108"/>
      <c r="CC828" s="108"/>
      <c r="CD828" s="108"/>
      <c r="CE828" s="108"/>
      <c r="CF828" s="108"/>
    </row>
    <row r="829" spans="1:84">
      <c r="A829" s="108"/>
      <c r="B829" s="108"/>
      <c r="E829" s="108"/>
      <c r="F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  <c r="AH829" s="108"/>
      <c r="AI829" s="108"/>
      <c r="AJ829" s="108"/>
      <c r="AK829" s="108"/>
      <c r="AL829" s="108"/>
      <c r="AM829" s="108"/>
      <c r="AN829" s="108"/>
      <c r="AO829" s="108"/>
      <c r="AP829" s="108"/>
      <c r="AQ829" s="108"/>
      <c r="AR829" s="108"/>
      <c r="AS829" s="108"/>
      <c r="AT829" s="108"/>
      <c r="AU829" s="108"/>
      <c r="AV829" s="108"/>
      <c r="AW829" s="108"/>
      <c r="AX829" s="108"/>
      <c r="AY829" s="108"/>
      <c r="AZ829" s="108"/>
      <c r="BA829" s="108"/>
      <c r="BF829" s="108"/>
      <c r="BH829" s="108"/>
      <c r="BJ829" s="108"/>
      <c r="BL829" s="108"/>
      <c r="BM829" s="108"/>
      <c r="BN829" s="108"/>
      <c r="CC829" s="108"/>
      <c r="CD829" s="108"/>
      <c r="CE829" s="108"/>
      <c r="CF829" s="108"/>
    </row>
    <row r="830" spans="1:84">
      <c r="A830" s="108"/>
      <c r="B830" s="108"/>
      <c r="E830" s="108"/>
      <c r="F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  <c r="AH830" s="108"/>
      <c r="AI830" s="108"/>
      <c r="AJ830" s="108"/>
      <c r="AK830" s="108"/>
      <c r="AL830" s="108"/>
      <c r="AM830" s="108"/>
      <c r="AN830" s="108"/>
      <c r="AO830" s="108"/>
      <c r="AP830" s="108"/>
      <c r="AQ830" s="108"/>
      <c r="AR830" s="108"/>
      <c r="AS830" s="108"/>
      <c r="AT830" s="108"/>
      <c r="AU830" s="108"/>
      <c r="AV830" s="108"/>
      <c r="AW830" s="108"/>
      <c r="AX830" s="108"/>
      <c r="AY830" s="108"/>
      <c r="AZ830" s="108"/>
      <c r="BA830" s="108"/>
      <c r="BF830" s="108"/>
      <c r="BH830" s="108"/>
      <c r="BJ830" s="108"/>
      <c r="BL830" s="108"/>
      <c r="BM830" s="108"/>
      <c r="BN830" s="108"/>
      <c r="CC830" s="108"/>
      <c r="CD830" s="108"/>
      <c r="CE830" s="108"/>
      <c r="CF830" s="108"/>
    </row>
    <row r="831" spans="1:84">
      <c r="A831" s="108"/>
      <c r="B831" s="108"/>
      <c r="E831" s="108"/>
      <c r="F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  <c r="AN831" s="108"/>
      <c r="AO831" s="108"/>
      <c r="AP831" s="108"/>
      <c r="AQ831" s="108"/>
      <c r="AR831" s="108"/>
      <c r="AS831" s="108"/>
      <c r="AT831" s="108"/>
      <c r="AU831" s="108"/>
      <c r="AV831" s="108"/>
      <c r="AW831" s="108"/>
      <c r="AX831" s="108"/>
      <c r="AY831" s="108"/>
      <c r="AZ831" s="108"/>
      <c r="BA831" s="108"/>
      <c r="BF831" s="108"/>
      <c r="BH831" s="108"/>
      <c r="BJ831" s="108"/>
      <c r="BL831" s="108"/>
      <c r="BM831" s="108"/>
      <c r="BN831" s="108"/>
      <c r="CC831" s="108"/>
      <c r="CD831" s="108"/>
      <c r="CE831" s="108"/>
      <c r="CF831" s="108"/>
    </row>
    <row r="832" spans="1:84">
      <c r="A832" s="108"/>
      <c r="B832" s="108"/>
      <c r="E832" s="108"/>
      <c r="F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  <c r="AH832" s="108"/>
      <c r="AI832" s="108"/>
      <c r="AJ832" s="108"/>
      <c r="AK832" s="108"/>
      <c r="AL832" s="108"/>
      <c r="AM832" s="108"/>
      <c r="AN832" s="108"/>
      <c r="AO832" s="108"/>
      <c r="AP832" s="108"/>
      <c r="AQ832" s="108"/>
      <c r="AR832" s="108"/>
      <c r="AS832" s="108"/>
      <c r="AT832" s="108"/>
      <c r="AU832" s="108"/>
      <c r="AV832" s="108"/>
      <c r="AW832" s="108"/>
      <c r="AX832" s="108"/>
      <c r="AY832" s="108"/>
      <c r="AZ832" s="108"/>
      <c r="BA832" s="108"/>
      <c r="BF832" s="108"/>
      <c r="BH832" s="108"/>
      <c r="BJ832" s="108"/>
      <c r="BL832" s="108"/>
      <c r="BM832" s="108"/>
      <c r="BN832" s="108"/>
      <c r="CC832" s="108"/>
      <c r="CD832" s="108"/>
      <c r="CE832" s="108"/>
      <c r="CF832" s="108"/>
    </row>
    <row r="833" spans="1:84">
      <c r="A833" s="108"/>
      <c r="B833" s="108"/>
      <c r="E833" s="108"/>
      <c r="F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  <c r="AH833" s="108"/>
      <c r="AI833" s="108"/>
      <c r="AJ833" s="108"/>
      <c r="AK833" s="108"/>
      <c r="AL833" s="108"/>
      <c r="AM833" s="108"/>
      <c r="AN833" s="108"/>
      <c r="AO833" s="108"/>
      <c r="AP833" s="108"/>
      <c r="AQ833" s="108"/>
      <c r="AR833" s="108"/>
      <c r="AS833" s="108"/>
      <c r="AT833" s="108"/>
      <c r="AU833" s="108"/>
      <c r="AV833" s="108"/>
      <c r="AW833" s="108"/>
      <c r="AX833" s="108"/>
      <c r="AY833" s="108"/>
      <c r="AZ833" s="108"/>
      <c r="BA833" s="108"/>
      <c r="BF833" s="108"/>
      <c r="BH833" s="108"/>
      <c r="BJ833" s="108"/>
      <c r="BL833" s="108"/>
      <c r="BM833" s="108"/>
      <c r="BN833" s="108"/>
      <c r="CC833" s="108"/>
      <c r="CD833" s="108"/>
      <c r="CE833" s="108"/>
      <c r="CF833" s="108"/>
    </row>
    <row r="834" spans="1:84">
      <c r="A834" s="108"/>
      <c r="B834" s="108"/>
      <c r="E834" s="108"/>
      <c r="F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  <c r="AH834" s="108"/>
      <c r="AI834" s="108"/>
      <c r="AJ834" s="108"/>
      <c r="AK834" s="108"/>
      <c r="AL834" s="108"/>
      <c r="AM834" s="108"/>
      <c r="AN834" s="108"/>
      <c r="AO834" s="108"/>
      <c r="AP834" s="108"/>
      <c r="AQ834" s="108"/>
      <c r="AR834" s="108"/>
      <c r="AS834" s="108"/>
      <c r="AT834" s="108"/>
      <c r="AU834" s="108"/>
      <c r="AV834" s="108"/>
      <c r="AW834" s="108"/>
      <c r="AX834" s="108"/>
      <c r="AY834" s="108"/>
      <c r="AZ834" s="108"/>
      <c r="BA834" s="108"/>
      <c r="BF834" s="108"/>
      <c r="BH834" s="108"/>
      <c r="BJ834" s="108"/>
      <c r="BL834" s="108"/>
      <c r="BM834" s="108"/>
      <c r="BN834" s="108"/>
      <c r="CC834" s="108"/>
      <c r="CD834" s="108"/>
      <c r="CE834" s="108"/>
      <c r="CF834" s="108"/>
    </row>
    <row r="835" spans="1:84">
      <c r="A835" s="108"/>
      <c r="B835" s="108"/>
      <c r="E835" s="108"/>
      <c r="F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  <c r="AH835" s="108"/>
      <c r="AI835" s="108"/>
      <c r="AJ835" s="108"/>
      <c r="AK835" s="108"/>
      <c r="AL835" s="108"/>
      <c r="AM835" s="108"/>
      <c r="AN835" s="108"/>
      <c r="AO835" s="108"/>
      <c r="AP835" s="108"/>
      <c r="AQ835" s="108"/>
      <c r="AR835" s="108"/>
      <c r="AS835" s="108"/>
      <c r="AT835" s="108"/>
      <c r="AU835" s="108"/>
      <c r="AV835" s="108"/>
      <c r="AW835" s="108"/>
      <c r="AX835" s="108"/>
      <c r="AY835" s="108"/>
      <c r="AZ835" s="108"/>
      <c r="BA835" s="108"/>
      <c r="BF835" s="108"/>
      <c r="BH835" s="108"/>
      <c r="BJ835" s="108"/>
      <c r="BL835" s="108"/>
      <c r="BM835" s="108"/>
      <c r="BN835" s="108"/>
      <c r="CC835" s="108"/>
      <c r="CD835" s="108"/>
      <c r="CE835" s="108"/>
      <c r="CF835" s="108"/>
    </row>
    <row r="836" spans="1:84">
      <c r="A836" s="108"/>
      <c r="B836" s="108"/>
      <c r="E836" s="108"/>
      <c r="F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  <c r="AH836" s="108"/>
      <c r="AI836" s="108"/>
      <c r="AJ836" s="108"/>
      <c r="AK836" s="108"/>
      <c r="AL836" s="108"/>
      <c r="AM836" s="108"/>
      <c r="AN836" s="108"/>
      <c r="AO836" s="108"/>
      <c r="AP836" s="108"/>
      <c r="AQ836" s="108"/>
      <c r="AR836" s="108"/>
      <c r="AS836" s="108"/>
      <c r="AT836" s="108"/>
      <c r="AU836" s="108"/>
      <c r="AV836" s="108"/>
      <c r="AW836" s="108"/>
      <c r="AX836" s="108"/>
      <c r="AY836" s="108"/>
      <c r="AZ836" s="108"/>
      <c r="BA836" s="108"/>
      <c r="BF836" s="108"/>
      <c r="BH836" s="108"/>
      <c r="BJ836" s="108"/>
      <c r="BL836" s="108"/>
      <c r="BM836" s="108"/>
      <c r="BN836" s="108"/>
      <c r="CC836" s="108"/>
      <c r="CD836" s="108"/>
      <c r="CE836" s="108"/>
      <c r="CF836" s="108"/>
    </row>
    <row r="837" spans="1:84">
      <c r="A837" s="108"/>
      <c r="B837" s="108"/>
      <c r="E837" s="108"/>
      <c r="F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  <c r="AH837" s="108"/>
      <c r="AI837" s="108"/>
      <c r="AJ837" s="108"/>
      <c r="AK837" s="108"/>
      <c r="AL837" s="108"/>
      <c r="AM837" s="108"/>
      <c r="AN837" s="108"/>
      <c r="AO837" s="108"/>
      <c r="AP837" s="108"/>
      <c r="AQ837" s="108"/>
      <c r="AR837" s="108"/>
      <c r="AS837" s="108"/>
      <c r="AT837" s="108"/>
      <c r="AU837" s="108"/>
      <c r="AV837" s="108"/>
      <c r="AW837" s="108"/>
      <c r="AX837" s="108"/>
      <c r="AY837" s="108"/>
      <c r="AZ837" s="108"/>
      <c r="BA837" s="108"/>
      <c r="BF837" s="108"/>
      <c r="BH837" s="108"/>
      <c r="BJ837" s="108"/>
      <c r="BL837" s="108"/>
      <c r="BM837" s="108"/>
      <c r="BN837" s="108"/>
      <c r="CC837" s="108"/>
      <c r="CD837" s="108"/>
      <c r="CE837" s="108"/>
      <c r="CF837" s="108"/>
    </row>
    <row r="838" spans="1:84">
      <c r="A838" s="108"/>
      <c r="B838" s="108"/>
      <c r="E838" s="108"/>
      <c r="F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  <c r="AN838" s="108"/>
      <c r="AO838" s="108"/>
      <c r="AP838" s="108"/>
      <c r="AQ838" s="108"/>
      <c r="AR838" s="108"/>
      <c r="AS838" s="108"/>
      <c r="AT838" s="108"/>
      <c r="AU838" s="108"/>
      <c r="AV838" s="108"/>
      <c r="AW838" s="108"/>
      <c r="AX838" s="108"/>
      <c r="AY838" s="108"/>
      <c r="AZ838" s="108"/>
      <c r="BA838" s="108"/>
      <c r="BF838" s="108"/>
      <c r="BH838" s="108"/>
      <c r="BJ838" s="108"/>
      <c r="BL838" s="108"/>
      <c r="BM838" s="108"/>
      <c r="BN838" s="108"/>
      <c r="CC838" s="108"/>
      <c r="CD838" s="108"/>
      <c r="CE838" s="108"/>
      <c r="CF838" s="108"/>
    </row>
    <row r="839" spans="1:84">
      <c r="A839" s="108"/>
      <c r="B839" s="108"/>
      <c r="E839" s="108"/>
      <c r="F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  <c r="AN839" s="108"/>
      <c r="AO839" s="108"/>
      <c r="AP839" s="108"/>
      <c r="AQ839" s="108"/>
      <c r="AR839" s="108"/>
      <c r="AS839" s="108"/>
      <c r="AT839" s="108"/>
      <c r="AU839" s="108"/>
      <c r="AV839" s="108"/>
      <c r="AW839" s="108"/>
      <c r="AX839" s="108"/>
      <c r="AY839" s="108"/>
      <c r="AZ839" s="108"/>
      <c r="BA839" s="108"/>
      <c r="BF839" s="108"/>
      <c r="BH839" s="108"/>
      <c r="BJ839" s="108"/>
      <c r="BL839" s="108"/>
      <c r="BM839" s="108"/>
      <c r="BN839" s="108"/>
      <c r="CC839" s="108"/>
      <c r="CD839" s="108"/>
      <c r="CE839" s="108"/>
      <c r="CF839" s="108"/>
    </row>
    <row r="840" spans="1:84">
      <c r="A840" s="108"/>
      <c r="B840" s="108"/>
      <c r="E840" s="108"/>
      <c r="F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  <c r="AN840" s="108"/>
      <c r="AO840" s="108"/>
      <c r="AP840" s="108"/>
      <c r="AQ840" s="108"/>
      <c r="AR840" s="108"/>
      <c r="AS840" s="108"/>
      <c r="AT840" s="108"/>
      <c r="AU840" s="108"/>
      <c r="AV840" s="108"/>
      <c r="AW840" s="108"/>
      <c r="AX840" s="108"/>
      <c r="AY840" s="108"/>
      <c r="AZ840" s="108"/>
      <c r="BA840" s="108"/>
      <c r="BF840" s="108"/>
      <c r="BH840" s="108"/>
      <c r="BJ840" s="108"/>
      <c r="BL840" s="108"/>
      <c r="BM840" s="108"/>
      <c r="BN840" s="108"/>
      <c r="CC840" s="108"/>
      <c r="CD840" s="108"/>
      <c r="CE840" s="108"/>
      <c r="CF840" s="108"/>
    </row>
    <row r="841" spans="1:84">
      <c r="A841" s="108"/>
      <c r="B841" s="108"/>
      <c r="E841" s="108"/>
      <c r="F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  <c r="AN841" s="108"/>
      <c r="AO841" s="108"/>
      <c r="AP841" s="108"/>
      <c r="AQ841" s="108"/>
      <c r="AR841" s="108"/>
      <c r="AS841" s="108"/>
      <c r="AT841" s="108"/>
      <c r="AU841" s="108"/>
      <c r="AV841" s="108"/>
      <c r="AW841" s="108"/>
      <c r="AX841" s="108"/>
      <c r="AY841" s="108"/>
      <c r="AZ841" s="108"/>
      <c r="BA841" s="108"/>
      <c r="BF841" s="108"/>
      <c r="BH841" s="108"/>
      <c r="BJ841" s="108"/>
      <c r="BL841" s="108"/>
      <c r="BM841" s="108"/>
      <c r="BN841" s="108"/>
      <c r="CC841" s="108"/>
      <c r="CD841" s="108"/>
      <c r="CE841" s="108"/>
      <c r="CF841" s="108"/>
    </row>
    <row r="842" spans="1:84">
      <c r="A842" s="108"/>
      <c r="B842" s="108"/>
      <c r="E842" s="108"/>
      <c r="F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  <c r="AH842" s="108"/>
      <c r="AI842" s="108"/>
      <c r="AJ842" s="108"/>
      <c r="AK842" s="108"/>
      <c r="AL842" s="108"/>
      <c r="AM842" s="108"/>
      <c r="AN842" s="108"/>
      <c r="AO842" s="108"/>
      <c r="AP842" s="108"/>
      <c r="AQ842" s="108"/>
      <c r="AR842" s="108"/>
      <c r="AS842" s="108"/>
      <c r="AT842" s="108"/>
      <c r="AU842" s="108"/>
      <c r="AV842" s="108"/>
      <c r="AW842" s="108"/>
      <c r="AX842" s="108"/>
      <c r="AY842" s="108"/>
      <c r="AZ842" s="108"/>
      <c r="BA842" s="108"/>
      <c r="BF842" s="108"/>
      <c r="BH842" s="108"/>
      <c r="BJ842" s="108"/>
      <c r="BL842" s="108"/>
      <c r="BM842" s="108"/>
      <c r="BN842" s="108"/>
      <c r="CC842" s="108"/>
      <c r="CD842" s="108"/>
      <c r="CE842" s="108"/>
      <c r="CF842" s="108"/>
    </row>
    <row r="843" spans="1:84">
      <c r="A843" s="108"/>
      <c r="B843" s="108"/>
      <c r="E843" s="108"/>
      <c r="F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  <c r="AN843" s="108"/>
      <c r="AO843" s="108"/>
      <c r="AP843" s="108"/>
      <c r="AQ843" s="108"/>
      <c r="AR843" s="108"/>
      <c r="AS843" s="108"/>
      <c r="AT843" s="108"/>
      <c r="AU843" s="108"/>
      <c r="AV843" s="108"/>
      <c r="AW843" s="108"/>
      <c r="AX843" s="108"/>
      <c r="AY843" s="108"/>
      <c r="AZ843" s="108"/>
      <c r="BA843" s="108"/>
      <c r="BF843" s="108"/>
      <c r="BH843" s="108"/>
      <c r="BJ843" s="108"/>
      <c r="BL843" s="108"/>
      <c r="BM843" s="108"/>
      <c r="BN843" s="108"/>
      <c r="CC843" s="108"/>
      <c r="CD843" s="108"/>
      <c r="CE843" s="108"/>
      <c r="CF843" s="108"/>
    </row>
    <row r="844" spans="1:84">
      <c r="A844" s="108"/>
      <c r="B844" s="108"/>
      <c r="E844" s="108"/>
      <c r="F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  <c r="AN844" s="108"/>
      <c r="AO844" s="108"/>
      <c r="AP844" s="108"/>
      <c r="AQ844" s="108"/>
      <c r="AR844" s="108"/>
      <c r="AS844" s="108"/>
      <c r="AT844" s="108"/>
      <c r="AU844" s="108"/>
      <c r="AV844" s="108"/>
      <c r="AW844" s="108"/>
      <c r="AX844" s="108"/>
      <c r="AY844" s="108"/>
      <c r="AZ844" s="108"/>
      <c r="BA844" s="108"/>
      <c r="BF844" s="108"/>
      <c r="BH844" s="108"/>
      <c r="BJ844" s="108"/>
      <c r="BL844" s="108"/>
      <c r="BM844" s="108"/>
      <c r="BN844" s="108"/>
      <c r="CC844" s="108"/>
      <c r="CD844" s="108"/>
      <c r="CE844" s="108"/>
      <c r="CF844" s="108"/>
    </row>
    <row r="845" spans="1:84">
      <c r="A845" s="108"/>
      <c r="B845" s="108"/>
      <c r="E845" s="108"/>
      <c r="F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  <c r="AN845" s="108"/>
      <c r="AO845" s="108"/>
      <c r="AP845" s="108"/>
      <c r="AQ845" s="108"/>
      <c r="AR845" s="108"/>
      <c r="AS845" s="108"/>
      <c r="AT845" s="108"/>
      <c r="AU845" s="108"/>
      <c r="AV845" s="108"/>
      <c r="AW845" s="108"/>
      <c r="AX845" s="108"/>
      <c r="AY845" s="108"/>
      <c r="AZ845" s="108"/>
      <c r="BA845" s="108"/>
      <c r="BF845" s="108"/>
      <c r="BH845" s="108"/>
      <c r="BJ845" s="108"/>
      <c r="BL845" s="108"/>
      <c r="BM845" s="108"/>
      <c r="BN845" s="108"/>
      <c r="CC845" s="108"/>
      <c r="CD845" s="108"/>
      <c r="CE845" s="108"/>
      <c r="CF845" s="108"/>
    </row>
    <row r="846" spans="1:84">
      <c r="A846" s="108"/>
      <c r="B846" s="108"/>
      <c r="E846" s="108"/>
      <c r="F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  <c r="AH846" s="108"/>
      <c r="AI846" s="108"/>
      <c r="AJ846" s="108"/>
      <c r="AK846" s="108"/>
      <c r="AL846" s="108"/>
      <c r="AM846" s="108"/>
      <c r="AN846" s="108"/>
      <c r="AO846" s="108"/>
      <c r="AP846" s="108"/>
      <c r="AQ846" s="108"/>
      <c r="AR846" s="108"/>
      <c r="AS846" s="108"/>
      <c r="AT846" s="108"/>
      <c r="AU846" s="108"/>
      <c r="AV846" s="108"/>
      <c r="AW846" s="108"/>
      <c r="AX846" s="108"/>
      <c r="AY846" s="108"/>
      <c r="AZ846" s="108"/>
      <c r="BA846" s="108"/>
      <c r="BF846" s="108"/>
      <c r="BH846" s="108"/>
      <c r="BJ846" s="108"/>
      <c r="BL846" s="108"/>
      <c r="BM846" s="108"/>
      <c r="BN846" s="108"/>
      <c r="CC846" s="108"/>
      <c r="CD846" s="108"/>
      <c r="CE846" s="108"/>
      <c r="CF846" s="108"/>
    </row>
    <row r="847" spans="1:84">
      <c r="A847" s="108"/>
      <c r="B847" s="108"/>
      <c r="E847" s="108"/>
      <c r="F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  <c r="AH847" s="108"/>
      <c r="AI847" s="108"/>
      <c r="AJ847" s="108"/>
      <c r="AK847" s="108"/>
      <c r="AL847" s="108"/>
      <c r="AM847" s="108"/>
      <c r="AN847" s="108"/>
      <c r="AO847" s="108"/>
      <c r="AP847" s="108"/>
      <c r="AQ847" s="108"/>
      <c r="AR847" s="108"/>
      <c r="AS847" s="108"/>
      <c r="AT847" s="108"/>
      <c r="AU847" s="108"/>
      <c r="AV847" s="108"/>
      <c r="AW847" s="108"/>
      <c r="AX847" s="108"/>
      <c r="AY847" s="108"/>
      <c r="AZ847" s="108"/>
      <c r="BA847" s="108"/>
      <c r="BF847" s="108"/>
      <c r="BH847" s="108"/>
      <c r="BJ847" s="108"/>
      <c r="BL847" s="108"/>
      <c r="BM847" s="108"/>
      <c r="BN847" s="108"/>
      <c r="CC847" s="108"/>
      <c r="CD847" s="108"/>
      <c r="CE847" s="108"/>
      <c r="CF847" s="108"/>
    </row>
    <row r="848" spans="1:84">
      <c r="A848" s="108"/>
      <c r="B848" s="108"/>
      <c r="E848" s="108"/>
      <c r="F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  <c r="AH848" s="108"/>
      <c r="AI848" s="108"/>
      <c r="AJ848" s="108"/>
      <c r="AK848" s="108"/>
      <c r="AL848" s="108"/>
      <c r="AM848" s="108"/>
      <c r="AN848" s="108"/>
      <c r="AO848" s="108"/>
      <c r="AP848" s="108"/>
      <c r="AQ848" s="108"/>
      <c r="AR848" s="108"/>
      <c r="AS848" s="108"/>
      <c r="AT848" s="108"/>
      <c r="AU848" s="108"/>
      <c r="AV848" s="108"/>
      <c r="AW848" s="108"/>
      <c r="AX848" s="108"/>
      <c r="AY848" s="108"/>
      <c r="AZ848" s="108"/>
      <c r="BA848" s="108"/>
      <c r="BF848" s="108"/>
      <c r="BH848" s="108"/>
      <c r="BJ848" s="108"/>
      <c r="BL848" s="108"/>
      <c r="BM848" s="108"/>
      <c r="BN848" s="108"/>
      <c r="CC848" s="108"/>
      <c r="CD848" s="108"/>
      <c r="CE848" s="108"/>
      <c r="CF848" s="108"/>
    </row>
    <row r="849" spans="1:84">
      <c r="A849" s="108"/>
      <c r="B849" s="108"/>
      <c r="E849" s="108"/>
      <c r="F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  <c r="AN849" s="108"/>
      <c r="AO849" s="108"/>
      <c r="AP849" s="108"/>
      <c r="AQ849" s="108"/>
      <c r="AR849" s="108"/>
      <c r="AS849" s="108"/>
      <c r="AT849" s="108"/>
      <c r="AU849" s="108"/>
      <c r="AV849" s="108"/>
      <c r="AW849" s="108"/>
      <c r="AX849" s="108"/>
      <c r="AY849" s="108"/>
      <c r="AZ849" s="108"/>
      <c r="BA849" s="108"/>
      <c r="BF849" s="108"/>
      <c r="BH849" s="108"/>
      <c r="BJ849" s="108"/>
      <c r="BL849" s="108"/>
      <c r="BM849" s="108"/>
      <c r="BN849" s="108"/>
      <c r="CC849" s="108"/>
      <c r="CD849" s="108"/>
      <c r="CE849" s="108"/>
      <c r="CF849" s="108"/>
    </row>
    <row r="850" spans="1:84">
      <c r="A850" s="108"/>
      <c r="B850" s="108"/>
      <c r="E850" s="108"/>
      <c r="F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  <c r="AN850" s="108"/>
      <c r="AO850" s="108"/>
      <c r="AP850" s="108"/>
      <c r="AQ850" s="108"/>
      <c r="AR850" s="108"/>
      <c r="AS850" s="108"/>
      <c r="AT850" s="108"/>
      <c r="AU850" s="108"/>
      <c r="AV850" s="108"/>
      <c r="AW850" s="108"/>
      <c r="AX850" s="108"/>
      <c r="AY850" s="108"/>
      <c r="AZ850" s="108"/>
      <c r="BA850" s="108"/>
      <c r="BF850" s="108"/>
      <c r="BH850" s="108"/>
      <c r="BJ850" s="108"/>
      <c r="BL850" s="108"/>
      <c r="BM850" s="108"/>
      <c r="BN850" s="108"/>
      <c r="CC850" s="108"/>
      <c r="CD850" s="108"/>
      <c r="CE850" s="108"/>
      <c r="CF850" s="108"/>
    </row>
    <row r="851" spans="1:84">
      <c r="A851" s="108"/>
      <c r="B851" s="108"/>
      <c r="E851" s="108"/>
      <c r="F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  <c r="AN851" s="108"/>
      <c r="AO851" s="108"/>
      <c r="AP851" s="108"/>
      <c r="AQ851" s="108"/>
      <c r="AR851" s="108"/>
      <c r="AS851" s="108"/>
      <c r="AT851" s="108"/>
      <c r="AU851" s="108"/>
      <c r="AV851" s="108"/>
      <c r="AW851" s="108"/>
      <c r="AX851" s="108"/>
      <c r="AY851" s="108"/>
      <c r="AZ851" s="108"/>
      <c r="BA851" s="108"/>
      <c r="BF851" s="108"/>
      <c r="BH851" s="108"/>
      <c r="BJ851" s="108"/>
      <c r="BL851" s="108"/>
      <c r="BM851" s="108"/>
      <c r="BN851" s="108"/>
      <c r="CC851" s="108"/>
      <c r="CD851" s="108"/>
      <c r="CE851" s="108"/>
      <c r="CF851" s="108"/>
    </row>
    <row r="852" spans="1:84">
      <c r="A852" s="108"/>
      <c r="B852" s="108"/>
      <c r="E852" s="108"/>
      <c r="F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  <c r="AN852" s="108"/>
      <c r="AO852" s="108"/>
      <c r="AP852" s="108"/>
      <c r="AQ852" s="108"/>
      <c r="AR852" s="108"/>
      <c r="AS852" s="108"/>
      <c r="AT852" s="108"/>
      <c r="AU852" s="108"/>
      <c r="AV852" s="108"/>
      <c r="AW852" s="108"/>
      <c r="AX852" s="108"/>
      <c r="AY852" s="108"/>
      <c r="AZ852" s="108"/>
      <c r="BA852" s="108"/>
      <c r="BF852" s="108"/>
      <c r="BH852" s="108"/>
      <c r="BJ852" s="108"/>
      <c r="BL852" s="108"/>
      <c r="BM852" s="108"/>
      <c r="BN852" s="108"/>
      <c r="CC852" s="108"/>
      <c r="CD852" s="108"/>
      <c r="CE852" s="108"/>
      <c r="CF852" s="108"/>
    </row>
    <row r="853" spans="1:84">
      <c r="A853" s="108"/>
      <c r="B853" s="108"/>
      <c r="E853" s="108"/>
      <c r="F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  <c r="AH853" s="108"/>
      <c r="AI853" s="108"/>
      <c r="AJ853" s="108"/>
      <c r="AK853" s="108"/>
      <c r="AL853" s="108"/>
      <c r="AM853" s="108"/>
      <c r="AN853" s="108"/>
      <c r="AO853" s="108"/>
      <c r="AP853" s="108"/>
      <c r="AQ853" s="108"/>
      <c r="AR853" s="108"/>
      <c r="AS853" s="108"/>
      <c r="AT853" s="108"/>
      <c r="AU853" s="108"/>
      <c r="AV853" s="108"/>
      <c r="AW853" s="108"/>
      <c r="AX853" s="108"/>
      <c r="AY853" s="108"/>
      <c r="AZ853" s="108"/>
      <c r="BA853" s="108"/>
      <c r="BF853" s="108"/>
      <c r="BH853" s="108"/>
      <c r="BJ853" s="108"/>
      <c r="BL853" s="108"/>
      <c r="BM853" s="108"/>
      <c r="BN853" s="108"/>
      <c r="CC853" s="108"/>
      <c r="CD853" s="108"/>
      <c r="CE853" s="108"/>
      <c r="CF853" s="108"/>
    </row>
    <row r="854" spans="1:84">
      <c r="A854" s="108"/>
      <c r="B854" s="108"/>
      <c r="E854" s="108"/>
      <c r="F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  <c r="AN854" s="108"/>
      <c r="AO854" s="108"/>
      <c r="AP854" s="108"/>
      <c r="AQ854" s="108"/>
      <c r="AR854" s="108"/>
      <c r="AS854" s="108"/>
      <c r="AT854" s="108"/>
      <c r="AU854" s="108"/>
      <c r="AV854" s="108"/>
      <c r="AW854" s="108"/>
      <c r="AX854" s="108"/>
      <c r="AY854" s="108"/>
      <c r="AZ854" s="108"/>
      <c r="BA854" s="108"/>
      <c r="BF854" s="108"/>
      <c r="BH854" s="108"/>
      <c r="BJ854" s="108"/>
      <c r="BL854" s="108"/>
      <c r="BM854" s="108"/>
      <c r="BN854" s="108"/>
      <c r="CC854" s="108"/>
      <c r="CD854" s="108"/>
      <c r="CE854" s="108"/>
      <c r="CF854" s="108"/>
    </row>
    <row r="855" spans="1:84">
      <c r="A855" s="108"/>
      <c r="B855" s="108"/>
      <c r="E855" s="108"/>
      <c r="F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  <c r="AN855" s="108"/>
      <c r="AO855" s="108"/>
      <c r="AP855" s="108"/>
      <c r="AQ855" s="108"/>
      <c r="AR855" s="108"/>
      <c r="AS855" s="108"/>
      <c r="AT855" s="108"/>
      <c r="AU855" s="108"/>
      <c r="AV855" s="108"/>
      <c r="AW855" s="108"/>
      <c r="AX855" s="108"/>
      <c r="AY855" s="108"/>
      <c r="AZ855" s="108"/>
      <c r="BA855" s="108"/>
      <c r="BF855" s="108"/>
      <c r="BH855" s="108"/>
      <c r="BJ855" s="108"/>
      <c r="BL855" s="108"/>
      <c r="BM855" s="108"/>
      <c r="BN855" s="108"/>
      <c r="CC855" s="108"/>
      <c r="CD855" s="108"/>
      <c r="CE855" s="108"/>
      <c r="CF855" s="108"/>
    </row>
    <row r="856" spans="1:84">
      <c r="A856" s="108"/>
      <c r="B856" s="108"/>
      <c r="E856" s="108"/>
      <c r="F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  <c r="AN856" s="108"/>
      <c r="AO856" s="108"/>
      <c r="AP856" s="108"/>
      <c r="AQ856" s="108"/>
      <c r="AR856" s="108"/>
      <c r="AS856" s="108"/>
      <c r="AT856" s="108"/>
      <c r="AU856" s="108"/>
      <c r="AV856" s="108"/>
      <c r="AW856" s="108"/>
      <c r="AX856" s="108"/>
      <c r="AY856" s="108"/>
      <c r="AZ856" s="108"/>
      <c r="BA856" s="108"/>
      <c r="BF856" s="108"/>
      <c r="BH856" s="108"/>
      <c r="BJ856" s="108"/>
      <c r="BL856" s="108"/>
      <c r="BM856" s="108"/>
      <c r="BN856" s="108"/>
      <c r="CC856" s="108"/>
      <c r="CD856" s="108"/>
      <c r="CE856" s="108"/>
      <c r="CF856" s="108"/>
    </row>
    <row r="857" spans="1:84">
      <c r="A857" s="108"/>
      <c r="B857" s="108"/>
      <c r="E857" s="108"/>
      <c r="F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  <c r="AH857" s="108"/>
      <c r="AI857" s="108"/>
      <c r="AJ857" s="108"/>
      <c r="AK857" s="108"/>
      <c r="AL857" s="108"/>
      <c r="AM857" s="108"/>
      <c r="AN857" s="108"/>
      <c r="AO857" s="108"/>
      <c r="AP857" s="108"/>
      <c r="AQ857" s="108"/>
      <c r="AR857" s="108"/>
      <c r="AS857" s="108"/>
      <c r="AT857" s="108"/>
      <c r="AU857" s="108"/>
      <c r="AV857" s="108"/>
      <c r="AW857" s="108"/>
      <c r="AX857" s="108"/>
      <c r="AY857" s="108"/>
      <c r="AZ857" s="108"/>
      <c r="BA857" s="108"/>
      <c r="BF857" s="108"/>
      <c r="BH857" s="108"/>
      <c r="BJ857" s="108"/>
      <c r="BL857" s="108"/>
      <c r="BM857" s="108"/>
      <c r="BN857" s="108"/>
      <c r="CC857" s="108"/>
      <c r="CD857" s="108"/>
      <c r="CE857" s="108"/>
      <c r="CF857" s="108"/>
    </row>
    <row r="858" spans="1:84">
      <c r="A858" s="108"/>
      <c r="B858" s="108"/>
      <c r="E858" s="108"/>
      <c r="F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  <c r="AH858" s="108"/>
      <c r="AI858" s="108"/>
      <c r="AJ858" s="108"/>
      <c r="AK858" s="108"/>
      <c r="AL858" s="108"/>
      <c r="AM858" s="108"/>
      <c r="AN858" s="108"/>
      <c r="AO858" s="108"/>
      <c r="AP858" s="108"/>
      <c r="AQ858" s="108"/>
      <c r="AR858" s="108"/>
      <c r="AS858" s="108"/>
      <c r="AT858" s="108"/>
      <c r="AU858" s="108"/>
      <c r="AV858" s="108"/>
      <c r="AW858" s="108"/>
      <c r="AX858" s="108"/>
      <c r="AY858" s="108"/>
      <c r="AZ858" s="108"/>
      <c r="BA858" s="108"/>
      <c r="BF858" s="108"/>
      <c r="BH858" s="108"/>
      <c r="BJ858" s="108"/>
      <c r="BL858" s="108"/>
      <c r="BM858" s="108"/>
      <c r="BN858" s="108"/>
      <c r="CC858" s="108"/>
      <c r="CD858" s="108"/>
      <c r="CE858" s="108"/>
      <c r="CF858" s="108"/>
    </row>
    <row r="859" spans="1:84">
      <c r="A859" s="108"/>
      <c r="B859" s="108"/>
      <c r="E859" s="108"/>
      <c r="F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  <c r="AH859" s="108"/>
      <c r="AI859" s="108"/>
      <c r="AJ859" s="108"/>
      <c r="AK859" s="108"/>
      <c r="AL859" s="108"/>
      <c r="AM859" s="108"/>
      <c r="AN859" s="108"/>
      <c r="AO859" s="108"/>
      <c r="AP859" s="108"/>
      <c r="AQ859" s="108"/>
      <c r="AR859" s="108"/>
      <c r="AS859" s="108"/>
      <c r="AT859" s="108"/>
      <c r="AU859" s="108"/>
      <c r="AV859" s="108"/>
      <c r="AW859" s="108"/>
      <c r="AX859" s="108"/>
      <c r="AY859" s="108"/>
      <c r="AZ859" s="108"/>
      <c r="BA859" s="108"/>
      <c r="BF859" s="108"/>
      <c r="BH859" s="108"/>
      <c r="BJ859" s="108"/>
      <c r="BL859" s="108"/>
      <c r="BM859" s="108"/>
      <c r="BN859" s="108"/>
      <c r="CC859" s="108"/>
      <c r="CD859" s="108"/>
      <c r="CE859" s="108"/>
      <c r="CF859" s="108"/>
    </row>
    <row r="860" spans="1:84">
      <c r="A860" s="108"/>
      <c r="B860" s="108"/>
      <c r="E860" s="108"/>
      <c r="F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  <c r="AN860" s="108"/>
      <c r="AO860" s="108"/>
      <c r="AP860" s="108"/>
      <c r="AQ860" s="108"/>
      <c r="AR860" s="108"/>
      <c r="AS860" s="108"/>
      <c r="AT860" s="108"/>
      <c r="AU860" s="108"/>
      <c r="AV860" s="108"/>
      <c r="AW860" s="108"/>
      <c r="AX860" s="108"/>
      <c r="AY860" s="108"/>
      <c r="AZ860" s="108"/>
      <c r="BA860" s="108"/>
      <c r="BF860" s="108"/>
      <c r="BH860" s="108"/>
      <c r="BJ860" s="108"/>
      <c r="BL860" s="108"/>
      <c r="BM860" s="108"/>
      <c r="BN860" s="108"/>
      <c r="CC860" s="108"/>
      <c r="CD860" s="108"/>
      <c r="CE860" s="108"/>
      <c r="CF860" s="108"/>
    </row>
    <row r="861" spans="1:84">
      <c r="A861" s="108"/>
      <c r="B861" s="108"/>
      <c r="E861" s="108"/>
      <c r="F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  <c r="AN861" s="108"/>
      <c r="AO861" s="108"/>
      <c r="AP861" s="108"/>
      <c r="AQ861" s="108"/>
      <c r="AR861" s="108"/>
      <c r="AS861" s="108"/>
      <c r="AT861" s="108"/>
      <c r="AU861" s="108"/>
      <c r="AV861" s="108"/>
      <c r="AW861" s="108"/>
      <c r="AX861" s="108"/>
      <c r="AY861" s="108"/>
      <c r="AZ861" s="108"/>
      <c r="BA861" s="108"/>
      <c r="BF861" s="108"/>
      <c r="BH861" s="108"/>
      <c r="BJ861" s="108"/>
      <c r="BL861" s="108"/>
      <c r="BM861" s="108"/>
      <c r="BN861" s="108"/>
      <c r="CC861" s="108"/>
      <c r="CD861" s="108"/>
      <c r="CE861" s="108"/>
      <c r="CF861" s="108"/>
    </row>
    <row r="862" spans="1:84">
      <c r="A862" s="108"/>
      <c r="B862" s="108"/>
      <c r="E862" s="108"/>
      <c r="F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  <c r="AN862" s="108"/>
      <c r="AO862" s="108"/>
      <c r="AP862" s="108"/>
      <c r="AQ862" s="108"/>
      <c r="AR862" s="108"/>
      <c r="AS862" s="108"/>
      <c r="AT862" s="108"/>
      <c r="AU862" s="108"/>
      <c r="AV862" s="108"/>
      <c r="AW862" s="108"/>
      <c r="AX862" s="108"/>
      <c r="AY862" s="108"/>
      <c r="AZ862" s="108"/>
      <c r="BA862" s="108"/>
      <c r="BF862" s="108"/>
      <c r="BH862" s="108"/>
      <c r="BJ862" s="108"/>
      <c r="BL862" s="108"/>
      <c r="BM862" s="108"/>
      <c r="BN862" s="108"/>
      <c r="CC862" s="108"/>
      <c r="CD862" s="108"/>
      <c r="CE862" s="108"/>
      <c r="CF862" s="108"/>
    </row>
    <row r="863" spans="1:84">
      <c r="A863" s="108"/>
      <c r="B863" s="108"/>
      <c r="E863" s="108"/>
      <c r="F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  <c r="AN863" s="108"/>
      <c r="AO863" s="108"/>
      <c r="AP863" s="108"/>
      <c r="AQ863" s="108"/>
      <c r="AR863" s="108"/>
      <c r="AS863" s="108"/>
      <c r="AT863" s="108"/>
      <c r="AU863" s="108"/>
      <c r="AV863" s="108"/>
      <c r="AW863" s="108"/>
      <c r="AX863" s="108"/>
      <c r="AY863" s="108"/>
      <c r="AZ863" s="108"/>
      <c r="BA863" s="108"/>
      <c r="BF863" s="108"/>
      <c r="BH863" s="108"/>
      <c r="BJ863" s="108"/>
      <c r="BL863" s="108"/>
      <c r="BM863" s="108"/>
      <c r="BN863" s="108"/>
      <c r="CC863" s="108"/>
      <c r="CD863" s="108"/>
      <c r="CE863" s="108"/>
      <c r="CF863" s="108"/>
    </row>
    <row r="864" spans="1:84">
      <c r="A864" s="108"/>
      <c r="B864" s="108"/>
      <c r="E864" s="108"/>
      <c r="F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  <c r="AH864" s="108"/>
      <c r="AI864" s="108"/>
      <c r="AJ864" s="108"/>
      <c r="AK864" s="108"/>
      <c r="AL864" s="108"/>
      <c r="AM864" s="108"/>
      <c r="AN864" s="108"/>
      <c r="AO864" s="108"/>
      <c r="AP864" s="108"/>
      <c r="AQ864" s="108"/>
      <c r="AR864" s="108"/>
      <c r="AS864" s="108"/>
      <c r="AT864" s="108"/>
      <c r="AU864" s="108"/>
      <c r="AV864" s="108"/>
      <c r="AW864" s="108"/>
      <c r="AX864" s="108"/>
      <c r="AY864" s="108"/>
      <c r="AZ864" s="108"/>
      <c r="BA864" s="108"/>
      <c r="BF864" s="108"/>
      <c r="BH864" s="108"/>
      <c r="BJ864" s="108"/>
      <c r="BL864" s="108"/>
      <c r="BM864" s="108"/>
      <c r="BN864" s="108"/>
      <c r="CC864" s="108"/>
      <c r="CD864" s="108"/>
      <c r="CE864" s="108"/>
      <c r="CF864" s="108"/>
    </row>
    <row r="865" spans="1:84">
      <c r="A865" s="108"/>
      <c r="B865" s="108"/>
      <c r="E865" s="108"/>
      <c r="F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  <c r="AN865" s="108"/>
      <c r="AO865" s="108"/>
      <c r="AP865" s="108"/>
      <c r="AQ865" s="108"/>
      <c r="AR865" s="108"/>
      <c r="AS865" s="108"/>
      <c r="AT865" s="108"/>
      <c r="AU865" s="108"/>
      <c r="AV865" s="108"/>
      <c r="AW865" s="108"/>
      <c r="AX865" s="108"/>
      <c r="AY865" s="108"/>
      <c r="AZ865" s="108"/>
      <c r="BA865" s="108"/>
      <c r="BF865" s="108"/>
      <c r="BH865" s="108"/>
      <c r="BJ865" s="108"/>
      <c r="BL865" s="108"/>
      <c r="BM865" s="108"/>
      <c r="BN865" s="108"/>
      <c r="CC865" s="108"/>
      <c r="CD865" s="108"/>
      <c r="CE865" s="108"/>
      <c r="CF865" s="108"/>
    </row>
    <row r="866" spans="1:84">
      <c r="A866" s="108"/>
      <c r="B866" s="108"/>
      <c r="E866" s="108"/>
      <c r="F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  <c r="AN866" s="108"/>
      <c r="AO866" s="108"/>
      <c r="AP866" s="108"/>
      <c r="AQ866" s="108"/>
      <c r="AR866" s="108"/>
      <c r="AS866" s="108"/>
      <c r="AT866" s="108"/>
      <c r="AU866" s="108"/>
      <c r="AV866" s="108"/>
      <c r="AW866" s="108"/>
      <c r="AX866" s="108"/>
      <c r="AY866" s="108"/>
      <c r="AZ866" s="108"/>
      <c r="BA866" s="108"/>
      <c r="BF866" s="108"/>
      <c r="BH866" s="108"/>
      <c r="BJ866" s="108"/>
      <c r="BL866" s="108"/>
      <c r="BM866" s="108"/>
      <c r="BN866" s="108"/>
      <c r="CC866" s="108"/>
      <c r="CD866" s="108"/>
      <c r="CE866" s="108"/>
      <c r="CF866" s="108"/>
    </row>
    <row r="867" spans="1:84">
      <c r="A867" s="108"/>
      <c r="B867" s="108"/>
      <c r="E867" s="108"/>
      <c r="F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  <c r="AH867" s="108"/>
      <c r="AI867" s="108"/>
      <c r="AJ867" s="108"/>
      <c r="AK867" s="108"/>
      <c r="AL867" s="108"/>
      <c r="AM867" s="108"/>
      <c r="AN867" s="108"/>
      <c r="AO867" s="108"/>
      <c r="AP867" s="108"/>
      <c r="AQ867" s="108"/>
      <c r="AR867" s="108"/>
      <c r="AS867" s="108"/>
      <c r="AT867" s="108"/>
      <c r="AU867" s="108"/>
      <c r="AV867" s="108"/>
      <c r="AW867" s="108"/>
      <c r="AX867" s="108"/>
      <c r="AY867" s="108"/>
      <c r="AZ867" s="108"/>
      <c r="BA867" s="108"/>
      <c r="BF867" s="108"/>
      <c r="BH867" s="108"/>
      <c r="BJ867" s="108"/>
      <c r="BL867" s="108"/>
      <c r="BM867" s="108"/>
      <c r="BN867" s="108"/>
      <c r="CC867" s="108"/>
      <c r="CD867" s="108"/>
      <c r="CE867" s="108"/>
      <c r="CF867" s="108"/>
    </row>
    <row r="868" spans="1:84">
      <c r="A868" s="108"/>
      <c r="B868" s="108"/>
      <c r="E868" s="108"/>
      <c r="F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  <c r="AH868" s="108"/>
      <c r="AI868" s="108"/>
      <c r="AJ868" s="108"/>
      <c r="AK868" s="108"/>
      <c r="AL868" s="108"/>
      <c r="AM868" s="108"/>
      <c r="AN868" s="108"/>
      <c r="AO868" s="108"/>
      <c r="AP868" s="108"/>
      <c r="AQ868" s="108"/>
      <c r="AR868" s="108"/>
      <c r="AS868" s="108"/>
      <c r="AT868" s="108"/>
      <c r="AU868" s="108"/>
      <c r="AV868" s="108"/>
      <c r="AW868" s="108"/>
      <c r="AX868" s="108"/>
      <c r="AY868" s="108"/>
      <c r="AZ868" s="108"/>
      <c r="BA868" s="108"/>
      <c r="BF868" s="108"/>
      <c r="BH868" s="108"/>
      <c r="BJ868" s="108"/>
      <c r="BL868" s="108"/>
      <c r="BM868" s="108"/>
      <c r="BN868" s="108"/>
      <c r="CC868" s="108"/>
      <c r="CD868" s="108"/>
      <c r="CE868" s="108"/>
      <c r="CF868" s="108"/>
    </row>
    <row r="869" spans="1:84">
      <c r="A869" s="108"/>
      <c r="B869" s="108"/>
      <c r="E869" s="108"/>
      <c r="F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  <c r="AH869" s="108"/>
      <c r="AI869" s="108"/>
      <c r="AJ869" s="108"/>
      <c r="AK869" s="108"/>
      <c r="AL869" s="108"/>
      <c r="AM869" s="108"/>
      <c r="AN869" s="108"/>
      <c r="AO869" s="108"/>
      <c r="AP869" s="108"/>
      <c r="AQ869" s="108"/>
      <c r="AR869" s="108"/>
      <c r="AS869" s="108"/>
      <c r="AT869" s="108"/>
      <c r="AU869" s="108"/>
      <c r="AV869" s="108"/>
      <c r="AW869" s="108"/>
      <c r="AX869" s="108"/>
      <c r="AY869" s="108"/>
      <c r="AZ869" s="108"/>
      <c r="BA869" s="108"/>
      <c r="BF869" s="108"/>
      <c r="BH869" s="108"/>
      <c r="BJ869" s="108"/>
      <c r="BL869" s="108"/>
      <c r="BM869" s="108"/>
      <c r="BN869" s="108"/>
      <c r="CC869" s="108"/>
      <c r="CD869" s="108"/>
      <c r="CE869" s="108"/>
      <c r="CF869" s="108"/>
    </row>
    <row r="870" spans="1:84">
      <c r="A870" s="108"/>
      <c r="B870" s="108"/>
      <c r="E870" s="108"/>
      <c r="F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  <c r="AH870" s="108"/>
      <c r="AI870" s="108"/>
      <c r="AJ870" s="108"/>
      <c r="AK870" s="108"/>
      <c r="AL870" s="108"/>
      <c r="AM870" s="108"/>
      <c r="AN870" s="108"/>
      <c r="AO870" s="108"/>
      <c r="AP870" s="108"/>
      <c r="AQ870" s="108"/>
      <c r="AR870" s="108"/>
      <c r="AS870" s="108"/>
      <c r="AT870" s="108"/>
      <c r="AU870" s="108"/>
      <c r="AV870" s="108"/>
      <c r="AW870" s="108"/>
      <c r="AX870" s="108"/>
      <c r="AY870" s="108"/>
      <c r="AZ870" s="108"/>
      <c r="BA870" s="108"/>
      <c r="BF870" s="108"/>
      <c r="BH870" s="108"/>
      <c r="BJ870" s="108"/>
      <c r="BL870" s="108"/>
      <c r="BM870" s="108"/>
      <c r="BN870" s="108"/>
      <c r="CC870" s="108"/>
      <c r="CD870" s="108"/>
      <c r="CE870" s="108"/>
      <c r="CF870" s="108"/>
    </row>
    <row r="871" spans="1:84">
      <c r="A871" s="108"/>
      <c r="B871" s="108"/>
      <c r="E871" s="108"/>
      <c r="F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  <c r="AH871" s="108"/>
      <c r="AI871" s="108"/>
      <c r="AJ871" s="108"/>
      <c r="AK871" s="108"/>
      <c r="AL871" s="108"/>
      <c r="AM871" s="108"/>
      <c r="AN871" s="108"/>
      <c r="AO871" s="108"/>
      <c r="AP871" s="108"/>
      <c r="AQ871" s="108"/>
      <c r="AR871" s="108"/>
      <c r="AS871" s="108"/>
      <c r="AT871" s="108"/>
      <c r="AU871" s="108"/>
      <c r="AV871" s="108"/>
      <c r="AW871" s="108"/>
      <c r="AX871" s="108"/>
      <c r="AY871" s="108"/>
      <c r="AZ871" s="108"/>
      <c r="BA871" s="108"/>
      <c r="BF871" s="108"/>
      <c r="BH871" s="108"/>
      <c r="BJ871" s="108"/>
      <c r="BL871" s="108"/>
      <c r="BM871" s="108"/>
      <c r="BN871" s="108"/>
      <c r="CC871" s="108"/>
      <c r="CD871" s="108"/>
      <c r="CE871" s="108"/>
      <c r="CF871" s="108"/>
    </row>
    <row r="872" spans="1:84">
      <c r="A872" s="108"/>
      <c r="B872" s="108"/>
      <c r="E872" s="108"/>
      <c r="F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  <c r="AH872" s="108"/>
      <c r="AI872" s="108"/>
      <c r="AJ872" s="108"/>
      <c r="AK872" s="108"/>
      <c r="AL872" s="108"/>
      <c r="AM872" s="108"/>
      <c r="AN872" s="108"/>
      <c r="AO872" s="108"/>
      <c r="AP872" s="108"/>
      <c r="AQ872" s="108"/>
      <c r="AR872" s="108"/>
      <c r="AS872" s="108"/>
      <c r="AT872" s="108"/>
      <c r="AU872" s="108"/>
      <c r="AV872" s="108"/>
      <c r="AW872" s="108"/>
      <c r="AX872" s="108"/>
      <c r="AY872" s="108"/>
      <c r="AZ872" s="108"/>
      <c r="BA872" s="108"/>
      <c r="BF872" s="108"/>
      <c r="BH872" s="108"/>
      <c r="BJ872" s="108"/>
      <c r="BL872" s="108"/>
      <c r="BM872" s="108"/>
      <c r="BN872" s="108"/>
      <c r="CC872" s="108"/>
      <c r="CD872" s="108"/>
      <c r="CE872" s="108"/>
      <c r="CF872" s="108"/>
    </row>
    <row r="873" spans="1:84">
      <c r="A873" s="108"/>
      <c r="B873" s="108"/>
      <c r="E873" s="108"/>
      <c r="F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  <c r="AH873" s="108"/>
      <c r="AI873" s="108"/>
      <c r="AJ873" s="108"/>
      <c r="AK873" s="108"/>
      <c r="AL873" s="108"/>
      <c r="AM873" s="108"/>
      <c r="AN873" s="108"/>
      <c r="AO873" s="108"/>
      <c r="AP873" s="108"/>
      <c r="AQ873" s="108"/>
      <c r="AR873" s="108"/>
      <c r="AS873" s="108"/>
      <c r="AT873" s="108"/>
      <c r="AU873" s="108"/>
      <c r="AV873" s="108"/>
      <c r="AW873" s="108"/>
      <c r="AX873" s="108"/>
      <c r="AY873" s="108"/>
      <c r="AZ873" s="108"/>
      <c r="BA873" s="108"/>
      <c r="BF873" s="108"/>
      <c r="BH873" s="108"/>
      <c r="BJ873" s="108"/>
      <c r="BL873" s="108"/>
      <c r="BM873" s="108"/>
      <c r="BN873" s="108"/>
      <c r="CC873" s="108"/>
      <c r="CD873" s="108"/>
      <c r="CE873" s="108"/>
      <c r="CF873" s="108"/>
    </row>
    <row r="874" spans="1:84">
      <c r="A874" s="108"/>
      <c r="B874" s="108"/>
      <c r="E874" s="108"/>
      <c r="F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  <c r="AH874" s="108"/>
      <c r="AI874" s="108"/>
      <c r="AJ874" s="108"/>
      <c r="AK874" s="108"/>
      <c r="AL874" s="108"/>
      <c r="AM874" s="108"/>
      <c r="AN874" s="108"/>
      <c r="AO874" s="108"/>
      <c r="AP874" s="108"/>
      <c r="AQ874" s="108"/>
      <c r="AR874" s="108"/>
      <c r="AS874" s="108"/>
      <c r="AT874" s="108"/>
      <c r="AU874" s="108"/>
      <c r="AV874" s="108"/>
      <c r="AW874" s="108"/>
      <c r="AX874" s="108"/>
      <c r="AY874" s="108"/>
      <c r="AZ874" s="108"/>
      <c r="BA874" s="108"/>
      <c r="BF874" s="108"/>
      <c r="BH874" s="108"/>
      <c r="BJ874" s="108"/>
      <c r="BL874" s="108"/>
      <c r="BM874" s="108"/>
      <c r="BN874" s="108"/>
      <c r="CC874" s="108"/>
      <c r="CD874" s="108"/>
      <c r="CE874" s="108"/>
      <c r="CF874" s="108"/>
    </row>
    <row r="875" spans="1:84">
      <c r="A875" s="108"/>
      <c r="B875" s="108"/>
      <c r="E875" s="108"/>
      <c r="F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  <c r="AH875" s="108"/>
      <c r="AI875" s="108"/>
      <c r="AJ875" s="108"/>
      <c r="AK875" s="108"/>
      <c r="AL875" s="108"/>
      <c r="AM875" s="108"/>
      <c r="AN875" s="108"/>
      <c r="AO875" s="108"/>
      <c r="AP875" s="108"/>
      <c r="AQ875" s="108"/>
      <c r="AR875" s="108"/>
      <c r="AS875" s="108"/>
      <c r="AT875" s="108"/>
      <c r="AU875" s="108"/>
      <c r="AV875" s="108"/>
      <c r="AW875" s="108"/>
      <c r="AX875" s="108"/>
      <c r="AY875" s="108"/>
      <c r="AZ875" s="108"/>
      <c r="BA875" s="108"/>
      <c r="BF875" s="108"/>
      <c r="BH875" s="108"/>
      <c r="BJ875" s="108"/>
      <c r="BL875" s="108"/>
      <c r="BM875" s="108"/>
      <c r="BN875" s="108"/>
      <c r="CC875" s="108"/>
      <c r="CD875" s="108"/>
      <c r="CE875" s="108"/>
      <c r="CF875" s="108"/>
    </row>
    <row r="876" spans="1:84">
      <c r="A876" s="108"/>
      <c r="B876" s="108"/>
      <c r="E876" s="108"/>
      <c r="F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  <c r="AH876" s="108"/>
      <c r="AI876" s="108"/>
      <c r="AJ876" s="108"/>
      <c r="AK876" s="108"/>
      <c r="AL876" s="108"/>
      <c r="AM876" s="108"/>
      <c r="AN876" s="108"/>
      <c r="AO876" s="108"/>
      <c r="AP876" s="108"/>
      <c r="AQ876" s="108"/>
      <c r="AR876" s="108"/>
      <c r="AS876" s="108"/>
      <c r="AT876" s="108"/>
      <c r="AU876" s="108"/>
      <c r="AV876" s="108"/>
      <c r="AW876" s="108"/>
      <c r="AX876" s="108"/>
      <c r="AY876" s="108"/>
      <c r="AZ876" s="108"/>
      <c r="BA876" s="108"/>
      <c r="BF876" s="108"/>
      <c r="BH876" s="108"/>
      <c r="BJ876" s="108"/>
      <c r="BL876" s="108"/>
      <c r="BM876" s="108"/>
      <c r="BN876" s="108"/>
      <c r="CC876" s="108"/>
      <c r="CD876" s="108"/>
      <c r="CE876" s="108"/>
      <c r="CF876" s="108"/>
    </row>
    <row r="877" spans="1:84">
      <c r="A877" s="108"/>
      <c r="B877" s="108"/>
      <c r="E877" s="108"/>
      <c r="F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  <c r="AH877" s="108"/>
      <c r="AI877" s="108"/>
      <c r="AJ877" s="108"/>
      <c r="AK877" s="108"/>
      <c r="AL877" s="108"/>
      <c r="AM877" s="108"/>
      <c r="AN877" s="108"/>
      <c r="AO877" s="108"/>
      <c r="AP877" s="108"/>
      <c r="AQ877" s="108"/>
      <c r="AR877" s="108"/>
      <c r="AS877" s="108"/>
      <c r="AT877" s="108"/>
      <c r="AU877" s="108"/>
      <c r="AV877" s="108"/>
      <c r="AW877" s="108"/>
      <c r="AX877" s="108"/>
      <c r="AY877" s="108"/>
      <c r="AZ877" s="108"/>
      <c r="BA877" s="108"/>
      <c r="BF877" s="108"/>
      <c r="BH877" s="108"/>
      <c r="BJ877" s="108"/>
      <c r="BL877" s="108"/>
      <c r="BM877" s="108"/>
      <c r="BN877" s="108"/>
      <c r="CC877" s="108"/>
      <c r="CD877" s="108"/>
      <c r="CE877" s="108"/>
      <c r="CF877" s="108"/>
    </row>
    <row r="878" spans="1:84">
      <c r="A878" s="108"/>
      <c r="B878" s="108"/>
      <c r="E878" s="108"/>
      <c r="F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  <c r="AH878" s="108"/>
      <c r="AI878" s="108"/>
      <c r="AJ878" s="108"/>
      <c r="AK878" s="108"/>
      <c r="AL878" s="108"/>
      <c r="AM878" s="108"/>
      <c r="AN878" s="108"/>
      <c r="AO878" s="108"/>
      <c r="AP878" s="108"/>
      <c r="AQ878" s="108"/>
      <c r="AR878" s="108"/>
      <c r="AS878" s="108"/>
      <c r="AT878" s="108"/>
      <c r="AU878" s="108"/>
      <c r="AV878" s="108"/>
      <c r="AW878" s="108"/>
      <c r="AX878" s="108"/>
      <c r="AY878" s="108"/>
      <c r="AZ878" s="108"/>
      <c r="BA878" s="108"/>
      <c r="BF878" s="108"/>
      <c r="BH878" s="108"/>
      <c r="BJ878" s="108"/>
      <c r="BL878" s="108"/>
      <c r="BM878" s="108"/>
      <c r="BN878" s="108"/>
      <c r="CC878" s="108"/>
      <c r="CD878" s="108"/>
      <c r="CE878" s="108"/>
      <c r="CF878" s="108"/>
    </row>
    <row r="879" spans="1:84">
      <c r="A879" s="108"/>
      <c r="B879" s="108"/>
      <c r="E879" s="108"/>
      <c r="F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  <c r="AH879" s="108"/>
      <c r="AI879" s="108"/>
      <c r="AJ879" s="108"/>
      <c r="AK879" s="108"/>
      <c r="AL879" s="108"/>
      <c r="AM879" s="108"/>
      <c r="AN879" s="108"/>
      <c r="AO879" s="108"/>
      <c r="AP879" s="108"/>
      <c r="AQ879" s="108"/>
      <c r="AR879" s="108"/>
      <c r="AS879" s="108"/>
      <c r="AT879" s="108"/>
      <c r="AU879" s="108"/>
      <c r="AV879" s="108"/>
      <c r="AW879" s="108"/>
      <c r="AX879" s="108"/>
      <c r="AY879" s="108"/>
      <c r="AZ879" s="108"/>
      <c r="BA879" s="108"/>
      <c r="BF879" s="108"/>
      <c r="BH879" s="108"/>
      <c r="BJ879" s="108"/>
      <c r="BL879" s="108"/>
      <c r="BM879" s="108"/>
      <c r="BN879" s="108"/>
      <c r="CC879" s="108"/>
      <c r="CD879" s="108"/>
      <c r="CE879" s="108"/>
      <c r="CF879" s="108"/>
    </row>
    <row r="880" spans="1:84">
      <c r="A880" s="108"/>
      <c r="B880" s="108"/>
      <c r="E880" s="108"/>
      <c r="F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  <c r="AH880" s="108"/>
      <c r="AI880" s="108"/>
      <c r="AJ880" s="108"/>
      <c r="AK880" s="108"/>
      <c r="AL880" s="108"/>
      <c r="AM880" s="108"/>
      <c r="AN880" s="108"/>
      <c r="AO880" s="108"/>
      <c r="AP880" s="108"/>
      <c r="AQ880" s="108"/>
      <c r="AR880" s="108"/>
      <c r="AS880" s="108"/>
      <c r="AT880" s="108"/>
      <c r="AU880" s="108"/>
      <c r="AV880" s="108"/>
      <c r="AW880" s="108"/>
      <c r="AX880" s="108"/>
      <c r="AY880" s="108"/>
      <c r="AZ880" s="108"/>
      <c r="BA880" s="108"/>
      <c r="BF880" s="108"/>
      <c r="BH880" s="108"/>
      <c r="BJ880" s="108"/>
      <c r="BL880" s="108"/>
      <c r="BM880" s="108"/>
      <c r="BN880" s="108"/>
      <c r="CC880" s="108"/>
      <c r="CD880" s="108"/>
      <c r="CE880" s="108"/>
      <c r="CF880" s="108"/>
    </row>
    <row r="881" spans="1:84">
      <c r="A881" s="108"/>
      <c r="B881" s="108"/>
      <c r="E881" s="108"/>
      <c r="F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  <c r="AH881" s="108"/>
      <c r="AI881" s="108"/>
      <c r="AJ881" s="108"/>
      <c r="AK881" s="108"/>
      <c r="AL881" s="108"/>
      <c r="AM881" s="108"/>
      <c r="AN881" s="108"/>
      <c r="AO881" s="108"/>
      <c r="AP881" s="108"/>
      <c r="AQ881" s="108"/>
      <c r="AR881" s="108"/>
      <c r="AS881" s="108"/>
      <c r="AT881" s="108"/>
      <c r="AU881" s="108"/>
      <c r="AV881" s="108"/>
      <c r="AW881" s="108"/>
      <c r="AX881" s="108"/>
      <c r="AY881" s="108"/>
      <c r="AZ881" s="108"/>
      <c r="BA881" s="108"/>
      <c r="BF881" s="108"/>
      <c r="BH881" s="108"/>
      <c r="BJ881" s="108"/>
      <c r="BL881" s="108"/>
      <c r="BM881" s="108"/>
      <c r="BN881" s="108"/>
      <c r="CC881" s="108"/>
      <c r="CD881" s="108"/>
      <c r="CE881" s="108"/>
      <c r="CF881" s="108"/>
    </row>
    <row r="882" spans="1:84">
      <c r="A882" s="108"/>
      <c r="B882" s="108"/>
      <c r="E882" s="108"/>
      <c r="F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  <c r="AH882" s="108"/>
      <c r="AI882" s="108"/>
      <c r="AJ882" s="108"/>
      <c r="AK882" s="108"/>
      <c r="AL882" s="108"/>
      <c r="AM882" s="108"/>
      <c r="AN882" s="108"/>
      <c r="AO882" s="108"/>
      <c r="AP882" s="108"/>
      <c r="AQ882" s="108"/>
      <c r="AR882" s="108"/>
      <c r="AS882" s="108"/>
      <c r="AT882" s="108"/>
      <c r="AU882" s="108"/>
      <c r="AV882" s="108"/>
      <c r="AW882" s="108"/>
      <c r="AX882" s="108"/>
      <c r="AY882" s="108"/>
      <c r="AZ882" s="108"/>
      <c r="BA882" s="108"/>
      <c r="BF882" s="108"/>
      <c r="BH882" s="108"/>
      <c r="BJ882" s="108"/>
      <c r="BL882" s="108"/>
      <c r="BM882" s="108"/>
      <c r="BN882" s="108"/>
      <c r="CC882" s="108"/>
      <c r="CD882" s="108"/>
      <c r="CE882" s="108"/>
      <c r="CF882" s="108"/>
    </row>
    <row r="883" spans="1:84">
      <c r="A883" s="108"/>
      <c r="B883" s="108"/>
      <c r="E883" s="108"/>
      <c r="F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  <c r="AH883" s="108"/>
      <c r="AI883" s="108"/>
      <c r="AJ883" s="108"/>
      <c r="AK883" s="108"/>
      <c r="AL883" s="108"/>
      <c r="AM883" s="108"/>
      <c r="AN883" s="108"/>
      <c r="AO883" s="108"/>
      <c r="AP883" s="108"/>
      <c r="AQ883" s="108"/>
      <c r="AR883" s="108"/>
      <c r="AS883" s="108"/>
      <c r="AT883" s="108"/>
      <c r="AU883" s="108"/>
      <c r="AV883" s="108"/>
      <c r="AW883" s="108"/>
      <c r="AX883" s="108"/>
      <c r="AY883" s="108"/>
      <c r="AZ883" s="108"/>
      <c r="BA883" s="108"/>
      <c r="BF883" s="108"/>
      <c r="BH883" s="108"/>
      <c r="BJ883" s="108"/>
      <c r="BL883" s="108"/>
      <c r="BM883" s="108"/>
      <c r="BN883" s="108"/>
      <c r="CC883" s="108"/>
      <c r="CD883" s="108"/>
      <c r="CE883" s="108"/>
      <c r="CF883" s="108"/>
    </row>
    <row r="884" spans="1:84">
      <c r="A884" s="108"/>
      <c r="B884" s="108"/>
      <c r="E884" s="108"/>
      <c r="F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  <c r="AH884" s="108"/>
      <c r="AI884" s="108"/>
      <c r="AJ884" s="108"/>
      <c r="AK884" s="108"/>
      <c r="AL884" s="108"/>
      <c r="AM884" s="108"/>
      <c r="AN884" s="108"/>
      <c r="AO884" s="108"/>
      <c r="AP884" s="108"/>
      <c r="AQ884" s="108"/>
      <c r="AR884" s="108"/>
      <c r="AS884" s="108"/>
      <c r="AT884" s="108"/>
      <c r="AU884" s="108"/>
      <c r="AV884" s="108"/>
      <c r="AW884" s="108"/>
      <c r="AX884" s="108"/>
      <c r="AY884" s="108"/>
      <c r="AZ884" s="108"/>
      <c r="BA884" s="108"/>
      <c r="BF884" s="108"/>
      <c r="BH884" s="108"/>
      <c r="BJ884" s="108"/>
      <c r="BL884" s="108"/>
      <c r="BM884" s="108"/>
      <c r="BN884" s="108"/>
      <c r="CC884" s="108"/>
      <c r="CD884" s="108"/>
      <c r="CE884" s="108"/>
      <c r="CF884" s="108"/>
    </row>
    <row r="885" spans="1:84">
      <c r="A885" s="108"/>
      <c r="B885" s="108"/>
      <c r="E885" s="108"/>
      <c r="F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  <c r="AH885" s="108"/>
      <c r="AI885" s="108"/>
      <c r="AJ885" s="108"/>
      <c r="AK885" s="108"/>
      <c r="AL885" s="108"/>
      <c r="AM885" s="108"/>
      <c r="AN885" s="108"/>
      <c r="AO885" s="108"/>
      <c r="AP885" s="108"/>
      <c r="AQ885" s="108"/>
      <c r="AR885" s="108"/>
      <c r="AS885" s="108"/>
      <c r="AT885" s="108"/>
      <c r="AU885" s="108"/>
      <c r="AV885" s="108"/>
      <c r="AW885" s="108"/>
      <c r="AX885" s="108"/>
      <c r="AY885" s="108"/>
      <c r="AZ885" s="108"/>
      <c r="BA885" s="108"/>
      <c r="BF885" s="108"/>
      <c r="BH885" s="108"/>
      <c r="BJ885" s="108"/>
      <c r="BL885" s="108"/>
      <c r="BM885" s="108"/>
      <c r="BN885" s="108"/>
      <c r="CC885" s="108"/>
      <c r="CD885" s="108"/>
      <c r="CE885" s="108"/>
      <c r="CF885" s="108"/>
    </row>
    <row r="886" spans="1:84">
      <c r="A886" s="108"/>
      <c r="B886" s="108"/>
      <c r="E886" s="108"/>
      <c r="F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  <c r="AH886" s="108"/>
      <c r="AI886" s="108"/>
      <c r="AJ886" s="108"/>
      <c r="AK886" s="108"/>
      <c r="AL886" s="108"/>
      <c r="AM886" s="108"/>
      <c r="AN886" s="108"/>
      <c r="AO886" s="108"/>
      <c r="AP886" s="108"/>
      <c r="AQ886" s="108"/>
      <c r="AR886" s="108"/>
      <c r="AS886" s="108"/>
      <c r="AT886" s="108"/>
      <c r="AU886" s="108"/>
      <c r="AV886" s="108"/>
      <c r="AW886" s="108"/>
      <c r="AX886" s="108"/>
      <c r="AY886" s="108"/>
      <c r="AZ886" s="108"/>
      <c r="BA886" s="108"/>
      <c r="BF886" s="108"/>
      <c r="BH886" s="108"/>
      <c r="BJ886" s="108"/>
      <c r="BL886" s="108"/>
      <c r="BM886" s="108"/>
      <c r="BN886" s="108"/>
      <c r="CC886" s="108"/>
      <c r="CD886" s="108"/>
      <c r="CE886" s="108"/>
      <c r="CF886" s="108"/>
    </row>
    <row r="887" spans="1:84">
      <c r="A887" s="108"/>
      <c r="B887" s="108"/>
      <c r="E887" s="108"/>
      <c r="F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  <c r="AH887" s="108"/>
      <c r="AI887" s="108"/>
      <c r="AJ887" s="108"/>
      <c r="AK887" s="108"/>
      <c r="AL887" s="108"/>
      <c r="AM887" s="108"/>
      <c r="AN887" s="108"/>
      <c r="AO887" s="108"/>
      <c r="AP887" s="108"/>
      <c r="AQ887" s="108"/>
      <c r="AR887" s="108"/>
      <c r="AS887" s="108"/>
      <c r="AT887" s="108"/>
      <c r="AU887" s="108"/>
      <c r="AV887" s="108"/>
      <c r="AW887" s="108"/>
      <c r="AX887" s="108"/>
      <c r="AY887" s="108"/>
      <c r="AZ887" s="108"/>
      <c r="BA887" s="108"/>
      <c r="BF887" s="108"/>
      <c r="BH887" s="108"/>
      <c r="BJ887" s="108"/>
      <c r="BL887" s="108"/>
      <c r="BM887" s="108"/>
      <c r="BN887" s="108"/>
      <c r="CC887" s="108"/>
      <c r="CD887" s="108"/>
      <c r="CE887" s="108"/>
      <c r="CF887" s="108"/>
    </row>
    <row r="888" spans="1:84">
      <c r="A888" s="108"/>
      <c r="B888" s="108"/>
      <c r="E888" s="108"/>
      <c r="F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  <c r="AH888" s="108"/>
      <c r="AI888" s="108"/>
      <c r="AJ888" s="108"/>
      <c r="AK888" s="108"/>
      <c r="AL888" s="108"/>
      <c r="AM888" s="108"/>
      <c r="AN888" s="108"/>
      <c r="AO888" s="108"/>
      <c r="AP888" s="108"/>
      <c r="AQ888" s="108"/>
      <c r="AR888" s="108"/>
      <c r="AS888" s="108"/>
      <c r="AT888" s="108"/>
      <c r="AU888" s="108"/>
      <c r="AV888" s="108"/>
      <c r="AW888" s="108"/>
      <c r="AX888" s="108"/>
      <c r="AY888" s="108"/>
      <c r="AZ888" s="108"/>
      <c r="BA888" s="108"/>
      <c r="BF888" s="108"/>
      <c r="BH888" s="108"/>
      <c r="BJ888" s="108"/>
      <c r="BL888" s="108"/>
      <c r="BM888" s="108"/>
      <c r="BN888" s="108"/>
      <c r="CC888" s="108"/>
      <c r="CD888" s="108"/>
      <c r="CE888" s="108"/>
      <c r="CF888" s="108"/>
    </row>
    <row r="889" spans="1:84">
      <c r="A889" s="108"/>
      <c r="B889" s="108"/>
      <c r="E889" s="108"/>
      <c r="F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  <c r="AH889" s="108"/>
      <c r="AI889" s="108"/>
      <c r="AJ889" s="108"/>
      <c r="AK889" s="108"/>
      <c r="AL889" s="108"/>
      <c r="AM889" s="108"/>
      <c r="AN889" s="108"/>
      <c r="AO889" s="108"/>
      <c r="AP889" s="108"/>
      <c r="AQ889" s="108"/>
      <c r="AR889" s="108"/>
      <c r="AS889" s="108"/>
      <c r="AT889" s="108"/>
      <c r="AU889" s="108"/>
      <c r="AV889" s="108"/>
      <c r="AW889" s="108"/>
      <c r="AX889" s="108"/>
      <c r="AY889" s="108"/>
      <c r="AZ889" s="108"/>
      <c r="BA889" s="108"/>
      <c r="BF889" s="108"/>
      <c r="BH889" s="108"/>
      <c r="BJ889" s="108"/>
      <c r="BL889" s="108"/>
      <c r="BM889" s="108"/>
      <c r="BN889" s="108"/>
      <c r="CC889" s="108"/>
      <c r="CD889" s="108"/>
      <c r="CE889" s="108"/>
      <c r="CF889" s="108"/>
    </row>
    <row r="890" spans="1:84">
      <c r="A890" s="108"/>
      <c r="B890" s="108"/>
      <c r="E890" s="108"/>
      <c r="F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  <c r="AH890" s="108"/>
      <c r="AI890" s="108"/>
      <c r="AJ890" s="108"/>
      <c r="AK890" s="108"/>
      <c r="AL890" s="108"/>
      <c r="AM890" s="108"/>
      <c r="AN890" s="108"/>
      <c r="AO890" s="108"/>
      <c r="AP890" s="108"/>
      <c r="AQ890" s="108"/>
      <c r="AR890" s="108"/>
      <c r="AS890" s="108"/>
      <c r="AT890" s="108"/>
      <c r="AU890" s="108"/>
      <c r="AV890" s="108"/>
      <c r="AW890" s="108"/>
      <c r="AX890" s="108"/>
      <c r="AY890" s="108"/>
      <c r="AZ890" s="108"/>
      <c r="BA890" s="108"/>
      <c r="BF890" s="108"/>
      <c r="BH890" s="108"/>
      <c r="BJ890" s="108"/>
      <c r="BL890" s="108"/>
      <c r="BM890" s="108"/>
      <c r="BN890" s="108"/>
      <c r="CC890" s="108"/>
      <c r="CD890" s="108"/>
      <c r="CE890" s="108"/>
      <c r="CF890" s="108"/>
    </row>
    <row r="891" spans="1:84">
      <c r="A891" s="108"/>
      <c r="B891" s="108"/>
      <c r="E891" s="108"/>
      <c r="F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  <c r="AH891" s="108"/>
      <c r="AI891" s="108"/>
      <c r="AJ891" s="108"/>
      <c r="AK891" s="108"/>
      <c r="AL891" s="108"/>
      <c r="AM891" s="108"/>
      <c r="AN891" s="108"/>
      <c r="AO891" s="108"/>
      <c r="AP891" s="108"/>
      <c r="AQ891" s="108"/>
      <c r="AR891" s="108"/>
      <c r="AS891" s="108"/>
      <c r="AT891" s="108"/>
      <c r="AU891" s="108"/>
      <c r="AV891" s="108"/>
      <c r="AW891" s="108"/>
      <c r="AX891" s="108"/>
      <c r="AY891" s="108"/>
      <c r="AZ891" s="108"/>
      <c r="BA891" s="108"/>
      <c r="BF891" s="108"/>
      <c r="BH891" s="108"/>
      <c r="BJ891" s="108"/>
      <c r="BL891" s="108"/>
      <c r="BM891" s="108"/>
      <c r="BN891" s="108"/>
      <c r="CC891" s="108"/>
      <c r="CD891" s="108"/>
      <c r="CE891" s="108"/>
      <c r="CF891" s="108"/>
    </row>
    <row r="892" spans="1:84">
      <c r="A892" s="108"/>
      <c r="B892" s="108"/>
      <c r="E892" s="108"/>
      <c r="F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  <c r="AH892" s="108"/>
      <c r="AI892" s="108"/>
      <c r="AJ892" s="108"/>
      <c r="AK892" s="108"/>
      <c r="AL892" s="108"/>
      <c r="AM892" s="108"/>
      <c r="AN892" s="108"/>
      <c r="AO892" s="108"/>
      <c r="AP892" s="108"/>
      <c r="AQ892" s="108"/>
      <c r="AR892" s="108"/>
      <c r="AS892" s="108"/>
      <c r="AT892" s="108"/>
      <c r="AU892" s="108"/>
      <c r="AV892" s="108"/>
      <c r="AW892" s="108"/>
      <c r="AX892" s="108"/>
      <c r="AY892" s="108"/>
      <c r="AZ892" s="108"/>
      <c r="BA892" s="108"/>
      <c r="BF892" s="108"/>
      <c r="BH892" s="108"/>
      <c r="BJ892" s="108"/>
      <c r="BL892" s="108"/>
      <c r="BM892" s="108"/>
      <c r="BN892" s="108"/>
      <c r="CC892" s="108"/>
      <c r="CD892" s="108"/>
      <c r="CE892" s="108"/>
      <c r="CF892" s="108"/>
    </row>
    <row r="893" spans="1:84">
      <c r="A893" s="108"/>
      <c r="B893" s="108"/>
      <c r="E893" s="108"/>
      <c r="F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A893" s="108"/>
      <c r="BF893" s="108"/>
      <c r="BH893" s="108"/>
      <c r="BJ893" s="108"/>
      <c r="BL893" s="108"/>
      <c r="BM893" s="108"/>
      <c r="BN893" s="108"/>
      <c r="CC893" s="108"/>
      <c r="CD893" s="108"/>
      <c r="CE893" s="108"/>
      <c r="CF893" s="108"/>
    </row>
    <row r="894" spans="1:84">
      <c r="A894" s="108"/>
      <c r="B894" s="108"/>
      <c r="E894" s="108"/>
      <c r="F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A894" s="108"/>
      <c r="BF894" s="108"/>
      <c r="BH894" s="108"/>
      <c r="BJ894" s="108"/>
      <c r="BL894" s="108"/>
      <c r="BM894" s="108"/>
      <c r="BN894" s="108"/>
      <c r="CC894" s="108"/>
      <c r="CD894" s="108"/>
      <c r="CE894" s="108"/>
      <c r="CF894" s="108"/>
    </row>
    <row r="895" spans="1:84">
      <c r="A895" s="108"/>
      <c r="B895" s="108"/>
      <c r="E895" s="108"/>
      <c r="F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  <c r="AH895" s="108"/>
      <c r="AI895" s="108"/>
      <c r="AJ895" s="108"/>
      <c r="AK895" s="108"/>
      <c r="AL895" s="108"/>
      <c r="AM895" s="108"/>
      <c r="AN895" s="108"/>
      <c r="AO895" s="108"/>
      <c r="AP895" s="108"/>
      <c r="AQ895" s="108"/>
      <c r="AR895" s="108"/>
      <c r="AS895" s="108"/>
      <c r="AT895" s="108"/>
      <c r="AU895" s="108"/>
      <c r="AV895" s="108"/>
      <c r="AW895" s="108"/>
      <c r="AX895" s="108"/>
      <c r="AY895" s="108"/>
      <c r="AZ895" s="108"/>
      <c r="BA895" s="108"/>
      <c r="BF895" s="108"/>
      <c r="BH895" s="108"/>
      <c r="BJ895" s="108"/>
      <c r="BL895" s="108"/>
      <c r="BM895" s="108"/>
      <c r="BN895" s="108"/>
      <c r="CC895" s="108"/>
      <c r="CD895" s="108"/>
      <c r="CE895" s="108"/>
      <c r="CF895" s="108"/>
    </row>
    <row r="896" spans="1:84">
      <c r="A896" s="108"/>
      <c r="B896" s="108"/>
      <c r="E896" s="108"/>
      <c r="F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  <c r="AH896" s="108"/>
      <c r="AI896" s="108"/>
      <c r="AJ896" s="108"/>
      <c r="AK896" s="108"/>
      <c r="AL896" s="108"/>
      <c r="AM896" s="108"/>
      <c r="AN896" s="108"/>
      <c r="AO896" s="108"/>
      <c r="AP896" s="108"/>
      <c r="AQ896" s="108"/>
      <c r="AR896" s="108"/>
      <c r="AS896" s="108"/>
      <c r="AT896" s="108"/>
      <c r="AU896" s="108"/>
      <c r="AV896" s="108"/>
      <c r="AW896" s="108"/>
      <c r="AX896" s="108"/>
      <c r="AY896" s="108"/>
      <c r="AZ896" s="108"/>
      <c r="BA896" s="108"/>
      <c r="BF896" s="108"/>
      <c r="BH896" s="108"/>
      <c r="BJ896" s="108"/>
      <c r="BL896" s="108"/>
      <c r="BM896" s="108"/>
      <c r="BN896" s="108"/>
      <c r="CC896" s="108"/>
      <c r="CD896" s="108"/>
      <c r="CE896" s="108"/>
      <c r="CF896" s="108"/>
    </row>
    <row r="897" spans="1:84">
      <c r="A897" s="108"/>
      <c r="B897" s="108"/>
      <c r="E897" s="108"/>
      <c r="F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  <c r="AH897" s="108"/>
      <c r="AI897" s="108"/>
      <c r="AJ897" s="108"/>
      <c r="AK897" s="108"/>
      <c r="AL897" s="108"/>
      <c r="AM897" s="108"/>
      <c r="AN897" s="108"/>
      <c r="AO897" s="108"/>
      <c r="AP897" s="108"/>
      <c r="AQ897" s="108"/>
      <c r="AR897" s="108"/>
      <c r="AS897" s="108"/>
      <c r="AT897" s="108"/>
      <c r="AU897" s="108"/>
      <c r="AV897" s="108"/>
      <c r="AW897" s="108"/>
      <c r="AX897" s="108"/>
      <c r="AY897" s="108"/>
      <c r="AZ897" s="108"/>
      <c r="BA897" s="108"/>
      <c r="BF897" s="108"/>
      <c r="BH897" s="108"/>
      <c r="BJ897" s="108"/>
      <c r="BL897" s="108"/>
      <c r="BM897" s="108"/>
      <c r="BN897" s="108"/>
      <c r="CC897" s="108"/>
      <c r="CD897" s="108"/>
      <c r="CE897" s="108"/>
      <c r="CF897" s="108"/>
    </row>
    <row r="898" spans="1:84">
      <c r="A898" s="108"/>
      <c r="B898" s="108"/>
      <c r="E898" s="108"/>
      <c r="F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  <c r="AH898" s="108"/>
      <c r="AI898" s="108"/>
      <c r="AJ898" s="108"/>
      <c r="AK898" s="108"/>
      <c r="AL898" s="108"/>
      <c r="AM898" s="108"/>
      <c r="AN898" s="108"/>
      <c r="AO898" s="108"/>
      <c r="AP898" s="108"/>
      <c r="AQ898" s="108"/>
      <c r="AR898" s="108"/>
      <c r="AS898" s="108"/>
      <c r="AT898" s="108"/>
      <c r="AU898" s="108"/>
      <c r="AV898" s="108"/>
      <c r="AW898" s="108"/>
      <c r="AX898" s="108"/>
      <c r="AY898" s="108"/>
      <c r="AZ898" s="108"/>
      <c r="BA898" s="108"/>
      <c r="BF898" s="108"/>
      <c r="BH898" s="108"/>
      <c r="BJ898" s="108"/>
      <c r="BL898" s="108"/>
      <c r="BM898" s="108"/>
      <c r="BN898" s="108"/>
      <c r="CC898" s="108"/>
      <c r="CD898" s="108"/>
      <c r="CE898" s="108"/>
      <c r="CF898" s="108"/>
    </row>
    <row r="899" spans="1:84">
      <c r="A899" s="108"/>
      <c r="B899" s="108"/>
      <c r="E899" s="108"/>
      <c r="F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  <c r="AH899" s="108"/>
      <c r="AI899" s="108"/>
      <c r="AJ899" s="108"/>
      <c r="AK899" s="108"/>
      <c r="AL899" s="108"/>
      <c r="AM899" s="108"/>
      <c r="AN899" s="108"/>
      <c r="AO899" s="108"/>
      <c r="AP899" s="108"/>
      <c r="AQ899" s="108"/>
      <c r="AR899" s="108"/>
      <c r="AS899" s="108"/>
      <c r="AT899" s="108"/>
      <c r="AU899" s="108"/>
      <c r="AV899" s="108"/>
      <c r="AW899" s="108"/>
      <c r="AX899" s="108"/>
      <c r="AY899" s="108"/>
      <c r="AZ899" s="108"/>
      <c r="BA899" s="108"/>
      <c r="BF899" s="108"/>
      <c r="BH899" s="108"/>
      <c r="BJ899" s="108"/>
      <c r="BL899" s="108"/>
      <c r="BM899" s="108"/>
      <c r="BN899" s="108"/>
      <c r="CC899" s="108"/>
      <c r="CD899" s="108"/>
      <c r="CE899" s="108"/>
      <c r="CF899" s="108"/>
    </row>
    <row r="900" spans="1:84">
      <c r="A900" s="108"/>
      <c r="B900" s="108"/>
      <c r="E900" s="108"/>
      <c r="F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  <c r="AH900" s="108"/>
      <c r="AI900" s="108"/>
      <c r="AJ900" s="108"/>
      <c r="AK900" s="108"/>
      <c r="AL900" s="108"/>
      <c r="AM900" s="108"/>
      <c r="AN900" s="108"/>
      <c r="AO900" s="108"/>
      <c r="AP900" s="108"/>
      <c r="AQ900" s="108"/>
      <c r="AR900" s="108"/>
      <c r="AS900" s="108"/>
      <c r="AT900" s="108"/>
      <c r="AU900" s="108"/>
      <c r="AV900" s="108"/>
      <c r="AW900" s="108"/>
      <c r="AX900" s="108"/>
      <c r="AY900" s="108"/>
      <c r="AZ900" s="108"/>
      <c r="BA900" s="108"/>
      <c r="BF900" s="108"/>
      <c r="BH900" s="108"/>
      <c r="BJ900" s="108"/>
      <c r="BL900" s="108"/>
      <c r="BM900" s="108"/>
      <c r="BN900" s="108"/>
      <c r="CC900" s="108"/>
      <c r="CD900" s="108"/>
      <c r="CE900" s="108"/>
      <c r="CF900" s="108"/>
    </row>
    <row r="901" spans="1:84">
      <c r="A901" s="108"/>
      <c r="B901" s="108"/>
      <c r="E901" s="108"/>
      <c r="F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  <c r="AH901" s="108"/>
      <c r="AI901" s="108"/>
      <c r="AJ901" s="108"/>
      <c r="AK901" s="108"/>
      <c r="AL901" s="108"/>
      <c r="AM901" s="108"/>
      <c r="AN901" s="108"/>
      <c r="AO901" s="108"/>
      <c r="AP901" s="108"/>
      <c r="AQ901" s="108"/>
      <c r="AR901" s="108"/>
      <c r="AS901" s="108"/>
      <c r="AT901" s="108"/>
      <c r="AU901" s="108"/>
      <c r="AV901" s="108"/>
      <c r="AW901" s="108"/>
      <c r="AX901" s="108"/>
      <c r="AY901" s="108"/>
      <c r="AZ901" s="108"/>
      <c r="BA901" s="108"/>
      <c r="BF901" s="108"/>
      <c r="BH901" s="108"/>
      <c r="BJ901" s="108"/>
      <c r="BL901" s="108"/>
      <c r="BM901" s="108"/>
      <c r="BN901" s="108"/>
      <c r="CC901" s="108"/>
      <c r="CD901" s="108"/>
      <c r="CE901" s="108"/>
      <c r="CF901" s="108"/>
    </row>
    <row r="902" spans="1:84">
      <c r="A902" s="108"/>
      <c r="B902" s="108"/>
      <c r="E902" s="108"/>
      <c r="F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  <c r="AH902" s="108"/>
      <c r="AI902" s="108"/>
      <c r="AJ902" s="108"/>
      <c r="AK902" s="108"/>
      <c r="AL902" s="108"/>
      <c r="AM902" s="108"/>
      <c r="AN902" s="108"/>
      <c r="AO902" s="108"/>
      <c r="AP902" s="108"/>
      <c r="AQ902" s="108"/>
      <c r="AR902" s="108"/>
      <c r="AS902" s="108"/>
      <c r="AT902" s="108"/>
      <c r="AU902" s="108"/>
      <c r="AV902" s="108"/>
      <c r="AW902" s="108"/>
      <c r="AX902" s="108"/>
      <c r="AY902" s="108"/>
      <c r="AZ902" s="108"/>
      <c r="BA902" s="108"/>
      <c r="BF902" s="108"/>
      <c r="BH902" s="108"/>
      <c r="BJ902" s="108"/>
      <c r="BL902" s="108"/>
      <c r="BM902" s="108"/>
      <c r="BN902" s="108"/>
      <c r="CC902" s="108"/>
      <c r="CD902" s="108"/>
      <c r="CE902" s="108"/>
      <c r="CF902" s="108"/>
    </row>
    <row r="903" spans="1:84">
      <c r="A903" s="108"/>
      <c r="B903" s="108"/>
      <c r="E903" s="108"/>
      <c r="F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  <c r="AH903" s="108"/>
      <c r="AI903" s="108"/>
      <c r="AJ903" s="108"/>
      <c r="AK903" s="108"/>
      <c r="AL903" s="108"/>
      <c r="AM903" s="108"/>
      <c r="AN903" s="108"/>
      <c r="AO903" s="108"/>
      <c r="AP903" s="108"/>
      <c r="AQ903" s="108"/>
      <c r="AR903" s="108"/>
      <c r="AS903" s="108"/>
      <c r="AT903" s="108"/>
      <c r="AU903" s="108"/>
      <c r="AV903" s="108"/>
      <c r="AW903" s="108"/>
      <c r="AX903" s="108"/>
      <c r="AY903" s="108"/>
      <c r="AZ903" s="108"/>
      <c r="BA903" s="108"/>
      <c r="BF903" s="108"/>
      <c r="BH903" s="108"/>
      <c r="BJ903" s="108"/>
      <c r="BL903" s="108"/>
      <c r="BM903" s="108"/>
      <c r="BN903" s="108"/>
      <c r="CC903" s="108"/>
      <c r="CD903" s="108"/>
      <c r="CE903" s="108"/>
      <c r="CF903" s="108"/>
    </row>
    <row r="904" spans="1:84">
      <c r="A904" s="108"/>
      <c r="B904" s="108"/>
      <c r="E904" s="108"/>
      <c r="F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  <c r="AK904" s="108"/>
      <c r="AL904" s="108"/>
      <c r="AM904" s="108"/>
      <c r="AN904" s="108"/>
      <c r="AO904" s="108"/>
      <c r="AP904" s="108"/>
      <c r="AQ904" s="108"/>
      <c r="AR904" s="108"/>
      <c r="AS904" s="108"/>
      <c r="AT904" s="108"/>
      <c r="AU904" s="108"/>
      <c r="AV904" s="108"/>
      <c r="AW904" s="108"/>
      <c r="AX904" s="108"/>
      <c r="AY904" s="108"/>
      <c r="AZ904" s="108"/>
      <c r="BA904" s="108"/>
      <c r="BF904" s="108"/>
      <c r="BH904" s="108"/>
      <c r="BJ904" s="108"/>
      <c r="BL904" s="108"/>
      <c r="BM904" s="108"/>
      <c r="BN904" s="108"/>
      <c r="CC904" s="108"/>
      <c r="CD904" s="108"/>
      <c r="CE904" s="108"/>
      <c r="CF904" s="108"/>
    </row>
    <row r="905" spans="1:84">
      <c r="A905" s="108"/>
      <c r="B905" s="108"/>
      <c r="E905" s="108"/>
      <c r="F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  <c r="AH905" s="108"/>
      <c r="AI905" s="108"/>
      <c r="AJ905" s="108"/>
      <c r="AK905" s="108"/>
      <c r="AL905" s="108"/>
      <c r="AM905" s="108"/>
      <c r="AN905" s="108"/>
      <c r="AO905" s="108"/>
      <c r="AP905" s="108"/>
      <c r="AQ905" s="108"/>
      <c r="AR905" s="108"/>
      <c r="AS905" s="108"/>
      <c r="AT905" s="108"/>
      <c r="AU905" s="108"/>
      <c r="AV905" s="108"/>
      <c r="AW905" s="108"/>
      <c r="AX905" s="108"/>
      <c r="AY905" s="108"/>
      <c r="AZ905" s="108"/>
      <c r="BA905" s="108"/>
      <c r="BF905" s="108"/>
      <c r="BH905" s="108"/>
      <c r="BJ905" s="108"/>
      <c r="BL905" s="108"/>
      <c r="BM905" s="108"/>
      <c r="BN905" s="108"/>
      <c r="CC905" s="108"/>
      <c r="CD905" s="108"/>
      <c r="CE905" s="108"/>
      <c r="CF905" s="108"/>
    </row>
    <row r="906" spans="1:84">
      <c r="A906" s="108"/>
      <c r="B906" s="108"/>
      <c r="E906" s="108"/>
      <c r="F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  <c r="AH906" s="108"/>
      <c r="AI906" s="108"/>
      <c r="AJ906" s="108"/>
      <c r="AK906" s="108"/>
      <c r="AL906" s="108"/>
      <c r="AM906" s="108"/>
      <c r="AN906" s="108"/>
      <c r="AO906" s="108"/>
      <c r="AP906" s="108"/>
      <c r="AQ906" s="108"/>
      <c r="AR906" s="108"/>
      <c r="AS906" s="108"/>
      <c r="AT906" s="108"/>
      <c r="AU906" s="108"/>
      <c r="AV906" s="108"/>
      <c r="AW906" s="108"/>
      <c r="AX906" s="108"/>
      <c r="AY906" s="108"/>
      <c r="AZ906" s="108"/>
      <c r="BA906" s="108"/>
      <c r="BF906" s="108"/>
      <c r="BH906" s="108"/>
      <c r="BJ906" s="108"/>
      <c r="BL906" s="108"/>
      <c r="BM906" s="108"/>
      <c r="BN906" s="108"/>
      <c r="CC906" s="108"/>
      <c r="CD906" s="108"/>
      <c r="CE906" s="108"/>
      <c r="CF906" s="108"/>
    </row>
    <row r="907" spans="1:84">
      <c r="A907" s="108"/>
      <c r="B907" s="108"/>
      <c r="E907" s="108"/>
      <c r="F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  <c r="AH907" s="108"/>
      <c r="AI907" s="108"/>
      <c r="AJ907" s="108"/>
      <c r="AK907" s="108"/>
      <c r="AL907" s="108"/>
      <c r="AM907" s="108"/>
      <c r="AN907" s="108"/>
      <c r="AO907" s="108"/>
      <c r="AP907" s="108"/>
      <c r="AQ907" s="108"/>
      <c r="AR907" s="108"/>
      <c r="AS907" s="108"/>
      <c r="AT907" s="108"/>
      <c r="AU907" s="108"/>
      <c r="AV907" s="108"/>
      <c r="AW907" s="108"/>
      <c r="AX907" s="108"/>
      <c r="AY907" s="108"/>
      <c r="AZ907" s="108"/>
      <c r="BA907" s="108"/>
      <c r="BF907" s="108"/>
      <c r="BH907" s="108"/>
      <c r="BJ907" s="108"/>
      <c r="BL907" s="108"/>
      <c r="BM907" s="108"/>
      <c r="BN907" s="108"/>
      <c r="CC907" s="108"/>
      <c r="CD907" s="108"/>
      <c r="CE907" s="108"/>
      <c r="CF907" s="108"/>
    </row>
    <row r="908" spans="1:84">
      <c r="A908" s="108"/>
      <c r="B908" s="108"/>
      <c r="E908" s="108"/>
      <c r="F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  <c r="AH908" s="108"/>
      <c r="AI908" s="108"/>
      <c r="AJ908" s="108"/>
      <c r="AK908" s="108"/>
      <c r="AL908" s="108"/>
      <c r="AM908" s="108"/>
      <c r="AN908" s="108"/>
      <c r="AO908" s="108"/>
      <c r="AP908" s="108"/>
      <c r="AQ908" s="108"/>
      <c r="AR908" s="108"/>
      <c r="AS908" s="108"/>
      <c r="AT908" s="108"/>
      <c r="AU908" s="108"/>
      <c r="AV908" s="108"/>
      <c r="AW908" s="108"/>
      <c r="AX908" s="108"/>
      <c r="AY908" s="108"/>
      <c r="AZ908" s="108"/>
      <c r="BA908" s="108"/>
      <c r="BF908" s="108"/>
      <c r="BH908" s="108"/>
      <c r="BJ908" s="108"/>
      <c r="BL908" s="108"/>
      <c r="BM908" s="108"/>
      <c r="BN908" s="108"/>
      <c r="CC908" s="108"/>
      <c r="CD908" s="108"/>
      <c r="CE908" s="108"/>
      <c r="CF908" s="108"/>
    </row>
    <row r="909" spans="1:84">
      <c r="A909" s="108"/>
      <c r="B909" s="108"/>
      <c r="E909" s="108"/>
      <c r="F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  <c r="AH909" s="108"/>
      <c r="AI909" s="108"/>
      <c r="AJ909" s="108"/>
      <c r="AK909" s="108"/>
      <c r="AL909" s="108"/>
      <c r="AM909" s="108"/>
      <c r="AN909" s="108"/>
      <c r="AO909" s="108"/>
      <c r="AP909" s="108"/>
      <c r="AQ909" s="108"/>
      <c r="AR909" s="108"/>
      <c r="AS909" s="108"/>
      <c r="AT909" s="108"/>
      <c r="AU909" s="108"/>
      <c r="AV909" s="108"/>
      <c r="AW909" s="108"/>
      <c r="AX909" s="108"/>
      <c r="AY909" s="108"/>
      <c r="AZ909" s="108"/>
      <c r="BA909" s="108"/>
      <c r="BF909" s="108"/>
      <c r="BH909" s="108"/>
      <c r="BJ909" s="108"/>
      <c r="BL909" s="108"/>
      <c r="BM909" s="108"/>
      <c r="BN909" s="108"/>
      <c r="CC909" s="108"/>
      <c r="CD909" s="108"/>
      <c r="CE909" s="108"/>
      <c r="CF909" s="108"/>
    </row>
    <row r="910" spans="1:84">
      <c r="A910" s="108"/>
      <c r="B910" s="108"/>
      <c r="E910" s="108"/>
      <c r="F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  <c r="AH910" s="108"/>
      <c r="AI910" s="108"/>
      <c r="AJ910" s="108"/>
      <c r="AK910" s="108"/>
      <c r="AL910" s="108"/>
      <c r="AM910" s="108"/>
      <c r="AN910" s="108"/>
      <c r="AO910" s="108"/>
      <c r="AP910" s="108"/>
      <c r="AQ910" s="108"/>
      <c r="AR910" s="108"/>
      <c r="AS910" s="108"/>
      <c r="AT910" s="108"/>
      <c r="AU910" s="108"/>
      <c r="AV910" s="108"/>
      <c r="AW910" s="108"/>
      <c r="AX910" s="108"/>
      <c r="AY910" s="108"/>
      <c r="AZ910" s="108"/>
      <c r="BA910" s="108"/>
      <c r="BF910" s="108"/>
      <c r="BH910" s="108"/>
      <c r="BJ910" s="108"/>
      <c r="BL910" s="108"/>
      <c r="BM910" s="108"/>
      <c r="BN910" s="108"/>
      <c r="CC910" s="108"/>
      <c r="CD910" s="108"/>
      <c r="CE910" s="108"/>
      <c r="CF910" s="108"/>
    </row>
    <row r="911" spans="1:84">
      <c r="A911" s="108"/>
      <c r="B911" s="108"/>
      <c r="E911" s="108"/>
      <c r="F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  <c r="AK911" s="108"/>
      <c r="AL911" s="108"/>
      <c r="AM911" s="108"/>
      <c r="AN911" s="108"/>
      <c r="AO911" s="108"/>
      <c r="AP911" s="108"/>
      <c r="AQ911" s="108"/>
      <c r="AR911" s="108"/>
      <c r="AS911" s="108"/>
      <c r="AT911" s="108"/>
      <c r="AU911" s="108"/>
      <c r="AV911" s="108"/>
      <c r="AW911" s="108"/>
      <c r="AX911" s="108"/>
      <c r="AY911" s="108"/>
      <c r="AZ911" s="108"/>
      <c r="BA911" s="108"/>
      <c r="BF911" s="108"/>
      <c r="BH911" s="108"/>
      <c r="BJ911" s="108"/>
      <c r="BL911" s="108"/>
      <c r="BM911" s="108"/>
      <c r="BN911" s="108"/>
      <c r="CC911" s="108"/>
      <c r="CD911" s="108"/>
      <c r="CE911" s="108"/>
      <c r="CF911" s="108"/>
    </row>
    <row r="912" spans="1:84">
      <c r="A912" s="108"/>
      <c r="B912" s="108"/>
      <c r="E912" s="108"/>
      <c r="F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  <c r="AH912" s="108"/>
      <c r="AI912" s="108"/>
      <c r="AJ912" s="108"/>
      <c r="AK912" s="108"/>
      <c r="AL912" s="108"/>
      <c r="AM912" s="108"/>
      <c r="AN912" s="108"/>
      <c r="AO912" s="108"/>
      <c r="AP912" s="108"/>
      <c r="AQ912" s="108"/>
      <c r="AR912" s="108"/>
      <c r="AS912" s="108"/>
      <c r="AT912" s="108"/>
      <c r="AU912" s="108"/>
      <c r="AV912" s="108"/>
      <c r="AW912" s="108"/>
      <c r="AX912" s="108"/>
      <c r="AY912" s="108"/>
      <c r="AZ912" s="108"/>
      <c r="BA912" s="108"/>
      <c r="BF912" s="108"/>
      <c r="BH912" s="108"/>
      <c r="BJ912" s="108"/>
      <c r="BL912" s="108"/>
      <c r="BM912" s="108"/>
      <c r="BN912" s="108"/>
      <c r="CC912" s="108"/>
      <c r="CD912" s="108"/>
      <c r="CE912" s="108"/>
      <c r="CF912" s="108"/>
    </row>
    <row r="913" spans="1:84">
      <c r="A913" s="108"/>
      <c r="B913" s="108"/>
      <c r="E913" s="108"/>
      <c r="F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  <c r="AH913" s="108"/>
      <c r="AI913" s="108"/>
      <c r="AJ913" s="108"/>
      <c r="AK913" s="108"/>
      <c r="AL913" s="108"/>
      <c r="AM913" s="108"/>
      <c r="AN913" s="108"/>
      <c r="AO913" s="108"/>
      <c r="AP913" s="108"/>
      <c r="AQ913" s="108"/>
      <c r="AR913" s="108"/>
      <c r="AS913" s="108"/>
      <c r="AT913" s="108"/>
      <c r="AU913" s="108"/>
      <c r="AV913" s="108"/>
      <c r="AW913" s="108"/>
      <c r="AX913" s="108"/>
      <c r="AY913" s="108"/>
      <c r="AZ913" s="108"/>
      <c r="BA913" s="108"/>
      <c r="BF913" s="108"/>
      <c r="BH913" s="108"/>
      <c r="BJ913" s="108"/>
      <c r="BL913" s="108"/>
      <c r="BM913" s="108"/>
      <c r="BN913" s="108"/>
      <c r="CC913" s="108"/>
      <c r="CD913" s="108"/>
      <c r="CE913" s="108"/>
      <c r="CF913" s="108"/>
    </row>
    <row r="914" spans="1:84">
      <c r="A914" s="108"/>
      <c r="B914" s="108"/>
      <c r="E914" s="108"/>
      <c r="F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  <c r="AH914" s="108"/>
      <c r="AI914" s="108"/>
      <c r="AJ914" s="108"/>
      <c r="AK914" s="108"/>
      <c r="AL914" s="108"/>
      <c r="AM914" s="108"/>
      <c r="AN914" s="108"/>
      <c r="AO914" s="108"/>
      <c r="AP914" s="108"/>
      <c r="AQ914" s="108"/>
      <c r="AR914" s="108"/>
      <c r="AS914" s="108"/>
      <c r="AT914" s="108"/>
      <c r="AU914" s="108"/>
      <c r="AV914" s="108"/>
      <c r="AW914" s="108"/>
      <c r="AX914" s="108"/>
      <c r="AY914" s="108"/>
      <c r="AZ914" s="108"/>
      <c r="BA914" s="108"/>
      <c r="BF914" s="108"/>
      <c r="BH914" s="108"/>
      <c r="BJ914" s="108"/>
      <c r="BL914" s="108"/>
      <c r="BM914" s="108"/>
      <c r="BN914" s="108"/>
      <c r="CC914" s="108"/>
      <c r="CD914" s="108"/>
      <c r="CE914" s="108"/>
      <c r="CF914" s="108"/>
    </row>
    <row r="915" spans="1:84">
      <c r="A915" s="108"/>
      <c r="B915" s="108"/>
      <c r="E915" s="108"/>
      <c r="F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  <c r="AH915" s="108"/>
      <c r="AI915" s="108"/>
      <c r="AJ915" s="108"/>
      <c r="AK915" s="108"/>
      <c r="AL915" s="108"/>
      <c r="AM915" s="108"/>
      <c r="AN915" s="108"/>
      <c r="AO915" s="108"/>
      <c r="AP915" s="108"/>
      <c r="AQ915" s="108"/>
      <c r="AR915" s="108"/>
      <c r="AS915" s="108"/>
      <c r="AT915" s="108"/>
      <c r="AU915" s="108"/>
      <c r="AV915" s="108"/>
      <c r="AW915" s="108"/>
      <c r="AX915" s="108"/>
      <c r="AY915" s="108"/>
      <c r="AZ915" s="108"/>
      <c r="BA915" s="108"/>
      <c r="BF915" s="108"/>
      <c r="BH915" s="108"/>
      <c r="BJ915" s="108"/>
      <c r="BL915" s="108"/>
      <c r="BM915" s="108"/>
      <c r="BN915" s="108"/>
      <c r="CC915" s="108"/>
      <c r="CD915" s="108"/>
      <c r="CE915" s="108"/>
      <c r="CF915" s="108"/>
    </row>
    <row r="916" spans="1:84">
      <c r="A916" s="108"/>
      <c r="B916" s="108"/>
      <c r="E916" s="108"/>
      <c r="F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  <c r="AH916" s="108"/>
      <c r="AI916" s="108"/>
      <c r="AJ916" s="108"/>
      <c r="AK916" s="108"/>
      <c r="AL916" s="108"/>
      <c r="AM916" s="108"/>
      <c r="AN916" s="108"/>
      <c r="AO916" s="108"/>
      <c r="AP916" s="108"/>
      <c r="AQ916" s="108"/>
      <c r="AR916" s="108"/>
      <c r="AS916" s="108"/>
      <c r="AT916" s="108"/>
      <c r="AU916" s="108"/>
      <c r="AV916" s="108"/>
      <c r="AW916" s="108"/>
      <c r="AX916" s="108"/>
      <c r="AY916" s="108"/>
      <c r="AZ916" s="108"/>
      <c r="BA916" s="108"/>
      <c r="BF916" s="108"/>
      <c r="BH916" s="108"/>
      <c r="BJ916" s="108"/>
      <c r="BL916" s="108"/>
      <c r="BM916" s="108"/>
      <c r="BN916" s="108"/>
      <c r="CC916" s="108"/>
      <c r="CD916" s="108"/>
      <c r="CE916" s="108"/>
      <c r="CF916" s="108"/>
    </row>
    <row r="917" spans="1:84">
      <c r="A917" s="108"/>
      <c r="B917" s="108"/>
      <c r="E917" s="108"/>
      <c r="F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  <c r="AH917" s="108"/>
      <c r="AI917" s="108"/>
      <c r="AJ917" s="108"/>
      <c r="AK917" s="108"/>
      <c r="AL917" s="108"/>
      <c r="AM917" s="108"/>
      <c r="AN917" s="108"/>
      <c r="AO917" s="108"/>
      <c r="AP917" s="108"/>
      <c r="AQ917" s="108"/>
      <c r="AR917" s="108"/>
      <c r="AS917" s="108"/>
      <c r="AT917" s="108"/>
      <c r="AU917" s="108"/>
      <c r="AV917" s="108"/>
      <c r="AW917" s="108"/>
      <c r="AX917" s="108"/>
      <c r="AY917" s="108"/>
      <c r="AZ917" s="108"/>
      <c r="BA917" s="108"/>
      <c r="BF917" s="108"/>
      <c r="BH917" s="108"/>
      <c r="BJ917" s="108"/>
      <c r="BL917" s="108"/>
      <c r="BM917" s="108"/>
      <c r="BN917" s="108"/>
      <c r="CC917" s="108"/>
      <c r="CD917" s="108"/>
      <c r="CE917" s="108"/>
      <c r="CF917" s="108"/>
    </row>
    <row r="918" spans="1:84">
      <c r="A918" s="108"/>
      <c r="B918" s="108"/>
      <c r="E918" s="108"/>
      <c r="F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  <c r="AH918" s="108"/>
      <c r="AI918" s="108"/>
      <c r="AJ918" s="108"/>
      <c r="AK918" s="108"/>
      <c r="AL918" s="108"/>
      <c r="AM918" s="108"/>
      <c r="AN918" s="108"/>
      <c r="AO918" s="108"/>
      <c r="AP918" s="108"/>
      <c r="AQ918" s="108"/>
      <c r="AR918" s="108"/>
      <c r="AS918" s="108"/>
      <c r="AT918" s="108"/>
      <c r="AU918" s="108"/>
      <c r="AV918" s="108"/>
      <c r="AW918" s="108"/>
      <c r="AX918" s="108"/>
      <c r="AY918" s="108"/>
      <c r="AZ918" s="108"/>
      <c r="BA918" s="108"/>
      <c r="BF918" s="108"/>
      <c r="BH918" s="108"/>
      <c r="BJ918" s="108"/>
      <c r="BL918" s="108"/>
      <c r="BM918" s="108"/>
      <c r="BN918" s="108"/>
      <c r="CC918" s="108"/>
      <c r="CD918" s="108"/>
      <c r="CE918" s="108"/>
      <c r="CF918" s="108"/>
    </row>
    <row r="919" spans="1:84">
      <c r="A919" s="108"/>
      <c r="B919" s="108"/>
      <c r="E919" s="108"/>
      <c r="F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  <c r="AH919" s="108"/>
      <c r="AI919" s="108"/>
      <c r="AJ919" s="108"/>
      <c r="AK919" s="108"/>
      <c r="AL919" s="108"/>
      <c r="AM919" s="108"/>
      <c r="AN919" s="108"/>
      <c r="AO919" s="108"/>
      <c r="AP919" s="108"/>
      <c r="AQ919" s="108"/>
      <c r="AR919" s="108"/>
      <c r="AS919" s="108"/>
      <c r="AT919" s="108"/>
      <c r="AU919" s="108"/>
      <c r="AV919" s="108"/>
      <c r="AW919" s="108"/>
      <c r="AX919" s="108"/>
      <c r="AY919" s="108"/>
      <c r="AZ919" s="108"/>
      <c r="BA919" s="108"/>
      <c r="BF919" s="108"/>
      <c r="BH919" s="108"/>
      <c r="BJ919" s="108"/>
      <c r="BL919" s="108"/>
      <c r="BM919" s="108"/>
      <c r="BN919" s="108"/>
      <c r="CC919" s="108"/>
      <c r="CD919" s="108"/>
      <c r="CE919" s="108"/>
      <c r="CF919" s="108"/>
    </row>
    <row r="920" spans="1:84">
      <c r="A920" s="108"/>
      <c r="B920" s="108"/>
      <c r="E920" s="108"/>
      <c r="F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  <c r="AH920" s="108"/>
      <c r="AI920" s="108"/>
      <c r="AJ920" s="108"/>
      <c r="AK920" s="108"/>
      <c r="AL920" s="108"/>
      <c r="AM920" s="108"/>
      <c r="AN920" s="108"/>
      <c r="AO920" s="108"/>
      <c r="AP920" s="108"/>
      <c r="AQ920" s="108"/>
      <c r="AR920" s="108"/>
      <c r="AS920" s="108"/>
      <c r="AT920" s="108"/>
      <c r="AU920" s="108"/>
      <c r="AV920" s="108"/>
      <c r="AW920" s="108"/>
      <c r="AX920" s="108"/>
      <c r="AY920" s="108"/>
      <c r="AZ920" s="108"/>
      <c r="BA920" s="108"/>
      <c r="BF920" s="108"/>
      <c r="BH920" s="108"/>
      <c r="BJ920" s="108"/>
      <c r="BL920" s="108"/>
      <c r="BM920" s="108"/>
      <c r="BN920" s="108"/>
      <c r="CC920" s="108"/>
      <c r="CD920" s="108"/>
      <c r="CE920" s="108"/>
      <c r="CF920" s="108"/>
    </row>
    <row r="921" spans="1:84">
      <c r="A921" s="108"/>
      <c r="B921" s="108"/>
      <c r="E921" s="108"/>
      <c r="F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  <c r="AH921" s="108"/>
      <c r="AI921" s="108"/>
      <c r="AJ921" s="108"/>
      <c r="AK921" s="108"/>
      <c r="AL921" s="108"/>
      <c r="AM921" s="108"/>
      <c r="AN921" s="108"/>
      <c r="AO921" s="108"/>
      <c r="AP921" s="108"/>
      <c r="AQ921" s="108"/>
      <c r="AR921" s="108"/>
      <c r="AS921" s="108"/>
      <c r="AT921" s="108"/>
      <c r="AU921" s="108"/>
      <c r="AV921" s="108"/>
      <c r="AW921" s="108"/>
      <c r="AX921" s="108"/>
      <c r="AY921" s="108"/>
      <c r="AZ921" s="108"/>
      <c r="BA921" s="108"/>
      <c r="BF921" s="108"/>
      <c r="BH921" s="108"/>
      <c r="BJ921" s="108"/>
      <c r="BL921" s="108"/>
      <c r="BM921" s="108"/>
      <c r="BN921" s="108"/>
      <c r="CC921" s="108"/>
      <c r="CD921" s="108"/>
      <c r="CE921" s="108"/>
      <c r="CF921" s="108"/>
    </row>
    <row r="922" spans="1:84">
      <c r="A922" s="108"/>
      <c r="B922" s="108"/>
      <c r="E922" s="108"/>
      <c r="F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  <c r="AH922" s="108"/>
      <c r="AI922" s="108"/>
      <c r="AJ922" s="108"/>
      <c r="AK922" s="108"/>
      <c r="AL922" s="108"/>
      <c r="AM922" s="108"/>
      <c r="AN922" s="108"/>
      <c r="AO922" s="108"/>
      <c r="AP922" s="108"/>
      <c r="AQ922" s="108"/>
      <c r="AR922" s="108"/>
      <c r="AS922" s="108"/>
      <c r="AT922" s="108"/>
      <c r="AU922" s="108"/>
      <c r="AV922" s="108"/>
      <c r="AW922" s="108"/>
      <c r="AX922" s="108"/>
      <c r="AY922" s="108"/>
      <c r="AZ922" s="108"/>
      <c r="BA922" s="108"/>
      <c r="BF922" s="108"/>
      <c r="BH922" s="108"/>
      <c r="BJ922" s="108"/>
      <c r="BL922" s="108"/>
      <c r="BM922" s="108"/>
      <c r="BN922" s="108"/>
      <c r="CC922" s="108"/>
      <c r="CD922" s="108"/>
      <c r="CE922" s="108"/>
      <c r="CF922" s="108"/>
    </row>
    <row r="923" spans="1:84">
      <c r="A923" s="108"/>
      <c r="B923" s="108"/>
      <c r="E923" s="108"/>
      <c r="F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  <c r="AH923" s="108"/>
      <c r="AI923" s="108"/>
      <c r="AJ923" s="108"/>
      <c r="AK923" s="108"/>
      <c r="AL923" s="108"/>
      <c r="AM923" s="108"/>
      <c r="AN923" s="108"/>
      <c r="AO923" s="108"/>
      <c r="AP923" s="108"/>
      <c r="AQ923" s="108"/>
      <c r="AR923" s="108"/>
      <c r="AS923" s="108"/>
      <c r="AT923" s="108"/>
      <c r="AU923" s="108"/>
      <c r="AV923" s="108"/>
      <c r="AW923" s="108"/>
      <c r="AX923" s="108"/>
      <c r="AY923" s="108"/>
      <c r="AZ923" s="108"/>
      <c r="BA923" s="108"/>
      <c r="BF923" s="108"/>
      <c r="BH923" s="108"/>
      <c r="BJ923" s="108"/>
      <c r="BL923" s="108"/>
      <c r="BM923" s="108"/>
      <c r="BN923" s="108"/>
      <c r="CC923" s="108"/>
      <c r="CD923" s="108"/>
      <c r="CE923" s="108"/>
      <c r="CF923" s="108"/>
    </row>
    <row r="924" spans="1:84">
      <c r="A924" s="108"/>
      <c r="B924" s="108"/>
      <c r="E924" s="108"/>
      <c r="F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  <c r="AH924" s="108"/>
      <c r="AI924" s="108"/>
      <c r="AJ924" s="108"/>
      <c r="AK924" s="108"/>
      <c r="AL924" s="108"/>
      <c r="AM924" s="108"/>
      <c r="AN924" s="108"/>
      <c r="AO924" s="108"/>
      <c r="AP924" s="108"/>
      <c r="AQ924" s="108"/>
      <c r="AR924" s="108"/>
      <c r="AS924" s="108"/>
      <c r="AT924" s="108"/>
      <c r="AU924" s="108"/>
      <c r="AV924" s="108"/>
      <c r="AW924" s="108"/>
      <c r="AX924" s="108"/>
      <c r="AY924" s="108"/>
      <c r="AZ924" s="108"/>
      <c r="BA924" s="108"/>
      <c r="BF924" s="108"/>
      <c r="BH924" s="108"/>
      <c r="BJ924" s="108"/>
      <c r="BL924" s="108"/>
      <c r="BM924" s="108"/>
      <c r="BN924" s="108"/>
      <c r="CC924" s="108"/>
      <c r="CD924" s="108"/>
      <c r="CE924" s="108"/>
      <c r="CF924" s="108"/>
    </row>
    <row r="925" spans="1:84">
      <c r="A925" s="108"/>
      <c r="B925" s="108"/>
      <c r="E925" s="108"/>
      <c r="F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  <c r="AH925" s="108"/>
      <c r="AI925" s="108"/>
      <c r="AJ925" s="108"/>
      <c r="AK925" s="108"/>
      <c r="AL925" s="108"/>
      <c r="AM925" s="108"/>
      <c r="AN925" s="108"/>
      <c r="AO925" s="108"/>
      <c r="AP925" s="108"/>
      <c r="AQ925" s="108"/>
      <c r="AR925" s="108"/>
      <c r="AS925" s="108"/>
      <c r="AT925" s="108"/>
      <c r="AU925" s="108"/>
      <c r="AV925" s="108"/>
      <c r="AW925" s="108"/>
      <c r="AX925" s="108"/>
      <c r="AY925" s="108"/>
      <c r="AZ925" s="108"/>
      <c r="BA925" s="108"/>
      <c r="BF925" s="108"/>
      <c r="BH925" s="108"/>
      <c r="BJ925" s="108"/>
      <c r="BL925" s="108"/>
      <c r="BM925" s="108"/>
      <c r="BN925" s="108"/>
      <c r="CC925" s="108"/>
      <c r="CD925" s="108"/>
      <c r="CE925" s="108"/>
      <c r="CF925" s="108"/>
    </row>
    <row r="926" spans="1:84">
      <c r="A926" s="108"/>
      <c r="B926" s="108"/>
      <c r="E926" s="108"/>
      <c r="F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  <c r="AH926" s="108"/>
      <c r="AI926" s="108"/>
      <c r="AJ926" s="108"/>
      <c r="AK926" s="108"/>
      <c r="AL926" s="108"/>
      <c r="AM926" s="108"/>
      <c r="AN926" s="108"/>
      <c r="AO926" s="108"/>
      <c r="AP926" s="108"/>
      <c r="AQ926" s="108"/>
      <c r="AR926" s="108"/>
      <c r="AS926" s="108"/>
      <c r="AT926" s="108"/>
      <c r="AU926" s="108"/>
      <c r="AV926" s="108"/>
      <c r="AW926" s="108"/>
      <c r="AX926" s="108"/>
      <c r="AY926" s="108"/>
      <c r="AZ926" s="108"/>
      <c r="BA926" s="108"/>
      <c r="BF926" s="108"/>
      <c r="BH926" s="108"/>
      <c r="BJ926" s="108"/>
      <c r="BL926" s="108"/>
      <c r="BM926" s="108"/>
      <c r="BN926" s="108"/>
      <c r="CC926" s="108"/>
      <c r="CD926" s="108"/>
      <c r="CE926" s="108"/>
      <c r="CF926" s="108"/>
    </row>
    <row r="927" spans="1:84">
      <c r="A927" s="108"/>
      <c r="B927" s="108"/>
      <c r="E927" s="108"/>
      <c r="F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  <c r="AH927" s="108"/>
      <c r="AI927" s="108"/>
      <c r="AJ927" s="108"/>
      <c r="AK927" s="108"/>
      <c r="AL927" s="108"/>
      <c r="AM927" s="108"/>
      <c r="AN927" s="108"/>
      <c r="AO927" s="108"/>
      <c r="AP927" s="108"/>
      <c r="AQ927" s="108"/>
      <c r="AR927" s="108"/>
      <c r="AS927" s="108"/>
      <c r="AT927" s="108"/>
      <c r="AU927" s="108"/>
      <c r="AV927" s="108"/>
      <c r="AW927" s="108"/>
      <c r="AX927" s="108"/>
      <c r="AY927" s="108"/>
      <c r="AZ927" s="108"/>
      <c r="BA927" s="108"/>
      <c r="BF927" s="108"/>
      <c r="BH927" s="108"/>
      <c r="BJ927" s="108"/>
      <c r="BL927" s="108"/>
      <c r="BM927" s="108"/>
      <c r="BN927" s="108"/>
      <c r="CC927" s="108"/>
      <c r="CD927" s="108"/>
      <c r="CE927" s="108"/>
      <c r="CF927" s="108"/>
    </row>
    <row r="928" spans="1:84">
      <c r="A928" s="108"/>
      <c r="B928" s="108"/>
      <c r="E928" s="108"/>
      <c r="F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  <c r="AH928" s="108"/>
      <c r="AI928" s="108"/>
      <c r="AJ928" s="108"/>
      <c r="AK928" s="108"/>
      <c r="AL928" s="108"/>
      <c r="AM928" s="108"/>
      <c r="AN928" s="108"/>
      <c r="AO928" s="108"/>
      <c r="AP928" s="108"/>
      <c r="AQ928" s="108"/>
      <c r="AR928" s="108"/>
      <c r="AS928" s="108"/>
      <c r="AT928" s="108"/>
      <c r="AU928" s="108"/>
      <c r="AV928" s="108"/>
      <c r="AW928" s="108"/>
      <c r="AX928" s="108"/>
      <c r="AY928" s="108"/>
      <c r="AZ928" s="108"/>
      <c r="BA928" s="108"/>
      <c r="BF928" s="108"/>
      <c r="BH928" s="108"/>
      <c r="BJ928" s="108"/>
      <c r="BL928" s="108"/>
      <c r="BM928" s="108"/>
      <c r="BN928" s="108"/>
      <c r="CC928" s="108"/>
      <c r="CD928" s="108"/>
      <c r="CE928" s="108"/>
      <c r="CF928" s="108"/>
    </row>
    <row r="929" spans="1:84">
      <c r="A929" s="108"/>
      <c r="B929" s="108"/>
      <c r="E929" s="108"/>
      <c r="F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O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Y929" s="108"/>
      <c r="AZ929" s="108"/>
      <c r="BA929" s="108"/>
      <c r="BF929" s="108"/>
      <c r="BH929" s="108"/>
      <c r="BJ929" s="108"/>
      <c r="BL929" s="108"/>
      <c r="BM929" s="108"/>
      <c r="BN929" s="108"/>
      <c r="CC929" s="108"/>
      <c r="CD929" s="108"/>
      <c r="CE929" s="108"/>
      <c r="CF929" s="108"/>
    </row>
    <row r="930" spans="1:84">
      <c r="A930" s="108"/>
      <c r="B930" s="108"/>
      <c r="E930" s="108"/>
      <c r="F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  <c r="AH930" s="108"/>
      <c r="AI930" s="108"/>
      <c r="AJ930" s="108"/>
      <c r="AK930" s="108"/>
      <c r="AL930" s="108"/>
      <c r="AM930" s="108"/>
      <c r="AN930" s="108"/>
      <c r="AO930" s="108"/>
      <c r="AP930" s="108"/>
      <c r="AQ930" s="108"/>
      <c r="AR930" s="108"/>
      <c r="AS930" s="108"/>
      <c r="AT930" s="108"/>
      <c r="AU930" s="108"/>
      <c r="AV930" s="108"/>
      <c r="AW930" s="108"/>
      <c r="AX930" s="108"/>
      <c r="AY930" s="108"/>
      <c r="AZ930" s="108"/>
      <c r="BA930" s="108"/>
      <c r="BF930" s="108"/>
      <c r="BH930" s="108"/>
      <c r="BJ930" s="108"/>
      <c r="BL930" s="108"/>
      <c r="BM930" s="108"/>
      <c r="BN930" s="108"/>
      <c r="CC930" s="108"/>
      <c r="CD930" s="108"/>
      <c r="CE930" s="108"/>
      <c r="CF930" s="108"/>
    </row>
    <row r="931" spans="1:84">
      <c r="A931" s="108"/>
      <c r="B931" s="108"/>
      <c r="E931" s="108"/>
      <c r="F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  <c r="AH931" s="108"/>
      <c r="AI931" s="108"/>
      <c r="AJ931" s="108"/>
      <c r="AK931" s="108"/>
      <c r="AL931" s="108"/>
      <c r="AM931" s="108"/>
      <c r="AN931" s="108"/>
      <c r="AO931" s="108"/>
      <c r="AP931" s="108"/>
      <c r="AQ931" s="108"/>
      <c r="AR931" s="108"/>
      <c r="AS931" s="108"/>
      <c r="AT931" s="108"/>
      <c r="AU931" s="108"/>
      <c r="AV931" s="108"/>
      <c r="AW931" s="108"/>
      <c r="AX931" s="108"/>
      <c r="AY931" s="108"/>
      <c r="AZ931" s="108"/>
      <c r="BA931" s="108"/>
      <c r="BF931" s="108"/>
      <c r="BH931" s="108"/>
      <c r="BJ931" s="108"/>
      <c r="BL931" s="108"/>
      <c r="BM931" s="108"/>
      <c r="BN931" s="108"/>
      <c r="CC931" s="108"/>
      <c r="CD931" s="108"/>
      <c r="CE931" s="108"/>
      <c r="CF931" s="108"/>
    </row>
    <row r="932" spans="1:84">
      <c r="A932" s="108"/>
      <c r="B932" s="108"/>
      <c r="E932" s="108"/>
      <c r="F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  <c r="AH932" s="108"/>
      <c r="AI932" s="108"/>
      <c r="AJ932" s="108"/>
      <c r="AK932" s="108"/>
      <c r="AL932" s="108"/>
      <c r="AM932" s="108"/>
      <c r="AN932" s="108"/>
      <c r="AO932" s="108"/>
      <c r="AP932" s="108"/>
      <c r="AQ932" s="108"/>
      <c r="AR932" s="108"/>
      <c r="AS932" s="108"/>
      <c r="AT932" s="108"/>
      <c r="AU932" s="108"/>
      <c r="AV932" s="108"/>
      <c r="AW932" s="108"/>
      <c r="AX932" s="108"/>
      <c r="AY932" s="108"/>
      <c r="AZ932" s="108"/>
      <c r="BA932" s="108"/>
      <c r="BF932" s="108"/>
      <c r="BH932" s="108"/>
      <c r="BJ932" s="108"/>
      <c r="BL932" s="108"/>
      <c r="BM932" s="108"/>
      <c r="BN932" s="108"/>
      <c r="CC932" s="108"/>
      <c r="CD932" s="108"/>
      <c r="CE932" s="108"/>
      <c r="CF932" s="108"/>
    </row>
    <row r="933" spans="1:84">
      <c r="A933" s="108"/>
      <c r="B933" s="108"/>
      <c r="E933" s="108"/>
      <c r="F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  <c r="AH933" s="108"/>
      <c r="AI933" s="108"/>
      <c r="AJ933" s="108"/>
      <c r="AK933" s="108"/>
      <c r="AL933" s="108"/>
      <c r="AM933" s="108"/>
      <c r="AN933" s="108"/>
      <c r="AO933" s="108"/>
      <c r="AP933" s="108"/>
      <c r="AQ933" s="108"/>
      <c r="AR933" s="108"/>
      <c r="AS933" s="108"/>
      <c r="AT933" s="108"/>
      <c r="AU933" s="108"/>
      <c r="AV933" s="108"/>
      <c r="AW933" s="108"/>
      <c r="AX933" s="108"/>
      <c r="AY933" s="108"/>
      <c r="AZ933" s="108"/>
      <c r="BA933" s="108"/>
      <c r="BF933" s="108"/>
      <c r="BH933" s="108"/>
      <c r="BJ933" s="108"/>
      <c r="BL933" s="108"/>
      <c r="BM933" s="108"/>
      <c r="BN933" s="108"/>
      <c r="CC933" s="108"/>
      <c r="CD933" s="108"/>
      <c r="CE933" s="108"/>
      <c r="CF933" s="108"/>
    </row>
    <row r="934" spans="1:84">
      <c r="A934" s="108"/>
      <c r="B934" s="108"/>
      <c r="E934" s="108"/>
      <c r="F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  <c r="AH934" s="108"/>
      <c r="AI934" s="108"/>
      <c r="AJ934" s="108"/>
      <c r="AK934" s="108"/>
      <c r="AL934" s="108"/>
      <c r="AM934" s="108"/>
      <c r="AN934" s="108"/>
      <c r="AO934" s="108"/>
      <c r="AP934" s="108"/>
      <c r="AQ934" s="108"/>
      <c r="AR934" s="108"/>
      <c r="AS934" s="108"/>
      <c r="AT934" s="108"/>
      <c r="AU934" s="108"/>
      <c r="AV934" s="108"/>
      <c r="AW934" s="108"/>
      <c r="AX934" s="108"/>
      <c r="AY934" s="108"/>
      <c r="AZ934" s="108"/>
      <c r="BA934" s="108"/>
      <c r="BF934" s="108"/>
      <c r="BH934" s="108"/>
      <c r="BJ934" s="108"/>
      <c r="BL934" s="108"/>
      <c r="BM934" s="108"/>
      <c r="BN934" s="108"/>
      <c r="CC934" s="108"/>
      <c r="CD934" s="108"/>
      <c r="CE934" s="108"/>
      <c r="CF934" s="108"/>
    </row>
    <row r="935" spans="1:84">
      <c r="A935" s="108"/>
      <c r="B935" s="108"/>
      <c r="E935" s="108"/>
      <c r="F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  <c r="AH935" s="108"/>
      <c r="AI935" s="108"/>
      <c r="AJ935" s="108"/>
      <c r="AK935" s="108"/>
      <c r="AL935" s="108"/>
      <c r="AM935" s="108"/>
      <c r="AN935" s="108"/>
      <c r="AO935" s="108"/>
      <c r="AP935" s="108"/>
      <c r="AQ935" s="108"/>
      <c r="AR935" s="108"/>
      <c r="AS935" s="108"/>
      <c r="AT935" s="108"/>
      <c r="AU935" s="108"/>
      <c r="AV935" s="108"/>
      <c r="AW935" s="108"/>
      <c r="AX935" s="108"/>
      <c r="AY935" s="108"/>
      <c r="AZ935" s="108"/>
      <c r="BA935" s="108"/>
      <c r="BF935" s="108"/>
      <c r="BH935" s="108"/>
      <c r="BJ935" s="108"/>
      <c r="BL935" s="108"/>
      <c r="BM935" s="108"/>
      <c r="BN935" s="108"/>
      <c r="CC935" s="108"/>
      <c r="CD935" s="108"/>
      <c r="CE935" s="108"/>
      <c r="CF935" s="108"/>
    </row>
    <row r="936" spans="1:84">
      <c r="A936" s="108"/>
      <c r="B936" s="108"/>
      <c r="E936" s="108"/>
      <c r="F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  <c r="AH936" s="108"/>
      <c r="AI936" s="108"/>
      <c r="AJ936" s="108"/>
      <c r="AK936" s="108"/>
      <c r="AL936" s="108"/>
      <c r="AM936" s="108"/>
      <c r="AN936" s="108"/>
      <c r="AO936" s="108"/>
      <c r="AP936" s="108"/>
      <c r="AQ936" s="108"/>
      <c r="AR936" s="108"/>
      <c r="AS936" s="108"/>
      <c r="AT936" s="108"/>
      <c r="AU936" s="108"/>
      <c r="AV936" s="108"/>
      <c r="AW936" s="108"/>
      <c r="AX936" s="108"/>
      <c r="AY936" s="108"/>
      <c r="AZ936" s="108"/>
      <c r="BA936" s="108"/>
      <c r="BF936" s="108"/>
      <c r="BH936" s="108"/>
      <c r="BJ936" s="108"/>
      <c r="BL936" s="108"/>
      <c r="BM936" s="108"/>
      <c r="BN936" s="108"/>
      <c r="CC936" s="108"/>
      <c r="CD936" s="108"/>
      <c r="CE936" s="108"/>
      <c r="CF936" s="108"/>
    </row>
    <row r="937" spans="1:84">
      <c r="A937" s="108"/>
      <c r="B937" s="108"/>
      <c r="E937" s="108"/>
      <c r="F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  <c r="AH937" s="108"/>
      <c r="AI937" s="108"/>
      <c r="AJ937" s="108"/>
      <c r="AK937" s="108"/>
      <c r="AL937" s="108"/>
      <c r="AM937" s="108"/>
      <c r="AN937" s="108"/>
      <c r="AO937" s="108"/>
      <c r="AP937" s="108"/>
      <c r="AQ937" s="108"/>
      <c r="AR937" s="108"/>
      <c r="AS937" s="108"/>
      <c r="AT937" s="108"/>
      <c r="AU937" s="108"/>
      <c r="AV937" s="108"/>
      <c r="AW937" s="108"/>
      <c r="AX937" s="108"/>
      <c r="AY937" s="108"/>
      <c r="AZ937" s="108"/>
      <c r="BA937" s="108"/>
      <c r="BF937" s="108"/>
      <c r="BH937" s="108"/>
      <c r="BJ937" s="108"/>
      <c r="BL937" s="108"/>
      <c r="BM937" s="108"/>
      <c r="BN937" s="108"/>
      <c r="CC937" s="108"/>
      <c r="CD937" s="108"/>
      <c r="CE937" s="108"/>
      <c r="CF937" s="108"/>
    </row>
    <row r="938" spans="1:84">
      <c r="A938" s="108"/>
      <c r="B938" s="108"/>
      <c r="E938" s="108"/>
      <c r="F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  <c r="AH938" s="108"/>
      <c r="AI938" s="108"/>
      <c r="AJ938" s="108"/>
      <c r="AK938" s="108"/>
      <c r="AL938" s="108"/>
      <c r="AM938" s="108"/>
      <c r="AN938" s="108"/>
      <c r="AO938" s="108"/>
      <c r="AP938" s="108"/>
      <c r="AQ938" s="108"/>
      <c r="AR938" s="108"/>
      <c r="AS938" s="108"/>
      <c r="AT938" s="108"/>
      <c r="AU938" s="108"/>
      <c r="AV938" s="108"/>
      <c r="AW938" s="108"/>
      <c r="AX938" s="108"/>
      <c r="AY938" s="108"/>
      <c r="AZ938" s="108"/>
      <c r="BA938" s="108"/>
      <c r="BF938" s="108"/>
      <c r="BH938" s="108"/>
      <c r="BJ938" s="108"/>
      <c r="BL938" s="108"/>
      <c r="BM938" s="108"/>
      <c r="BN938" s="108"/>
      <c r="CC938" s="108"/>
      <c r="CD938" s="108"/>
      <c r="CE938" s="108"/>
      <c r="CF938" s="108"/>
    </row>
    <row r="939" spans="1:84">
      <c r="A939" s="108"/>
      <c r="B939" s="108"/>
      <c r="E939" s="108"/>
      <c r="F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  <c r="AH939" s="108"/>
      <c r="AI939" s="108"/>
      <c r="AJ939" s="108"/>
      <c r="AK939" s="108"/>
      <c r="AL939" s="108"/>
      <c r="AM939" s="108"/>
      <c r="AN939" s="108"/>
      <c r="AO939" s="108"/>
      <c r="AP939" s="108"/>
      <c r="AQ939" s="108"/>
      <c r="AR939" s="108"/>
      <c r="AS939" s="108"/>
      <c r="AT939" s="108"/>
      <c r="AU939" s="108"/>
      <c r="AV939" s="108"/>
      <c r="AW939" s="108"/>
      <c r="AX939" s="108"/>
      <c r="AY939" s="108"/>
      <c r="AZ939" s="108"/>
      <c r="BA939" s="108"/>
      <c r="BF939" s="108"/>
      <c r="BH939" s="108"/>
      <c r="BJ939" s="108"/>
      <c r="BL939" s="108"/>
      <c r="BM939" s="108"/>
      <c r="BN939" s="108"/>
      <c r="CC939" s="108"/>
      <c r="CD939" s="108"/>
      <c r="CE939" s="108"/>
      <c r="CF939" s="108"/>
    </row>
    <row r="940" spans="1:84">
      <c r="A940" s="108"/>
      <c r="B940" s="108"/>
      <c r="E940" s="108"/>
      <c r="F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  <c r="AH940" s="108"/>
      <c r="AI940" s="108"/>
      <c r="AJ940" s="108"/>
      <c r="AK940" s="108"/>
      <c r="AL940" s="108"/>
      <c r="AM940" s="108"/>
      <c r="AN940" s="108"/>
      <c r="AO940" s="108"/>
      <c r="AP940" s="108"/>
      <c r="AQ940" s="108"/>
      <c r="AR940" s="108"/>
      <c r="AS940" s="108"/>
      <c r="AT940" s="108"/>
      <c r="AU940" s="108"/>
      <c r="AV940" s="108"/>
      <c r="AW940" s="108"/>
      <c r="AX940" s="108"/>
      <c r="AY940" s="108"/>
      <c r="AZ940" s="108"/>
      <c r="BA940" s="108"/>
      <c r="BF940" s="108"/>
      <c r="BH940" s="108"/>
      <c r="BJ940" s="108"/>
      <c r="BL940" s="108"/>
      <c r="BM940" s="108"/>
      <c r="BN940" s="108"/>
      <c r="CC940" s="108"/>
      <c r="CD940" s="108"/>
      <c r="CE940" s="108"/>
      <c r="CF940" s="108"/>
    </row>
    <row r="941" spans="1:84">
      <c r="A941" s="108"/>
      <c r="B941" s="108"/>
      <c r="E941" s="108"/>
      <c r="F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A941" s="108"/>
      <c r="BF941" s="108"/>
      <c r="BH941" s="108"/>
      <c r="BJ941" s="108"/>
      <c r="BL941" s="108"/>
      <c r="BM941" s="108"/>
      <c r="BN941" s="108"/>
      <c r="CC941" s="108"/>
      <c r="CD941" s="108"/>
      <c r="CE941" s="108"/>
      <c r="CF941" s="108"/>
    </row>
    <row r="942" spans="1:84">
      <c r="A942" s="108"/>
      <c r="B942" s="108"/>
      <c r="E942" s="108"/>
      <c r="F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A942" s="108"/>
      <c r="BF942" s="108"/>
      <c r="BH942" s="108"/>
      <c r="BJ942" s="108"/>
      <c r="BL942" s="108"/>
      <c r="BM942" s="108"/>
      <c r="BN942" s="108"/>
      <c r="CC942" s="108"/>
      <c r="CD942" s="108"/>
      <c r="CE942" s="108"/>
      <c r="CF942" s="108"/>
    </row>
    <row r="943" spans="1:84">
      <c r="A943" s="108"/>
      <c r="B943" s="108"/>
      <c r="E943" s="108"/>
      <c r="F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A943" s="108"/>
      <c r="BF943" s="108"/>
      <c r="BH943" s="108"/>
      <c r="BJ943" s="108"/>
      <c r="BL943" s="108"/>
      <c r="BM943" s="108"/>
      <c r="BN943" s="108"/>
      <c r="CC943" s="108"/>
      <c r="CD943" s="108"/>
      <c r="CE943" s="108"/>
      <c r="CF943" s="108"/>
    </row>
    <row r="944" spans="1:84">
      <c r="A944" s="108"/>
      <c r="B944" s="108"/>
      <c r="E944" s="108"/>
      <c r="F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A944" s="108"/>
      <c r="BF944" s="108"/>
      <c r="BH944" s="108"/>
      <c r="BJ944" s="108"/>
      <c r="BL944" s="108"/>
      <c r="BM944" s="108"/>
      <c r="BN944" s="108"/>
      <c r="CC944" s="108"/>
      <c r="CD944" s="108"/>
      <c r="CE944" s="108"/>
      <c r="CF944" s="108"/>
    </row>
    <row r="945" spans="1:84">
      <c r="A945" s="108"/>
      <c r="B945" s="108"/>
      <c r="E945" s="108"/>
      <c r="F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A945" s="108"/>
      <c r="BF945" s="108"/>
      <c r="BH945" s="108"/>
      <c r="BJ945" s="108"/>
      <c r="BL945" s="108"/>
      <c r="BM945" s="108"/>
      <c r="BN945" s="108"/>
      <c r="CC945" s="108"/>
      <c r="CD945" s="108"/>
      <c r="CE945" s="108"/>
      <c r="CF945" s="108"/>
    </row>
    <row r="946" spans="1:84">
      <c r="A946" s="108"/>
      <c r="B946" s="108"/>
      <c r="E946" s="108"/>
      <c r="F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A946" s="108"/>
      <c r="BF946" s="108"/>
      <c r="BH946" s="108"/>
      <c r="BJ946" s="108"/>
      <c r="BL946" s="108"/>
      <c r="BM946" s="108"/>
      <c r="BN946" s="108"/>
      <c r="CC946" s="108"/>
      <c r="CD946" s="108"/>
      <c r="CE946" s="108"/>
      <c r="CF946" s="108"/>
    </row>
    <row r="947" spans="1:84">
      <c r="A947" s="108"/>
      <c r="B947" s="108"/>
      <c r="E947" s="108"/>
      <c r="F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A947" s="108"/>
      <c r="BF947" s="108"/>
      <c r="BH947" s="108"/>
      <c r="BJ947" s="108"/>
      <c r="BL947" s="108"/>
      <c r="BM947" s="108"/>
      <c r="BN947" s="108"/>
      <c r="CC947" s="108"/>
      <c r="CD947" s="108"/>
      <c r="CE947" s="108"/>
      <c r="CF947" s="108"/>
    </row>
    <row r="948" spans="1:84">
      <c r="A948" s="108"/>
      <c r="B948" s="108"/>
      <c r="E948" s="108"/>
      <c r="F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A948" s="108"/>
      <c r="BF948" s="108"/>
      <c r="BH948" s="108"/>
      <c r="BJ948" s="108"/>
      <c r="BL948" s="108"/>
      <c r="BM948" s="108"/>
      <c r="BN948" s="108"/>
      <c r="CC948" s="108"/>
      <c r="CD948" s="108"/>
      <c r="CE948" s="108"/>
      <c r="CF948" s="108"/>
    </row>
    <row r="949" spans="1:84">
      <c r="A949" s="108"/>
      <c r="B949" s="108"/>
      <c r="E949" s="108"/>
      <c r="F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A949" s="108"/>
      <c r="BF949" s="108"/>
      <c r="BH949" s="108"/>
      <c r="BJ949" s="108"/>
      <c r="BL949" s="108"/>
      <c r="BM949" s="108"/>
      <c r="BN949" s="108"/>
      <c r="CC949" s="108"/>
      <c r="CD949" s="108"/>
      <c r="CE949" s="108"/>
      <c r="CF949" s="108"/>
    </row>
    <row r="950" spans="1:84">
      <c r="A950" s="108"/>
      <c r="B950" s="108"/>
      <c r="E950" s="108"/>
      <c r="F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A950" s="108"/>
      <c r="BF950" s="108"/>
      <c r="BH950" s="108"/>
      <c r="BJ950" s="108"/>
      <c r="BL950" s="108"/>
      <c r="BM950" s="108"/>
      <c r="BN950" s="108"/>
      <c r="CC950" s="108"/>
      <c r="CD950" s="108"/>
      <c r="CE950" s="108"/>
      <c r="CF950" s="108"/>
    </row>
    <row r="951" spans="1:84">
      <c r="A951" s="108"/>
      <c r="B951" s="108"/>
      <c r="E951" s="108"/>
      <c r="F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A951" s="108"/>
      <c r="BF951" s="108"/>
      <c r="BH951" s="108"/>
      <c r="BJ951" s="108"/>
      <c r="BL951" s="108"/>
      <c r="BM951" s="108"/>
      <c r="BN951" s="108"/>
      <c r="CC951" s="108"/>
      <c r="CD951" s="108"/>
      <c r="CE951" s="108"/>
      <c r="CF951" s="108"/>
    </row>
    <row r="952" spans="1:84">
      <c r="A952" s="108"/>
      <c r="B952" s="108"/>
      <c r="E952" s="108"/>
      <c r="F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A952" s="108"/>
      <c r="BF952" s="108"/>
      <c r="BH952" s="108"/>
      <c r="BJ952" s="108"/>
      <c r="BL952" s="108"/>
      <c r="BM952" s="108"/>
      <c r="BN952" s="108"/>
      <c r="CC952" s="108"/>
      <c r="CD952" s="108"/>
      <c r="CE952" s="108"/>
      <c r="CF952" s="108"/>
    </row>
    <row r="953" spans="1:84">
      <c r="A953" s="108"/>
      <c r="B953" s="108"/>
      <c r="E953" s="108"/>
      <c r="F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A953" s="108"/>
      <c r="BF953" s="108"/>
      <c r="BH953" s="108"/>
      <c r="BJ953" s="108"/>
      <c r="BL953" s="108"/>
      <c r="BM953" s="108"/>
      <c r="BN953" s="108"/>
      <c r="CC953" s="108"/>
      <c r="CD953" s="108"/>
      <c r="CE953" s="108"/>
      <c r="CF953" s="108"/>
    </row>
    <row r="954" spans="1:84">
      <c r="A954" s="108"/>
      <c r="B954" s="108"/>
      <c r="E954" s="108"/>
      <c r="F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A954" s="108"/>
      <c r="BF954" s="108"/>
      <c r="BH954" s="108"/>
      <c r="BJ954" s="108"/>
      <c r="BL954" s="108"/>
      <c r="BM954" s="108"/>
      <c r="BN954" s="108"/>
      <c r="CC954" s="108"/>
      <c r="CD954" s="108"/>
      <c r="CE954" s="108"/>
      <c r="CF954" s="108"/>
    </row>
    <row r="955" spans="1:84">
      <c r="A955" s="108"/>
      <c r="B955" s="108"/>
      <c r="E955" s="108"/>
      <c r="F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A955" s="108"/>
      <c r="BF955" s="108"/>
      <c r="BH955" s="108"/>
      <c r="BJ955" s="108"/>
      <c r="BL955" s="108"/>
      <c r="BM955" s="108"/>
      <c r="BN955" s="108"/>
      <c r="CC955" s="108"/>
      <c r="CD955" s="108"/>
      <c r="CE955" s="108"/>
      <c r="CF955" s="108"/>
    </row>
    <row r="956" spans="1:84">
      <c r="A956" s="108"/>
      <c r="B956" s="108"/>
      <c r="E956" s="108"/>
      <c r="F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A956" s="108"/>
      <c r="BF956" s="108"/>
      <c r="BH956" s="108"/>
      <c r="BJ956" s="108"/>
      <c r="BL956" s="108"/>
      <c r="BM956" s="108"/>
      <c r="BN956" s="108"/>
      <c r="CC956" s="108"/>
      <c r="CD956" s="108"/>
      <c r="CE956" s="108"/>
      <c r="CF956" s="108"/>
    </row>
    <row r="957" spans="1:84">
      <c r="A957" s="108"/>
      <c r="B957" s="108"/>
      <c r="E957" s="108"/>
      <c r="F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A957" s="108"/>
      <c r="BF957" s="108"/>
      <c r="BH957" s="108"/>
      <c r="BJ957" s="108"/>
      <c r="BL957" s="108"/>
      <c r="BM957" s="108"/>
      <c r="BN957" s="108"/>
      <c r="CC957" s="108"/>
      <c r="CD957" s="108"/>
      <c r="CE957" s="108"/>
      <c r="CF957" s="108"/>
    </row>
    <row r="958" spans="1:84">
      <c r="A958" s="108"/>
      <c r="B958" s="108"/>
      <c r="E958" s="108"/>
      <c r="F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A958" s="108"/>
      <c r="BF958" s="108"/>
      <c r="BH958" s="108"/>
      <c r="BJ958" s="108"/>
      <c r="BL958" s="108"/>
      <c r="BM958" s="108"/>
      <c r="BN958" s="108"/>
      <c r="CC958" s="108"/>
      <c r="CD958" s="108"/>
      <c r="CE958" s="108"/>
      <c r="CF958" s="108"/>
    </row>
    <row r="959" spans="1:84">
      <c r="A959" s="108"/>
      <c r="B959" s="108"/>
      <c r="E959" s="108"/>
      <c r="F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A959" s="108"/>
      <c r="BF959" s="108"/>
      <c r="BH959" s="108"/>
      <c r="BJ959" s="108"/>
      <c r="BL959" s="108"/>
      <c r="BM959" s="108"/>
      <c r="BN959" s="108"/>
      <c r="CC959" s="108"/>
      <c r="CD959" s="108"/>
      <c r="CE959" s="108"/>
      <c r="CF959" s="108"/>
    </row>
    <row r="960" spans="1:84">
      <c r="A960" s="108"/>
      <c r="B960" s="108"/>
      <c r="E960" s="108"/>
      <c r="F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A960" s="108"/>
      <c r="BF960" s="108"/>
      <c r="BH960" s="108"/>
      <c r="BJ960" s="108"/>
      <c r="BL960" s="108"/>
      <c r="BM960" s="108"/>
      <c r="BN960" s="108"/>
      <c r="CC960" s="108"/>
      <c r="CD960" s="108"/>
      <c r="CE960" s="108"/>
      <c r="CF960" s="108"/>
    </row>
    <row r="961" spans="1:84">
      <c r="A961" s="108"/>
      <c r="B961" s="108"/>
      <c r="E961" s="108"/>
      <c r="F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  <c r="AH961" s="108"/>
      <c r="AI961" s="108"/>
      <c r="AJ961" s="108"/>
      <c r="AK961" s="108"/>
      <c r="AL961" s="108"/>
      <c r="AM961" s="108"/>
      <c r="AN961" s="108"/>
      <c r="AO961" s="108"/>
      <c r="AP961" s="108"/>
      <c r="AQ961" s="108"/>
      <c r="AR961" s="108"/>
      <c r="AS961" s="108"/>
      <c r="AT961" s="108"/>
      <c r="AU961" s="108"/>
      <c r="AV961" s="108"/>
      <c r="AW961" s="108"/>
      <c r="AX961" s="108"/>
      <c r="AY961" s="108"/>
      <c r="AZ961" s="108"/>
      <c r="BA961" s="108"/>
      <c r="BF961" s="108"/>
      <c r="BH961" s="108"/>
      <c r="BJ961" s="108"/>
      <c r="BL961" s="108"/>
      <c r="BM961" s="108"/>
      <c r="BN961" s="108"/>
      <c r="CC961" s="108"/>
      <c r="CD961" s="108"/>
      <c r="CE961" s="108"/>
      <c r="CF961" s="108"/>
    </row>
    <row r="962" spans="1:84">
      <c r="A962" s="108"/>
      <c r="B962" s="108"/>
      <c r="E962" s="108"/>
      <c r="F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  <c r="AH962" s="108"/>
      <c r="AI962" s="108"/>
      <c r="AJ962" s="108"/>
      <c r="AK962" s="108"/>
      <c r="AL962" s="108"/>
      <c r="AM962" s="108"/>
      <c r="AN962" s="108"/>
      <c r="AO962" s="108"/>
      <c r="AP962" s="108"/>
      <c r="AQ962" s="108"/>
      <c r="AR962" s="108"/>
      <c r="AS962" s="108"/>
      <c r="AT962" s="108"/>
      <c r="AU962" s="108"/>
      <c r="AV962" s="108"/>
      <c r="AW962" s="108"/>
      <c r="AX962" s="108"/>
      <c r="AY962" s="108"/>
      <c r="AZ962" s="108"/>
      <c r="BA962" s="108"/>
      <c r="BF962" s="108"/>
      <c r="BH962" s="108"/>
      <c r="BJ962" s="108"/>
      <c r="BL962" s="108"/>
      <c r="BM962" s="108"/>
      <c r="BN962" s="108"/>
      <c r="CC962" s="108"/>
      <c r="CD962" s="108"/>
      <c r="CE962" s="108"/>
      <c r="CF962" s="108"/>
    </row>
    <row r="963" spans="1:84">
      <c r="A963" s="108"/>
      <c r="B963" s="108"/>
      <c r="E963" s="108"/>
      <c r="F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  <c r="AH963" s="108"/>
      <c r="AI963" s="108"/>
      <c r="AJ963" s="108"/>
      <c r="AK963" s="108"/>
      <c r="AL963" s="108"/>
      <c r="AM963" s="108"/>
      <c r="AN963" s="108"/>
      <c r="AO963" s="108"/>
      <c r="AP963" s="108"/>
      <c r="AQ963" s="108"/>
      <c r="AR963" s="108"/>
      <c r="AS963" s="108"/>
      <c r="AT963" s="108"/>
      <c r="AU963" s="108"/>
      <c r="AV963" s="108"/>
      <c r="AW963" s="108"/>
      <c r="AX963" s="108"/>
      <c r="AY963" s="108"/>
      <c r="AZ963" s="108"/>
      <c r="BA963" s="108"/>
      <c r="BF963" s="108"/>
      <c r="BH963" s="108"/>
      <c r="BJ963" s="108"/>
      <c r="BL963" s="108"/>
      <c r="BM963" s="108"/>
      <c r="BN963" s="108"/>
      <c r="CC963" s="108"/>
      <c r="CD963" s="108"/>
      <c r="CE963" s="108"/>
      <c r="CF963" s="108"/>
    </row>
    <row r="964" spans="1:84">
      <c r="A964" s="108"/>
      <c r="B964" s="108"/>
      <c r="E964" s="108"/>
      <c r="F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  <c r="AH964" s="108"/>
      <c r="AI964" s="108"/>
      <c r="AJ964" s="108"/>
      <c r="AK964" s="108"/>
      <c r="AL964" s="108"/>
      <c r="AM964" s="108"/>
      <c r="AN964" s="108"/>
      <c r="AO964" s="108"/>
      <c r="AP964" s="108"/>
      <c r="AQ964" s="108"/>
      <c r="AR964" s="108"/>
      <c r="AS964" s="108"/>
      <c r="AT964" s="108"/>
      <c r="AU964" s="108"/>
      <c r="AV964" s="108"/>
      <c r="AW964" s="108"/>
      <c r="AX964" s="108"/>
      <c r="AY964" s="108"/>
      <c r="AZ964" s="108"/>
      <c r="BA964" s="108"/>
      <c r="BF964" s="108"/>
      <c r="BH964" s="108"/>
      <c r="BJ964" s="108"/>
      <c r="BL964" s="108"/>
      <c r="BM964" s="108"/>
      <c r="BN964" s="108"/>
      <c r="CC964" s="108"/>
      <c r="CD964" s="108"/>
      <c r="CE964" s="108"/>
      <c r="CF964" s="108"/>
    </row>
    <row r="965" spans="1:84">
      <c r="A965" s="108"/>
      <c r="B965" s="108"/>
      <c r="E965" s="108"/>
      <c r="F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  <c r="AH965" s="108"/>
      <c r="AI965" s="108"/>
      <c r="AJ965" s="108"/>
      <c r="AK965" s="108"/>
      <c r="AL965" s="108"/>
      <c r="AM965" s="108"/>
      <c r="AN965" s="108"/>
      <c r="AO965" s="108"/>
      <c r="AP965" s="108"/>
      <c r="AQ965" s="108"/>
      <c r="AR965" s="108"/>
      <c r="AS965" s="108"/>
      <c r="AT965" s="108"/>
      <c r="AU965" s="108"/>
      <c r="AV965" s="108"/>
      <c r="AW965" s="108"/>
      <c r="AX965" s="108"/>
      <c r="AY965" s="108"/>
      <c r="AZ965" s="108"/>
      <c r="BA965" s="108"/>
      <c r="BF965" s="108"/>
      <c r="BH965" s="108"/>
      <c r="BJ965" s="108"/>
      <c r="BL965" s="108"/>
      <c r="BM965" s="108"/>
      <c r="BN965" s="108"/>
      <c r="CC965" s="108"/>
      <c r="CD965" s="108"/>
      <c r="CE965" s="108"/>
      <c r="CF965" s="108"/>
    </row>
    <row r="966" spans="1:84">
      <c r="A966" s="108"/>
      <c r="B966" s="108"/>
      <c r="E966" s="108"/>
      <c r="F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  <c r="AH966" s="108"/>
      <c r="AI966" s="108"/>
      <c r="AJ966" s="108"/>
      <c r="AK966" s="108"/>
      <c r="AL966" s="108"/>
      <c r="AM966" s="108"/>
      <c r="AN966" s="108"/>
      <c r="AO966" s="108"/>
      <c r="AP966" s="108"/>
      <c r="AQ966" s="108"/>
      <c r="AR966" s="108"/>
      <c r="AS966" s="108"/>
      <c r="AT966" s="108"/>
      <c r="AU966" s="108"/>
      <c r="AV966" s="108"/>
      <c r="AW966" s="108"/>
      <c r="AX966" s="108"/>
      <c r="AY966" s="108"/>
      <c r="AZ966" s="108"/>
      <c r="BA966" s="108"/>
      <c r="BF966" s="108"/>
      <c r="BH966" s="108"/>
      <c r="BJ966" s="108"/>
      <c r="BL966" s="108"/>
      <c r="BM966" s="108"/>
      <c r="BN966" s="108"/>
      <c r="CC966" s="108"/>
      <c r="CD966" s="108"/>
      <c r="CE966" s="108"/>
      <c r="CF966" s="108"/>
    </row>
    <row r="967" spans="1:84">
      <c r="A967" s="108"/>
      <c r="B967" s="108"/>
      <c r="E967" s="108"/>
      <c r="F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  <c r="AH967" s="108"/>
      <c r="AI967" s="108"/>
      <c r="AJ967" s="108"/>
      <c r="AK967" s="108"/>
      <c r="AL967" s="108"/>
      <c r="AM967" s="108"/>
      <c r="AN967" s="108"/>
      <c r="AO967" s="108"/>
      <c r="AP967" s="108"/>
      <c r="AQ967" s="108"/>
      <c r="AR967" s="108"/>
      <c r="AS967" s="108"/>
      <c r="AT967" s="108"/>
      <c r="AU967" s="108"/>
      <c r="AV967" s="108"/>
      <c r="AW967" s="108"/>
      <c r="AX967" s="108"/>
      <c r="AY967" s="108"/>
      <c r="AZ967" s="108"/>
      <c r="BA967" s="108"/>
      <c r="BF967" s="108"/>
      <c r="BH967" s="108"/>
      <c r="BJ967" s="108"/>
      <c r="BL967" s="108"/>
      <c r="BM967" s="108"/>
      <c r="BN967" s="108"/>
      <c r="CC967" s="108"/>
      <c r="CD967" s="108"/>
      <c r="CE967" s="108"/>
      <c r="CF967" s="108"/>
    </row>
    <row r="968" spans="1:84">
      <c r="A968" s="108"/>
      <c r="B968" s="108"/>
      <c r="E968" s="108"/>
      <c r="F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  <c r="AH968" s="108"/>
      <c r="AI968" s="108"/>
      <c r="AJ968" s="108"/>
      <c r="AK968" s="108"/>
      <c r="AL968" s="108"/>
      <c r="AM968" s="108"/>
      <c r="AN968" s="108"/>
      <c r="AO968" s="108"/>
      <c r="AP968" s="108"/>
      <c r="AQ968" s="108"/>
      <c r="AR968" s="108"/>
      <c r="AS968" s="108"/>
      <c r="AT968" s="108"/>
      <c r="AU968" s="108"/>
      <c r="AV968" s="108"/>
      <c r="AW968" s="108"/>
      <c r="AX968" s="108"/>
      <c r="AY968" s="108"/>
      <c r="AZ968" s="108"/>
      <c r="BA968" s="108"/>
      <c r="BF968" s="108"/>
      <c r="BH968" s="108"/>
      <c r="BJ968" s="108"/>
      <c r="BL968" s="108"/>
      <c r="BM968" s="108"/>
      <c r="BN968" s="108"/>
      <c r="CC968" s="108"/>
      <c r="CD968" s="108"/>
      <c r="CE968" s="108"/>
      <c r="CF968" s="108"/>
    </row>
    <row r="969" spans="1:84">
      <c r="A969" s="108"/>
      <c r="B969" s="108"/>
      <c r="E969" s="108"/>
      <c r="F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  <c r="AH969" s="108"/>
      <c r="AI969" s="108"/>
      <c r="AJ969" s="108"/>
      <c r="AK969" s="108"/>
      <c r="AL969" s="108"/>
      <c r="AM969" s="108"/>
      <c r="AN969" s="108"/>
      <c r="AO969" s="108"/>
      <c r="AP969" s="108"/>
      <c r="AQ969" s="108"/>
      <c r="AR969" s="108"/>
      <c r="AS969" s="108"/>
      <c r="AT969" s="108"/>
      <c r="AU969" s="108"/>
      <c r="AV969" s="108"/>
      <c r="AW969" s="108"/>
      <c r="AX969" s="108"/>
      <c r="AY969" s="108"/>
      <c r="AZ969" s="108"/>
      <c r="BA969" s="108"/>
      <c r="BF969" s="108"/>
      <c r="BH969" s="108"/>
      <c r="BJ969" s="108"/>
      <c r="BL969" s="108"/>
      <c r="BM969" s="108"/>
      <c r="BN969" s="108"/>
      <c r="CC969" s="108"/>
      <c r="CD969" s="108"/>
      <c r="CE969" s="108"/>
      <c r="CF969" s="108"/>
    </row>
    <row r="970" spans="1:84">
      <c r="A970" s="108"/>
      <c r="B970" s="108"/>
      <c r="E970" s="108"/>
      <c r="F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  <c r="AH970" s="108"/>
      <c r="AI970" s="108"/>
      <c r="AJ970" s="108"/>
      <c r="AK970" s="108"/>
      <c r="AL970" s="108"/>
      <c r="AM970" s="108"/>
      <c r="AN970" s="108"/>
      <c r="AO970" s="108"/>
      <c r="AP970" s="108"/>
      <c r="AQ970" s="108"/>
      <c r="AR970" s="108"/>
      <c r="AS970" s="108"/>
      <c r="AT970" s="108"/>
      <c r="AU970" s="108"/>
      <c r="AV970" s="108"/>
      <c r="AW970" s="108"/>
      <c r="AX970" s="108"/>
      <c r="AY970" s="108"/>
      <c r="AZ970" s="108"/>
      <c r="BA970" s="108"/>
      <c r="BF970" s="108"/>
      <c r="BH970" s="108"/>
      <c r="BJ970" s="108"/>
      <c r="BL970" s="108"/>
      <c r="BM970" s="108"/>
      <c r="BN970" s="108"/>
      <c r="CC970" s="108"/>
      <c r="CD970" s="108"/>
      <c r="CE970" s="108"/>
      <c r="CF970" s="108"/>
    </row>
    <row r="971" spans="1:84">
      <c r="A971" s="108"/>
      <c r="B971" s="108"/>
      <c r="E971" s="108"/>
      <c r="F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  <c r="AH971" s="108"/>
      <c r="AI971" s="108"/>
      <c r="AJ971" s="108"/>
      <c r="AK971" s="108"/>
      <c r="AL971" s="108"/>
      <c r="AM971" s="108"/>
      <c r="AN971" s="108"/>
      <c r="AO971" s="108"/>
      <c r="AP971" s="108"/>
      <c r="AQ971" s="108"/>
      <c r="AR971" s="108"/>
      <c r="AS971" s="108"/>
      <c r="AT971" s="108"/>
      <c r="AU971" s="108"/>
      <c r="AV971" s="108"/>
      <c r="AW971" s="108"/>
      <c r="AX971" s="108"/>
      <c r="AY971" s="108"/>
      <c r="AZ971" s="108"/>
      <c r="BA971" s="108"/>
      <c r="BF971" s="108"/>
      <c r="BH971" s="108"/>
      <c r="BJ971" s="108"/>
      <c r="BL971" s="108"/>
      <c r="BM971" s="108"/>
      <c r="BN971" s="108"/>
      <c r="CC971" s="108"/>
      <c r="CD971" s="108"/>
      <c r="CE971" s="108"/>
      <c r="CF971" s="108"/>
    </row>
    <row r="972" spans="1:84">
      <c r="A972" s="108"/>
      <c r="B972" s="108"/>
      <c r="E972" s="108"/>
      <c r="F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  <c r="AH972" s="108"/>
      <c r="AI972" s="108"/>
      <c r="AJ972" s="108"/>
      <c r="AK972" s="108"/>
      <c r="AL972" s="108"/>
      <c r="AM972" s="108"/>
      <c r="AN972" s="108"/>
      <c r="AO972" s="108"/>
      <c r="AP972" s="108"/>
      <c r="AQ972" s="108"/>
      <c r="AR972" s="108"/>
      <c r="AS972" s="108"/>
      <c r="AT972" s="108"/>
      <c r="AU972" s="108"/>
      <c r="AV972" s="108"/>
      <c r="AW972" s="108"/>
      <c r="AX972" s="108"/>
      <c r="AY972" s="108"/>
      <c r="AZ972" s="108"/>
      <c r="BA972" s="108"/>
      <c r="BF972" s="108"/>
      <c r="BH972" s="108"/>
      <c r="BJ972" s="108"/>
      <c r="BL972" s="108"/>
      <c r="BM972" s="108"/>
      <c r="BN972" s="108"/>
      <c r="CC972" s="108"/>
      <c r="CD972" s="108"/>
      <c r="CE972" s="108"/>
      <c r="CF972" s="108"/>
    </row>
    <row r="973" spans="1:84">
      <c r="A973" s="108"/>
      <c r="B973" s="108"/>
      <c r="E973" s="108"/>
      <c r="F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  <c r="AH973" s="108"/>
      <c r="AI973" s="108"/>
      <c r="AJ973" s="108"/>
      <c r="AK973" s="108"/>
      <c r="AL973" s="108"/>
      <c r="AM973" s="108"/>
      <c r="AN973" s="108"/>
      <c r="AO973" s="108"/>
      <c r="AP973" s="108"/>
      <c r="AQ973" s="108"/>
      <c r="AR973" s="108"/>
      <c r="AS973" s="108"/>
      <c r="AT973" s="108"/>
      <c r="AU973" s="108"/>
      <c r="AV973" s="108"/>
      <c r="AW973" s="108"/>
      <c r="AX973" s="108"/>
      <c r="AY973" s="108"/>
      <c r="AZ973" s="108"/>
      <c r="BA973" s="108"/>
      <c r="BF973" s="108"/>
      <c r="BH973" s="108"/>
      <c r="BJ973" s="108"/>
      <c r="BL973" s="108"/>
      <c r="BM973" s="108"/>
      <c r="BN973" s="108"/>
      <c r="CC973" s="108"/>
      <c r="CD973" s="108"/>
      <c r="CE973" s="108"/>
      <c r="CF973" s="108"/>
    </row>
    <row r="974" spans="1:84">
      <c r="A974" s="108"/>
      <c r="B974" s="108"/>
      <c r="E974" s="108"/>
      <c r="F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  <c r="AH974" s="108"/>
      <c r="AI974" s="108"/>
      <c r="AJ974" s="108"/>
      <c r="AK974" s="108"/>
      <c r="AL974" s="108"/>
      <c r="AM974" s="108"/>
      <c r="AN974" s="108"/>
      <c r="AO974" s="108"/>
      <c r="AP974" s="108"/>
      <c r="AQ974" s="108"/>
      <c r="AR974" s="108"/>
      <c r="AS974" s="108"/>
      <c r="AT974" s="108"/>
      <c r="AU974" s="108"/>
      <c r="AV974" s="108"/>
      <c r="AW974" s="108"/>
      <c r="AX974" s="108"/>
      <c r="AY974" s="108"/>
      <c r="AZ974" s="108"/>
      <c r="BA974" s="108"/>
      <c r="BF974" s="108"/>
      <c r="BH974" s="108"/>
      <c r="BJ974" s="108"/>
      <c r="BL974" s="108"/>
      <c r="BM974" s="108"/>
      <c r="BN974" s="108"/>
      <c r="CC974" s="108"/>
      <c r="CD974" s="108"/>
      <c r="CE974" s="108"/>
      <c r="CF974" s="108"/>
    </row>
    <row r="975" spans="1:84">
      <c r="A975" s="108"/>
      <c r="B975" s="108"/>
      <c r="E975" s="108"/>
      <c r="F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  <c r="AH975" s="108"/>
      <c r="AI975" s="108"/>
      <c r="AJ975" s="108"/>
      <c r="AK975" s="108"/>
      <c r="AL975" s="108"/>
      <c r="AM975" s="108"/>
      <c r="AN975" s="108"/>
      <c r="AO975" s="108"/>
      <c r="AP975" s="108"/>
      <c r="AQ975" s="108"/>
      <c r="AR975" s="108"/>
      <c r="AS975" s="108"/>
      <c r="AT975" s="108"/>
      <c r="AU975" s="108"/>
      <c r="AV975" s="108"/>
      <c r="AW975" s="108"/>
      <c r="AX975" s="108"/>
      <c r="AY975" s="108"/>
      <c r="AZ975" s="108"/>
      <c r="BA975" s="108"/>
      <c r="BF975" s="108"/>
      <c r="BH975" s="108"/>
      <c r="BJ975" s="108"/>
      <c r="BL975" s="108"/>
      <c r="BM975" s="108"/>
      <c r="BN975" s="108"/>
      <c r="CC975" s="108"/>
      <c r="CD975" s="108"/>
      <c r="CE975" s="108"/>
      <c r="CF975" s="108"/>
    </row>
    <row r="976" spans="1:84">
      <c r="A976" s="108"/>
      <c r="B976" s="108"/>
      <c r="E976" s="108"/>
      <c r="F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  <c r="AH976" s="108"/>
      <c r="AI976" s="108"/>
      <c r="AJ976" s="108"/>
      <c r="AK976" s="108"/>
      <c r="AL976" s="108"/>
      <c r="AM976" s="108"/>
      <c r="AN976" s="108"/>
      <c r="AO976" s="108"/>
      <c r="AP976" s="108"/>
      <c r="AQ976" s="108"/>
      <c r="AR976" s="108"/>
      <c r="AS976" s="108"/>
      <c r="AT976" s="108"/>
      <c r="AU976" s="108"/>
      <c r="AV976" s="108"/>
      <c r="AW976" s="108"/>
      <c r="AX976" s="108"/>
      <c r="AY976" s="108"/>
      <c r="AZ976" s="108"/>
      <c r="BA976" s="108"/>
      <c r="BF976" s="108"/>
      <c r="BH976" s="108"/>
      <c r="BJ976" s="108"/>
      <c r="BL976" s="108"/>
      <c r="BM976" s="108"/>
      <c r="BN976" s="108"/>
      <c r="CC976" s="108"/>
      <c r="CD976" s="108"/>
      <c r="CE976" s="108"/>
      <c r="CF976" s="108"/>
    </row>
    <row r="977" spans="1:84">
      <c r="A977" s="108"/>
      <c r="B977" s="108"/>
      <c r="E977" s="108"/>
      <c r="F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  <c r="AH977" s="108"/>
      <c r="AI977" s="108"/>
      <c r="AJ977" s="108"/>
      <c r="AK977" s="108"/>
      <c r="AL977" s="108"/>
      <c r="AM977" s="108"/>
      <c r="AN977" s="108"/>
      <c r="AO977" s="108"/>
      <c r="AP977" s="108"/>
      <c r="AQ977" s="108"/>
      <c r="AR977" s="108"/>
      <c r="AS977" s="108"/>
      <c r="AT977" s="108"/>
      <c r="AU977" s="108"/>
      <c r="AV977" s="108"/>
      <c r="AW977" s="108"/>
      <c r="AX977" s="108"/>
      <c r="AY977" s="108"/>
      <c r="AZ977" s="108"/>
      <c r="BA977" s="108"/>
      <c r="BF977" s="108"/>
      <c r="BH977" s="108"/>
      <c r="BJ977" s="108"/>
      <c r="BL977" s="108"/>
      <c r="BM977" s="108"/>
      <c r="BN977" s="108"/>
      <c r="CC977" s="108"/>
      <c r="CD977" s="108"/>
      <c r="CE977" s="108"/>
      <c r="CF977" s="108"/>
    </row>
    <row r="978" spans="1:84">
      <c r="A978" s="108"/>
      <c r="B978" s="108"/>
      <c r="E978" s="108"/>
      <c r="F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  <c r="AH978" s="108"/>
      <c r="AI978" s="108"/>
      <c r="AJ978" s="108"/>
      <c r="AK978" s="108"/>
      <c r="AL978" s="108"/>
      <c r="AM978" s="108"/>
      <c r="AN978" s="108"/>
      <c r="AO978" s="108"/>
      <c r="AP978" s="108"/>
      <c r="AQ978" s="108"/>
      <c r="AR978" s="108"/>
      <c r="AS978" s="108"/>
      <c r="AT978" s="108"/>
      <c r="AU978" s="108"/>
      <c r="AV978" s="108"/>
      <c r="AW978" s="108"/>
      <c r="AX978" s="108"/>
      <c r="AY978" s="108"/>
      <c r="AZ978" s="108"/>
      <c r="BA978" s="108"/>
      <c r="BF978" s="108"/>
      <c r="BH978" s="108"/>
      <c r="BJ978" s="108"/>
      <c r="BL978" s="108"/>
      <c r="BM978" s="108"/>
      <c r="BN978" s="108"/>
      <c r="CC978" s="108"/>
      <c r="CD978" s="108"/>
      <c r="CE978" s="108"/>
      <c r="CF978" s="108"/>
    </row>
    <row r="979" spans="1:84">
      <c r="A979" s="108"/>
      <c r="B979" s="108"/>
      <c r="E979" s="108"/>
      <c r="F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  <c r="AH979" s="108"/>
      <c r="AI979" s="108"/>
      <c r="AJ979" s="108"/>
      <c r="AK979" s="108"/>
      <c r="AL979" s="108"/>
      <c r="AM979" s="108"/>
      <c r="AN979" s="108"/>
      <c r="AO979" s="108"/>
      <c r="AP979" s="108"/>
      <c r="AQ979" s="108"/>
      <c r="AR979" s="108"/>
      <c r="AS979" s="108"/>
      <c r="AT979" s="108"/>
      <c r="AU979" s="108"/>
      <c r="AV979" s="108"/>
      <c r="AW979" s="108"/>
      <c r="AX979" s="108"/>
      <c r="AY979" s="108"/>
      <c r="AZ979" s="108"/>
      <c r="BA979" s="108"/>
      <c r="BF979" s="108"/>
      <c r="BH979" s="108"/>
      <c r="BJ979" s="108"/>
      <c r="BL979" s="108"/>
      <c r="BM979" s="108"/>
      <c r="BN979" s="108"/>
      <c r="CC979" s="108"/>
      <c r="CD979" s="108"/>
      <c r="CE979" s="108"/>
      <c r="CF979" s="108"/>
    </row>
    <row r="980" spans="1:84">
      <c r="A980" s="108"/>
      <c r="B980" s="108"/>
      <c r="E980" s="108"/>
      <c r="F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  <c r="AE980" s="108"/>
      <c r="AF980" s="108"/>
      <c r="AG980" s="108"/>
      <c r="AH980" s="108"/>
      <c r="AI980" s="108"/>
      <c r="AJ980" s="108"/>
      <c r="AK980" s="108"/>
      <c r="AL980" s="108"/>
      <c r="AM980" s="108"/>
      <c r="AN980" s="108"/>
      <c r="AO980" s="108"/>
      <c r="AP980" s="108"/>
      <c r="AQ980" s="108"/>
      <c r="AR980" s="108"/>
      <c r="AS980" s="108"/>
      <c r="AT980" s="108"/>
      <c r="AU980" s="108"/>
      <c r="AV980" s="108"/>
      <c r="AW980" s="108"/>
      <c r="AX980" s="108"/>
      <c r="AY980" s="108"/>
      <c r="AZ980" s="108"/>
      <c r="BA980" s="108"/>
      <c r="BF980" s="108"/>
      <c r="BH980" s="108"/>
      <c r="BJ980" s="108"/>
      <c r="BL980" s="108"/>
      <c r="BM980" s="108"/>
      <c r="BN980" s="108"/>
      <c r="CC980" s="108"/>
      <c r="CD980" s="108"/>
      <c r="CE980" s="108"/>
      <c r="CF980" s="108"/>
    </row>
    <row r="981" spans="1:84">
      <c r="A981" s="108"/>
      <c r="B981" s="108"/>
      <c r="E981" s="108"/>
      <c r="F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  <c r="AE981" s="108"/>
      <c r="AF981" s="108"/>
      <c r="AG981" s="108"/>
      <c r="AH981" s="108"/>
      <c r="AI981" s="108"/>
      <c r="AJ981" s="108"/>
      <c r="AK981" s="108"/>
      <c r="AL981" s="108"/>
      <c r="AM981" s="108"/>
      <c r="AN981" s="108"/>
      <c r="AO981" s="108"/>
      <c r="AP981" s="108"/>
      <c r="AQ981" s="108"/>
      <c r="AR981" s="108"/>
      <c r="AS981" s="108"/>
      <c r="AT981" s="108"/>
      <c r="AU981" s="108"/>
      <c r="AV981" s="108"/>
      <c r="AW981" s="108"/>
      <c r="AX981" s="108"/>
      <c r="AY981" s="108"/>
      <c r="AZ981" s="108"/>
      <c r="BA981" s="108"/>
      <c r="BF981" s="108"/>
      <c r="BH981" s="108"/>
      <c r="BJ981" s="108"/>
      <c r="BL981" s="108"/>
      <c r="BM981" s="108"/>
      <c r="BN981" s="108"/>
      <c r="CC981" s="108"/>
      <c r="CD981" s="108"/>
      <c r="CE981" s="108"/>
      <c r="CF981" s="108"/>
    </row>
    <row r="982" spans="1:84">
      <c r="A982" s="108"/>
      <c r="B982" s="108"/>
      <c r="E982" s="108"/>
      <c r="F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  <c r="AE982" s="108"/>
      <c r="AF982" s="108"/>
      <c r="AG982" s="108"/>
      <c r="AH982" s="108"/>
      <c r="AI982" s="108"/>
      <c r="AJ982" s="108"/>
      <c r="AK982" s="108"/>
      <c r="AL982" s="108"/>
      <c r="AM982" s="108"/>
      <c r="AN982" s="108"/>
      <c r="AO982" s="108"/>
      <c r="AP982" s="108"/>
      <c r="AQ982" s="108"/>
      <c r="AR982" s="108"/>
      <c r="AS982" s="108"/>
      <c r="AT982" s="108"/>
      <c r="AU982" s="108"/>
      <c r="AV982" s="108"/>
      <c r="AW982" s="108"/>
      <c r="AX982" s="108"/>
      <c r="AY982" s="108"/>
      <c r="AZ982" s="108"/>
      <c r="BA982" s="108"/>
      <c r="BF982" s="108"/>
      <c r="BH982" s="108"/>
      <c r="BJ982" s="108"/>
      <c r="BL982" s="108"/>
      <c r="BM982" s="108"/>
      <c r="BN982" s="108"/>
      <c r="CC982" s="108"/>
      <c r="CD982" s="108"/>
      <c r="CE982" s="108"/>
      <c r="CF982" s="108"/>
    </row>
    <row r="983" spans="1:84">
      <c r="A983" s="108"/>
      <c r="B983" s="108"/>
      <c r="E983" s="108"/>
      <c r="F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  <c r="AE983" s="108"/>
      <c r="AF983" s="108"/>
      <c r="AG983" s="108"/>
      <c r="AH983" s="108"/>
      <c r="AI983" s="108"/>
      <c r="AJ983" s="108"/>
      <c r="AK983" s="108"/>
      <c r="AL983" s="108"/>
      <c r="AM983" s="108"/>
      <c r="AN983" s="108"/>
      <c r="AO983" s="108"/>
      <c r="AP983" s="108"/>
      <c r="AQ983" s="108"/>
      <c r="AR983" s="108"/>
      <c r="AS983" s="108"/>
      <c r="AT983" s="108"/>
      <c r="AU983" s="108"/>
      <c r="AV983" s="108"/>
      <c r="AW983" s="108"/>
      <c r="AX983" s="108"/>
      <c r="AY983" s="108"/>
      <c r="AZ983" s="108"/>
      <c r="BA983" s="108"/>
      <c r="BF983" s="108"/>
      <c r="BH983" s="108"/>
      <c r="BJ983" s="108"/>
      <c r="BL983" s="108"/>
      <c r="BM983" s="108"/>
      <c r="BN983" s="108"/>
      <c r="CC983" s="108"/>
      <c r="CD983" s="108"/>
      <c r="CE983" s="108"/>
      <c r="CF983" s="108"/>
    </row>
    <row r="984" spans="1:84">
      <c r="A984" s="108"/>
      <c r="B984" s="108"/>
      <c r="E984" s="108"/>
      <c r="F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  <c r="AF984" s="108"/>
      <c r="AG984" s="108"/>
      <c r="AH984" s="108"/>
      <c r="AI984" s="108"/>
      <c r="AJ984" s="108"/>
      <c r="AK984" s="108"/>
      <c r="AL984" s="108"/>
      <c r="AM984" s="108"/>
      <c r="AN984" s="108"/>
      <c r="AO984" s="108"/>
      <c r="AP984" s="108"/>
      <c r="AQ984" s="108"/>
      <c r="AR984" s="108"/>
      <c r="AS984" s="108"/>
      <c r="AT984" s="108"/>
      <c r="AU984" s="108"/>
      <c r="AV984" s="108"/>
      <c r="AW984" s="108"/>
      <c r="AX984" s="108"/>
      <c r="AY984" s="108"/>
      <c r="AZ984" s="108"/>
      <c r="BA984" s="108"/>
      <c r="BF984" s="108"/>
      <c r="BH984" s="108"/>
      <c r="BJ984" s="108"/>
      <c r="BL984" s="108"/>
      <c r="BM984" s="108"/>
      <c r="BN984" s="108"/>
      <c r="CC984" s="108"/>
      <c r="CD984" s="108"/>
      <c r="CE984" s="108"/>
      <c r="CF984" s="108"/>
    </row>
    <row r="985" spans="1:84">
      <c r="A985" s="108"/>
      <c r="B985" s="108"/>
      <c r="E985" s="108"/>
      <c r="F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  <c r="AF985" s="108"/>
      <c r="AG985" s="108"/>
      <c r="AH985" s="108"/>
      <c r="AI985" s="108"/>
      <c r="AJ985" s="108"/>
      <c r="AK985" s="108"/>
      <c r="AL985" s="108"/>
      <c r="AM985" s="108"/>
      <c r="AN985" s="108"/>
      <c r="AO985" s="108"/>
      <c r="AP985" s="108"/>
      <c r="AQ985" s="108"/>
      <c r="AR985" s="108"/>
      <c r="AS985" s="108"/>
      <c r="AT985" s="108"/>
      <c r="AU985" s="108"/>
      <c r="AV985" s="108"/>
      <c r="AW985" s="108"/>
      <c r="AX985" s="108"/>
      <c r="AY985" s="108"/>
      <c r="AZ985" s="108"/>
      <c r="BA985" s="108"/>
      <c r="BF985" s="108"/>
      <c r="BH985" s="108"/>
      <c r="BJ985" s="108"/>
      <c r="BL985" s="108"/>
      <c r="BM985" s="108"/>
      <c r="BN985" s="108"/>
      <c r="CC985" s="108"/>
      <c r="CD985" s="108"/>
      <c r="CE985" s="108"/>
      <c r="CF985" s="108"/>
    </row>
    <row r="986" spans="1:84">
      <c r="A986" s="108"/>
      <c r="B986" s="108"/>
      <c r="E986" s="108"/>
      <c r="F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  <c r="AF986" s="108"/>
      <c r="AG986" s="108"/>
      <c r="AH986" s="108"/>
      <c r="AI986" s="108"/>
      <c r="AJ986" s="108"/>
      <c r="AK986" s="108"/>
      <c r="AL986" s="108"/>
      <c r="AM986" s="108"/>
      <c r="AN986" s="108"/>
      <c r="AO986" s="108"/>
      <c r="AP986" s="108"/>
      <c r="AQ986" s="108"/>
      <c r="AR986" s="108"/>
      <c r="AS986" s="108"/>
      <c r="AT986" s="108"/>
      <c r="AU986" s="108"/>
      <c r="AV986" s="108"/>
      <c r="AW986" s="108"/>
      <c r="AX986" s="108"/>
      <c r="AY986" s="108"/>
      <c r="AZ986" s="108"/>
      <c r="BA986" s="108"/>
      <c r="BF986" s="108"/>
      <c r="BH986" s="108"/>
      <c r="BJ986" s="108"/>
      <c r="BL986" s="108"/>
      <c r="BM986" s="108"/>
      <c r="BN986" s="108"/>
      <c r="CC986" s="108"/>
      <c r="CD986" s="108"/>
      <c r="CE986" s="108"/>
      <c r="CF986" s="108"/>
    </row>
    <row r="987" spans="1:84">
      <c r="A987" s="108"/>
      <c r="B987" s="108"/>
      <c r="E987" s="108"/>
      <c r="F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  <c r="AF987" s="108"/>
      <c r="AG987" s="108"/>
      <c r="AH987" s="108"/>
      <c r="AI987" s="108"/>
      <c r="AJ987" s="108"/>
      <c r="AK987" s="108"/>
      <c r="AL987" s="108"/>
      <c r="AM987" s="108"/>
      <c r="AN987" s="108"/>
      <c r="AO987" s="108"/>
      <c r="AP987" s="108"/>
      <c r="AQ987" s="108"/>
      <c r="AR987" s="108"/>
      <c r="AS987" s="108"/>
      <c r="AT987" s="108"/>
      <c r="AU987" s="108"/>
      <c r="AV987" s="108"/>
      <c r="AW987" s="108"/>
      <c r="AX987" s="108"/>
      <c r="AY987" s="108"/>
      <c r="AZ987" s="108"/>
      <c r="BA987" s="108"/>
      <c r="BF987" s="108"/>
      <c r="BH987" s="108"/>
      <c r="BJ987" s="108"/>
      <c r="BL987" s="108"/>
      <c r="BM987" s="108"/>
      <c r="BN987" s="108"/>
      <c r="CC987" s="108"/>
      <c r="CD987" s="108"/>
      <c r="CE987" s="108"/>
      <c r="CF987" s="108"/>
    </row>
    <row r="988" spans="1:84">
      <c r="A988" s="108"/>
      <c r="B988" s="108"/>
      <c r="E988" s="108"/>
      <c r="F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  <c r="AF988" s="108"/>
      <c r="AG988" s="108"/>
      <c r="AH988" s="108"/>
      <c r="AI988" s="108"/>
      <c r="AJ988" s="108"/>
      <c r="AK988" s="108"/>
      <c r="AL988" s="108"/>
      <c r="AM988" s="108"/>
      <c r="AN988" s="108"/>
      <c r="AO988" s="108"/>
      <c r="AP988" s="108"/>
      <c r="AQ988" s="108"/>
      <c r="AR988" s="108"/>
      <c r="AS988" s="108"/>
      <c r="AT988" s="108"/>
      <c r="AU988" s="108"/>
      <c r="AV988" s="108"/>
      <c r="AW988" s="108"/>
      <c r="AX988" s="108"/>
      <c r="AY988" s="108"/>
      <c r="AZ988" s="108"/>
      <c r="BA988" s="108"/>
      <c r="BF988" s="108"/>
      <c r="BH988" s="108"/>
      <c r="BJ988" s="108"/>
      <c r="BL988" s="108"/>
      <c r="BM988" s="108"/>
      <c r="BN988" s="108"/>
      <c r="CC988" s="108"/>
      <c r="CD988" s="108"/>
      <c r="CE988" s="108"/>
      <c r="CF988" s="108"/>
    </row>
    <row r="989" spans="1:84">
      <c r="A989" s="108"/>
      <c r="B989" s="108"/>
      <c r="E989" s="108"/>
      <c r="F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  <c r="AF989" s="108"/>
      <c r="AG989" s="108"/>
      <c r="AH989" s="108"/>
      <c r="AI989" s="108"/>
      <c r="AJ989" s="108"/>
      <c r="AK989" s="108"/>
      <c r="AL989" s="108"/>
      <c r="AM989" s="108"/>
      <c r="AN989" s="108"/>
      <c r="AO989" s="108"/>
      <c r="AP989" s="108"/>
      <c r="AQ989" s="108"/>
      <c r="AR989" s="108"/>
      <c r="AS989" s="108"/>
      <c r="AT989" s="108"/>
      <c r="AU989" s="108"/>
      <c r="AV989" s="108"/>
      <c r="AW989" s="108"/>
      <c r="AX989" s="108"/>
      <c r="AY989" s="108"/>
      <c r="AZ989" s="108"/>
      <c r="BA989" s="108"/>
      <c r="BF989" s="108"/>
      <c r="BH989" s="108"/>
      <c r="BJ989" s="108"/>
      <c r="BL989" s="108"/>
      <c r="BM989" s="108"/>
      <c r="BN989" s="108"/>
      <c r="CC989" s="108"/>
      <c r="CD989" s="108"/>
      <c r="CE989" s="108"/>
      <c r="CF989" s="108"/>
    </row>
    <row r="990" spans="1:84">
      <c r="A990" s="108"/>
      <c r="B990" s="108"/>
      <c r="E990" s="108"/>
      <c r="F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  <c r="AF990" s="108"/>
      <c r="AG990" s="108"/>
      <c r="AH990" s="108"/>
      <c r="AI990" s="108"/>
      <c r="AJ990" s="108"/>
      <c r="AK990" s="108"/>
      <c r="AL990" s="108"/>
      <c r="AM990" s="108"/>
      <c r="AN990" s="108"/>
      <c r="AO990" s="108"/>
      <c r="AP990" s="108"/>
      <c r="AQ990" s="108"/>
      <c r="AR990" s="108"/>
      <c r="AS990" s="108"/>
      <c r="AT990" s="108"/>
      <c r="AU990" s="108"/>
      <c r="AV990" s="108"/>
      <c r="AW990" s="108"/>
      <c r="AX990" s="108"/>
      <c r="AY990" s="108"/>
      <c r="AZ990" s="108"/>
      <c r="BA990" s="108"/>
      <c r="BF990" s="108"/>
      <c r="BH990" s="108"/>
      <c r="BJ990" s="108"/>
      <c r="BL990" s="108"/>
      <c r="BM990" s="108"/>
      <c r="BN990" s="108"/>
      <c r="CC990" s="108"/>
      <c r="CD990" s="108"/>
      <c r="CE990" s="108"/>
      <c r="CF990" s="108"/>
    </row>
    <row r="991" spans="1:84">
      <c r="A991" s="108"/>
      <c r="B991" s="108"/>
      <c r="E991" s="108"/>
      <c r="F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  <c r="AF991" s="108"/>
      <c r="AG991" s="108"/>
      <c r="AH991" s="108"/>
      <c r="AI991" s="108"/>
      <c r="AJ991" s="108"/>
      <c r="AK991" s="108"/>
      <c r="AL991" s="108"/>
      <c r="AM991" s="108"/>
      <c r="AN991" s="108"/>
      <c r="AO991" s="108"/>
      <c r="AP991" s="108"/>
      <c r="AQ991" s="108"/>
      <c r="AR991" s="108"/>
      <c r="AS991" s="108"/>
      <c r="AT991" s="108"/>
      <c r="AU991" s="108"/>
      <c r="AV991" s="108"/>
      <c r="AW991" s="108"/>
      <c r="AX991" s="108"/>
      <c r="AY991" s="108"/>
      <c r="AZ991" s="108"/>
      <c r="BA991" s="108"/>
      <c r="BF991" s="108"/>
      <c r="BH991" s="108"/>
      <c r="BJ991" s="108"/>
      <c r="BL991" s="108"/>
      <c r="BM991" s="108"/>
      <c r="BN991" s="108"/>
      <c r="CC991" s="108"/>
      <c r="CD991" s="108"/>
      <c r="CE991" s="108"/>
      <c r="CF991" s="108"/>
    </row>
    <row r="992" spans="1:84">
      <c r="A992" s="108"/>
      <c r="B992" s="108"/>
      <c r="E992" s="108"/>
      <c r="F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  <c r="AF992" s="108"/>
      <c r="AG992" s="108"/>
      <c r="AH992" s="108"/>
      <c r="AI992" s="108"/>
      <c r="AJ992" s="108"/>
      <c r="AK992" s="108"/>
      <c r="AL992" s="108"/>
      <c r="AM992" s="108"/>
      <c r="AN992" s="108"/>
      <c r="AO992" s="108"/>
      <c r="AP992" s="108"/>
      <c r="AQ992" s="108"/>
      <c r="AR992" s="108"/>
      <c r="AS992" s="108"/>
      <c r="AT992" s="108"/>
      <c r="AU992" s="108"/>
      <c r="AV992" s="108"/>
      <c r="AW992" s="108"/>
      <c r="AX992" s="108"/>
      <c r="AY992" s="108"/>
      <c r="AZ992" s="108"/>
      <c r="BA992" s="108"/>
      <c r="BF992" s="108"/>
      <c r="BH992" s="108"/>
      <c r="BJ992" s="108"/>
      <c r="BL992" s="108"/>
      <c r="BM992" s="108"/>
      <c r="BN992" s="108"/>
      <c r="CC992" s="108"/>
      <c r="CD992" s="108"/>
      <c r="CE992" s="108"/>
      <c r="CF992" s="108"/>
    </row>
    <row r="993" spans="1:84">
      <c r="A993" s="108"/>
      <c r="B993" s="108"/>
      <c r="E993" s="108"/>
      <c r="F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  <c r="AF993" s="108"/>
      <c r="AG993" s="108"/>
      <c r="AH993" s="108"/>
      <c r="AI993" s="108"/>
      <c r="AJ993" s="108"/>
      <c r="AK993" s="108"/>
      <c r="AL993" s="108"/>
      <c r="AM993" s="108"/>
      <c r="AN993" s="108"/>
      <c r="AO993" s="108"/>
      <c r="AP993" s="108"/>
      <c r="AQ993" s="108"/>
      <c r="AR993" s="108"/>
      <c r="AS993" s="108"/>
      <c r="AT993" s="108"/>
      <c r="AU993" s="108"/>
      <c r="AV993" s="108"/>
      <c r="AW993" s="108"/>
      <c r="AX993" s="108"/>
      <c r="AY993" s="108"/>
      <c r="AZ993" s="108"/>
      <c r="BA993" s="108"/>
      <c r="BF993" s="108"/>
      <c r="BH993" s="108"/>
      <c r="BJ993" s="108"/>
      <c r="BL993" s="108"/>
      <c r="BM993" s="108"/>
      <c r="BN993" s="108"/>
      <c r="CC993" s="108"/>
      <c r="CD993" s="108"/>
      <c r="CE993" s="108"/>
      <c r="CF993" s="108"/>
    </row>
    <row r="994" spans="1:84">
      <c r="A994" s="108"/>
      <c r="B994" s="108"/>
      <c r="E994" s="108"/>
      <c r="F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  <c r="AF994" s="108"/>
      <c r="AG994" s="108"/>
      <c r="AH994" s="108"/>
      <c r="AI994" s="108"/>
      <c r="AJ994" s="108"/>
      <c r="AK994" s="108"/>
      <c r="AL994" s="108"/>
      <c r="AM994" s="108"/>
      <c r="AN994" s="108"/>
      <c r="AO994" s="108"/>
      <c r="AP994" s="108"/>
      <c r="AQ994" s="108"/>
      <c r="AR994" s="108"/>
      <c r="AS994" s="108"/>
      <c r="AT994" s="108"/>
      <c r="AU994" s="108"/>
      <c r="AV994" s="108"/>
      <c r="AW994" s="108"/>
      <c r="AX994" s="108"/>
      <c r="AY994" s="108"/>
      <c r="AZ994" s="108"/>
      <c r="BA994" s="108"/>
      <c r="BF994" s="108"/>
      <c r="BH994" s="108"/>
      <c r="BJ994" s="108"/>
      <c r="BL994" s="108"/>
      <c r="BM994" s="108"/>
      <c r="BN994" s="108"/>
      <c r="CC994" s="108"/>
      <c r="CD994" s="108"/>
      <c r="CE994" s="108"/>
      <c r="CF994" s="108"/>
    </row>
    <row r="995" spans="1:84">
      <c r="A995" s="108"/>
      <c r="B995" s="108"/>
      <c r="E995" s="108"/>
      <c r="F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  <c r="AF995" s="108"/>
      <c r="AG995" s="108"/>
      <c r="AH995" s="108"/>
      <c r="AI995" s="108"/>
      <c r="AJ995" s="108"/>
      <c r="AK995" s="108"/>
      <c r="AL995" s="108"/>
      <c r="AM995" s="108"/>
      <c r="AN995" s="108"/>
      <c r="AO995" s="108"/>
      <c r="AP995" s="108"/>
      <c r="AQ995" s="108"/>
      <c r="AR995" s="108"/>
      <c r="AS995" s="108"/>
      <c r="AT995" s="108"/>
      <c r="AU995" s="108"/>
      <c r="AV995" s="108"/>
      <c r="AW995" s="108"/>
      <c r="AX995" s="108"/>
      <c r="AY995" s="108"/>
      <c r="AZ995" s="108"/>
      <c r="BA995" s="108"/>
      <c r="BF995" s="108"/>
      <c r="BH995" s="108"/>
      <c r="BJ995" s="108"/>
      <c r="BL995" s="108"/>
      <c r="BM995" s="108"/>
      <c r="BN995" s="108"/>
      <c r="CC995" s="108"/>
      <c r="CD995" s="108"/>
      <c r="CE995" s="108"/>
      <c r="CF995" s="108"/>
    </row>
    <row r="996" spans="1:84">
      <c r="A996" s="108"/>
      <c r="B996" s="108"/>
      <c r="E996" s="108"/>
      <c r="F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  <c r="AF996" s="108"/>
      <c r="AG996" s="108"/>
      <c r="AH996" s="108"/>
      <c r="AI996" s="108"/>
      <c r="AJ996" s="108"/>
      <c r="AK996" s="108"/>
      <c r="AL996" s="108"/>
      <c r="AM996" s="108"/>
      <c r="AN996" s="108"/>
      <c r="AO996" s="108"/>
      <c r="AP996" s="108"/>
      <c r="AQ996" s="108"/>
      <c r="AR996" s="108"/>
      <c r="AS996" s="108"/>
      <c r="AT996" s="108"/>
      <c r="AU996" s="108"/>
      <c r="AV996" s="108"/>
      <c r="AW996" s="108"/>
      <c r="AX996" s="108"/>
      <c r="AY996" s="108"/>
      <c r="AZ996" s="108"/>
      <c r="BA996" s="108"/>
      <c r="BF996" s="108"/>
      <c r="BH996" s="108"/>
      <c r="BJ996" s="108"/>
      <c r="BL996" s="108"/>
      <c r="BM996" s="108"/>
      <c r="BN996" s="108"/>
      <c r="CC996" s="108"/>
      <c r="CD996" s="108"/>
      <c r="CE996" s="108"/>
      <c r="CF996" s="108"/>
    </row>
    <row r="997" spans="1:84">
      <c r="A997" s="108"/>
      <c r="B997" s="108"/>
      <c r="E997" s="108"/>
      <c r="F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  <c r="AE997" s="108"/>
      <c r="AF997" s="108"/>
      <c r="AG997" s="108"/>
      <c r="AH997" s="108"/>
      <c r="AI997" s="108"/>
      <c r="AJ997" s="108"/>
      <c r="AK997" s="108"/>
      <c r="AL997" s="108"/>
      <c r="AM997" s="108"/>
      <c r="AN997" s="108"/>
      <c r="AO997" s="108"/>
      <c r="AP997" s="108"/>
      <c r="AQ997" s="108"/>
      <c r="AR997" s="108"/>
      <c r="AS997" s="108"/>
      <c r="AT997" s="108"/>
      <c r="AU997" s="108"/>
      <c r="AV997" s="108"/>
      <c r="AW997" s="108"/>
      <c r="AX997" s="108"/>
      <c r="AY997" s="108"/>
      <c r="AZ997" s="108"/>
      <c r="BA997" s="108"/>
      <c r="BF997" s="108"/>
      <c r="BH997" s="108"/>
      <c r="BJ997" s="108"/>
      <c r="BL997" s="108"/>
      <c r="BM997" s="108"/>
      <c r="BN997" s="108"/>
      <c r="CC997" s="108"/>
      <c r="CD997" s="108"/>
      <c r="CE997" s="108"/>
      <c r="CF997" s="108"/>
    </row>
    <row r="998" spans="1:84">
      <c r="A998" s="108"/>
      <c r="B998" s="108"/>
      <c r="E998" s="108"/>
      <c r="F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  <c r="AE998" s="108"/>
      <c r="AF998" s="108"/>
      <c r="AG998" s="108"/>
      <c r="AH998" s="108"/>
      <c r="AI998" s="108"/>
      <c r="AJ998" s="108"/>
      <c r="AK998" s="108"/>
      <c r="AL998" s="108"/>
      <c r="AM998" s="108"/>
      <c r="AN998" s="108"/>
      <c r="AO998" s="108"/>
      <c r="AP998" s="108"/>
      <c r="AQ998" s="108"/>
      <c r="AR998" s="108"/>
      <c r="AS998" s="108"/>
      <c r="AT998" s="108"/>
      <c r="AU998" s="108"/>
      <c r="AV998" s="108"/>
      <c r="AW998" s="108"/>
      <c r="AX998" s="108"/>
      <c r="AY998" s="108"/>
      <c r="AZ998" s="108"/>
      <c r="BA998" s="108"/>
      <c r="BF998" s="108"/>
      <c r="BH998" s="108"/>
      <c r="BJ998" s="108"/>
      <c r="BL998" s="108"/>
      <c r="BM998" s="108"/>
      <c r="BN998" s="108"/>
      <c r="CC998" s="108"/>
      <c r="CD998" s="108"/>
      <c r="CE998" s="108"/>
      <c r="CF998" s="108"/>
    </row>
    <row r="999" spans="1:84">
      <c r="A999" s="108"/>
      <c r="B999" s="108"/>
      <c r="E999" s="108"/>
      <c r="F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  <c r="AE999" s="108"/>
      <c r="AF999" s="108"/>
      <c r="AG999" s="108"/>
      <c r="AH999" s="108"/>
      <c r="AI999" s="108"/>
      <c r="AJ999" s="108"/>
      <c r="AK999" s="108"/>
      <c r="AL999" s="108"/>
      <c r="AM999" s="108"/>
      <c r="AN999" s="108"/>
      <c r="AO999" s="108"/>
      <c r="AP999" s="108"/>
      <c r="AQ999" s="108"/>
      <c r="AR999" s="108"/>
      <c r="AS999" s="108"/>
      <c r="AT999" s="108"/>
      <c r="AU999" s="108"/>
      <c r="AV999" s="108"/>
      <c r="AW999" s="108"/>
      <c r="AX999" s="108"/>
      <c r="AY999" s="108"/>
      <c r="AZ999" s="108"/>
      <c r="BA999" s="108"/>
      <c r="BF999" s="108"/>
      <c r="BH999" s="108"/>
      <c r="BJ999" s="108"/>
      <c r="BL999" s="108"/>
      <c r="BM999" s="108"/>
      <c r="BN999" s="108"/>
      <c r="CC999" s="108"/>
      <c r="CD999" s="108"/>
      <c r="CE999" s="108"/>
      <c r="CF999" s="108"/>
    </row>
    <row r="1000" spans="1:84">
      <c r="A1000" s="108"/>
      <c r="B1000" s="108"/>
      <c r="E1000" s="108"/>
      <c r="F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  <c r="AE1000" s="108"/>
      <c r="AF1000" s="108"/>
      <c r="AG1000" s="108"/>
      <c r="AH1000" s="108"/>
      <c r="AI1000" s="108"/>
      <c r="AJ1000" s="108"/>
      <c r="AK1000" s="108"/>
      <c r="AL1000" s="108"/>
      <c r="AM1000" s="108"/>
      <c r="AN1000" s="108"/>
      <c r="AO1000" s="108"/>
      <c r="AP1000" s="108"/>
      <c r="AQ1000" s="108"/>
      <c r="AR1000" s="108"/>
      <c r="AS1000" s="108"/>
      <c r="AT1000" s="108"/>
      <c r="AU1000" s="108"/>
      <c r="AV1000" s="108"/>
      <c r="AW1000" s="108"/>
      <c r="AX1000" s="108"/>
      <c r="AY1000" s="108"/>
      <c r="AZ1000" s="108"/>
      <c r="BA1000" s="108"/>
      <c r="BF1000" s="108"/>
      <c r="BH1000" s="108"/>
      <c r="BJ1000" s="108"/>
      <c r="BL1000" s="108"/>
      <c r="BM1000" s="108"/>
      <c r="BN1000" s="108"/>
      <c r="CC1000" s="108"/>
      <c r="CD1000" s="108"/>
      <c r="CE1000" s="108"/>
      <c r="CF1000" s="108"/>
    </row>
    <row r="1001" spans="1:84">
      <c r="A1001" s="108"/>
      <c r="B1001" s="108"/>
      <c r="E1001" s="108"/>
      <c r="F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  <c r="AB1001" s="108"/>
      <c r="AC1001" s="108"/>
      <c r="AD1001" s="108"/>
      <c r="AE1001" s="108"/>
      <c r="AF1001" s="108"/>
      <c r="AG1001" s="108"/>
      <c r="AH1001" s="108"/>
      <c r="AI1001" s="108"/>
      <c r="AJ1001" s="108"/>
      <c r="AK1001" s="108"/>
      <c r="AL1001" s="108"/>
      <c r="AM1001" s="108"/>
      <c r="AN1001" s="108"/>
      <c r="AO1001" s="108"/>
      <c r="AP1001" s="108"/>
      <c r="AQ1001" s="108"/>
      <c r="AR1001" s="108"/>
      <c r="AS1001" s="108"/>
      <c r="AT1001" s="108"/>
      <c r="AU1001" s="108"/>
      <c r="AV1001" s="108"/>
      <c r="AW1001" s="108"/>
      <c r="AX1001" s="108"/>
      <c r="AY1001" s="108"/>
      <c r="AZ1001" s="108"/>
      <c r="BA1001" s="108"/>
      <c r="BF1001" s="108"/>
      <c r="BH1001" s="108"/>
      <c r="BJ1001" s="108"/>
      <c r="BL1001" s="108"/>
      <c r="BM1001" s="108"/>
      <c r="BN1001" s="108"/>
      <c r="CC1001" s="108"/>
      <c r="CD1001" s="108"/>
      <c r="CE1001" s="108"/>
      <c r="CF1001" s="108"/>
    </row>
    <row r="1002" spans="1:84">
      <c r="A1002" s="108"/>
      <c r="B1002" s="108"/>
      <c r="E1002" s="108"/>
      <c r="F1002" s="108"/>
      <c r="J1002" s="108"/>
      <c r="K1002" s="108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  <c r="AB1002" s="108"/>
      <c r="AC1002" s="108"/>
      <c r="AD1002" s="108"/>
      <c r="AE1002" s="108"/>
      <c r="AF1002" s="108"/>
      <c r="AG1002" s="108"/>
      <c r="AH1002" s="108"/>
      <c r="AI1002" s="108"/>
      <c r="AJ1002" s="108"/>
      <c r="AK1002" s="108"/>
      <c r="AL1002" s="108"/>
      <c r="AM1002" s="108"/>
      <c r="AN1002" s="108"/>
      <c r="AO1002" s="108"/>
      <c r="AP1002" s="108"/>
      <c r="AQ1002" s="108"/>
      <c r="AR1002" s="108"/>
      <c r="AS1002" s="108"/>
      <c r="AT1002" s="108"/>
      <c r="AU1002" s="108"/>
      <c r="AV1002" s="108"/>
      <c r="AW1002" s="108"/>
      <c r="AX1002" s="108"/>
      <c r="AY1002" s="108"/>
      <c r="AZ1002" s="108"/>
      <c r="BA1002" s="108"/>
      <c r="BF1002" s="108"/>
      <c r="BH1002" s="108"/>
      <c r="BJ1002" s="108"/>
      <c r="BL1002" s="108"/>
      <c r="BM1002" s="108"/>
      <c r="BN1002" s="108"/>
      <c r="CC1002" s="108"/>
      <c r="CD1002" s="108"/>
      <c r="CE1002" s="108"/>
      <c r="CF1002" s="108"/>
    </row>
    <row r="1003" spans="1:84">
      <c r="A1003" s="108"/>
      <c r="B1003" s="108"/>
      <c r="E1003" s="108"/>
      <c r="F1003" s="108"/>
      <c r="J1003" s="108"/>
      <c r="K1003" s="108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  <c r="AB1003" s="108"/>
      <c r="AC1003" s="108"/>
      <c r="AD1003" s="108"/>
      <c r="AE1003" s="108"/>
      <c r="AF1003" s="108"/>
      <c r="AG1003" s="108"/>
      <c r="AH1003" s="108"/>
      <c r="AI1003" s="108"/>
      <c r="AJ1003" s="108"/>
      <c r="AK1003" s="108"/>
      <c r="AL1003" s="108"/>
      <c r="AM1003" s="108"/>
      <c r="AN1003" s="108"/>
      <c r="AO1003" s="108"/>
      <c r="AP1003" s="108"/>
      <c r="AQ1003" s="108"/>
      <c r="AR1003" s="108"/>
      <c r="AS1003" s="108"/>
      <c r="AT1003" s="108"/>
      <c r="AU1003" s="108"/>
      <c r="AV1003" s="108"/>
      <c r="AW1003" s="108"/>
      <c r="AX1003" s="108"/>
      <c r="AY1003" s="108"/>
      <c r="AZ1003" s="108"/>
      <c r="BA1003" s="108"/>
      <c r="BF1003" s="108"/>
      <c r="BH1003" s="108"/>
      <c r="BJ1003" s="108"/>
      <c r="BL1003" s="108"/>
      <c r="BM1003" s="108"/>
      <c r="BN1003" s="108"/>
      <c r="CC1003" s="108"/>
      <c r="CD1003" s="108"/>
      <c r="CE1003" s="108"/>
      <c r="CF1003" s="108"/>
    </row>
    <row r="1004" spans="1:84">
      <c r="A1004" s="108"/>
      <c r="B1004" s="108"/>
      <c r="E1004" s="108"/>
      <c r="F1004" s="108"/>
      <c r="J1004" s="108"/>
      <c r="K1004" s="108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  <c r="AB1004" s="108"/>
      <c r="AC1004" s="108"/>
      <c r="AD1004" s="108"/>
      <c r="AE1004" s="108"/>
      <c r="AF1004" s="108"/>
      <c r="AG1004" s="108"/>
      <c r="AH1004" s="108"/>
      <c r="AI1004" s="108"/>
      <c r="AJ1004" s="108"/>
      <c r="AK1004" s="108"/>
      <c r="AL1004" s="108"/>
      <c r="AM1004" s="108"/>
      <c r="AN1004" s="108"/>
      <c r="AO1004" s="108"/>
      <c r="AP1004" s="108"/>
      <c r="AQ1004" s="108"/>
      <c r="AR1004" s="108"/>
      <c r="AS1004" s="108"/>
      <c r="AT1004" s="108"/>
      <c r="AU1004" s="108"/>
      <c r="AV1004" s="108"/>
      <c r="AW1004" s="108"/>
      <c r="AX1004" s="108"/>
      <c r="AY1004" s="108"/>
      <c r="AZ1004" s="108"/>
      <c r="BA1004" s="108"/>
      <c r="BF1004" s="108"/>
      <c r="BH1004" s="108"/>
      <c r="BJ1004" s="108"/>
      <c r="BL1004" s="108"/>
      <c r="BM1004" s="108"/>
      <c r="BN1004" s="108"/>
      <c r="CC1004" s="108"/>
      <c r="CD1004" s="108"/>
      <c r="CE1004" s="108"/>
      <c r="CF1004" s="108"/>
    </row>
    <row r="1005" spans="1:84">
      <c r="A1005" s="108"/>
      <c r="B1005" s="108"/>
      <c r="E1005" s="108"/>
      <c r="F1005" s="108"/>
      <c r="J1005" s="108"/>
      <c r="K1005" s="108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  <c r="AB1005" s="108"/>
      <c r="AC1005" s="108"/>
      <c r="AD1005" s="108"/>
      <c r="AE1005" s="108"/>
      <c r="AF1005" s="108"/>
      <c r="AG1005" s="108"/>
      <c r="AH1005" s="108"/>
      <c r="AI1005" s="108"/>
      <c r="AJ1005" s="108"/>
      <c r="AK1005" s="108"/>
      <c r="AL1005" s="108"/>
      <c r="AM1005" s="108"/>
      <c r="AN1005" s="108"/>
      <c r="AO1005" s="108"/>
      <c r="AP1005" s="108"/>
      <c r="AQ1005" s="108"/>
      <c r="AR1005" s="108"/>
      <c r="AS1005" s="108"/>
      <c r="AT1005" s="108"/>
      <c r="AU1005" s="108"/>
      <c r="AV1005" s="108"/>
      <c r="AW1005" s="108"/>
      <c r="AX1005" s="108"/>
      <c r="AY1005" s="108"/>
      <c r="AZ1005" s="108"/>
      <c r="BA1005" s="108"/>
      <c r="BF1005" s="108"/>
      <c r="BH1005" s="108"/>
      <c r="BJ1005" s="108"/>
      <c r="BL1005" s="108"/>
      <c r="BM1005" s="108"/>
      <c r="BN1005" s="108"/>
      <c r="CC1005" s="108"/>
      <c r="CD1005" s="108"/>
      <c r="CE1005" s="108"/>
      <c r="CF1005" s="108"/>
    </row>
    <row r="1006" spans="1:84">
      <c r="A1006" s="108"/>
      <c r="B1006" s="108"/>
      <c r="E1006" s="108"/>
      <c r="F1006" s="108"/>
      <c r="J1006" s="108"/>
      <c r="K1006" s="108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  <c r="AB1006" s="108"/>
      <c r="AC1006" s="108"/>
      <c r="AD1006" s="108"/>
      <c r="AE1006" s="108"/>
      <c r="AF1006" s="108"/>
      <c r="AG1006" s="108"/>
      <c r="AH1006" s="108"/>
      <c r="AI1006" s="108"/>
      <c r="AJ1006" s="108"/>
      <c r="AK1006" s="108"/>
      <c r="AL1006" s="108"/>
      <c r="AM1006" s="108"/>
      <c r="AN1006" s="108"/>
      <c r="AO1006" s="108"/>
      <c r="AP1006" s="108"/>
      <c r="AQ1006" s="108"/>
      <c r="AR1006" s="108"/>
      <c r="AS1006" s="108"/>
      <c r="AT1006" s="108"/>
      <c r="AU1006" s="108"/>
      <c r="AV1006" s="108"/>
      <c r="AW1006" s="108"/>
      <c r="AX1006" s="108"/>
      <c r="AY1006" s="108"/>
      <c r="AZ1006" s="108"/>
      <c r="BA1006" s="108"/>
      <c r="BF1006" s="108"/>
      <c r="BH1006" s="108"/>
      <c r="BJ1006" s="108"/>
      <c r="BL1006" s="108"/>
      <c r="BM1006" s="108"/>
      <c r="BN1006" s="108"/>
      <c r="CC1006" s="108"/>
      <c r="CD1006" s="108"/>
      <c r="CE1006" s="108"/>
      <c r="CF1006" s="108"/>
    </row>
    <row r="1007" spans="1:84">
      <c r="A1007" s="108"/>
      <c r="B1007" s="108"/>
      <c r="E1007" s="108"/>
      <c r="F1007" s="108"/>
      <c r="J1007" s="108"/>
      <c r="K1007" s="108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  <c r="AB1007" s="108"/>
      <c r="AC1007" s="108"/>
      <c r="AD1007" s="108"/>
      <c r="AE1007" s="108"/>
      <c r="AF1007" s="108"/>
      <c r="AG1007" s="108"/>
      <c r="AH1007" s="108"/>
      <c r="AI1007" s="108"/>
      <c r="AJ1007" s="108"/>
      <c r="AK1007" s="108"/>
      <c r="AL1007" s="108"/>
      <c r="AM1007" s="108"/>
      <c r="AN1007" s="108"/>
      <c r="AO1007" s="108"/>
      <c r="AP1007" s="108"/>
      <c r="AQ1007" s="108"/>
      <c r="AR1007" s="108"/>
      <c r="AS1007" s="108"/>
      <c r="AT1007" s="108"/>
      <c r="AU1007" s="108"/>
      <c r="AV1007" s="108"/>
      <c r="AW1007" s="108"/>
      <c r="AX1007" s="108"/>
      <c r="AY1007" s="108"/>
      <c r="AZ1007" s="108"/>
      <c r="BA1007" s="108"/>
      <c r="BF1007" s="108"/>
      <c r="BH1007" s="108"/>
      <c r="BJ1007" s="108"/>
      <c r="BL1007" s="108"/>
      <c r="BM1007" s="108"/>
      <c r="BN1007" s="108"/>
      <c r="CC1007" s="108"/>
      <c r="CD1007" s="108"/>
      <c r="CE1007" s="108"/>
      <c r="CF1007" s="108"/>
    </row>
    <row r="1008" spans="1:84">
      <c r="A1008" s="108"/>
      <c r="B1008" s="108"/>
      <c r="E1008" s="108"/>
      <c r="F1008" s="108"/>
      <c r="J1008" s="108"/>
      <c r="K1008" s="108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  <c r="AB1008" s="108"/>
      <c r="AC1008" s="108"/>
      <c r="AD1008" s="108"/>
      <c r="AE1008" s="108"/>
      <c r="AF1008" s="108"/>
      <c r="AG1008" s="108"/>
      <c r="AH1008" s="108"/>
      <c r="AI1008" s="108"/>
      <c r="AJ1008" s="108"/>
      <c r="AK1008" s="108"/>
      <c r="AL1008" s="108"/>
      <c r="AM1008" s="108"/>
      <c r="AN1008" s="108"/>
      <c r="AO1008" s="108"/>
      <c r="AP1008" s="108"/>
      <c r="AQ1008" s="108"/>
      <c r="AR1008" s="108"/>
      <c r="AS1008" s="108"/>
      <c r="AT1008" s="108"/>
      <c r="AU1008" s="108"/>
      <c r="AV1008" s="108"/>
      <c r="AW1008" s="108"/>
      <c r="AX1008" s="108"/>
      <c r="AY1008" s="108"/>
      <c r="AZ1008" s="108"/>
      <c r="BA1008" s="108"/>
      <c r="BF1008" s="108"/>
      <c r="BH1008" s="108"/>
      <c r="BJ1008" s="108"/>
      <c r="BL1008" s="108"/>
      <c r="BM1008" s="108"/>
      <c r="BN1008" s="108"/>
      <c r="CC1008" s="108"/>
      <c r="CD1008" s="108"/>
      <c r="CE1008" s="108"/>
      <c r="CF1008" s="108"/>
    </row>
    <row r="1009" spans="1:84">
      <c r="A1009" s="108"/>
      <c r="B1009" s="108"/>
      <c r="E1009" s="108"/>
      <c r="F1009" s="108"/>
      <c r="J1009" s="108"/>
      <c r="K1009" s="108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  <c r="AB1009" s="108"/>
      <c r="AC1009" s="108"/>
      <c r="AD1009" s="108"/>
      <c r="AE1009" s="108"/>
      <c r="AF1009" s="108"/>
      <c r="AG1009" s="108"/>
      <c r="AH1009" s="108"/>
      <c r="AI1009" s="108"/>
      <c r="AJ1009" s="108"/>
      <c r="AK1009" s="108"/>
      <c r="AL1009" s="108"/>
      <c r="AM1009" s="108"/>
      <c r="AN1009" s="108"/>
      <c r="AO1009" s="108"/>
      <c r="AP1009" s="108"/>
      <c r="AQ1009" s="108"/>
      <c r="AR1009" s="108"/>
      <c r="AS1009" s="108"/>
      <c r="AT1009" s="108"/>
      <c r="AU1009" s="108"/>
      <c r="AV1009" s="108"/>
      <c r="AW1009" s="108"/>
      <c r="AX1009" s="108"/>
      <c r="AY1009" s="108"/>
      <c r="AZ1009" s="108"/>
      <c r="BA1009" s="108"/>
      <c r="BF1009" s="108"/>
      <c r="BH1009" s="108"/>
      <c r="BJ1009" s="108"/>
      <c r="BL1009" s="108"/>
      <c r="BM1009" s="108"/>
      <c r="BN1009" s="108"/>
      <c r="CC1009" s="108"/>
      <c r="CD1009" s="108"/>
      <c r="CE1009" s="108"/>
      <c r="CF1009" s="108"/>
    </row>
    <row r="1010" spans="1:84">
      <c r="A1010" s="108"/>
      <c r="B1010" s="108"/>
      <c r="E1010" s="108"/>
      <c r="F1010" s="108"/>
      <c r="J1010" s="108"/>
      <c r="K1010" s="108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  <c r="AB1010" s="108"/>
      <c r="AC1010" s="108"/>
      <c r="AD1010" s="108"/>
      <c r="AE1010" s="108"/>
      <c r="AF1010" s="108"/>
      <c r="AG1010" s="108"/>
      <c r="AH1010" s="108"/>
      <c r="AI1010" s="108"/>
      <c r="AJ1010" s="108"/>
      <c r="AK1010" s="108"/>
      <c r="AL1010" s="108"/>
      <c r="AM1010" s="108"/>
      <c r="AN1010" s="108"/>
      <c r="AO1010" s="108"/>
      <c r="AP1010" s="108"/>
      <c r="AQ1010" s="108"/>
      <c r="AR1010" s="108"/>
      <c r="AS1010" s="108"/>
      <c r="AT1010" s="108"/>
      <c r="AU1010" s="108"/>
      <c r="AV1010" s="108"/>
      <c r="AW1010" s="108"/>
      <c r="AX1010" s="108"/>
      <c r="AY1010" s="108"/>
      <c r="AZ1010" s="108"/>
      <c r="BA1010" s="108"/>
      <c r="BF1010" s="108"/>
      <c r="BH1010" s="108"/>
      <c r="BJ1010" s="108"/>
      <c r="BL1010" s="108"/>
      <c r="BM1010" s="108"/>
      <c r="BN1010" s="108"/>
      <c r="CC1010" s="108"/>
      <c r="CD1010" s="108"/>
      <c r="CE1010" s="108"/>
      <c r="CF1010" s="108"/>
    </row>
    <row r="1011" spans="1:84">
      <c r="A1011" s="108"/>
      <c r="B1011" s="108"/>
      <c r="E1011" s="108"/>
      <c r="F1011" s="108"/>
      <c r="J1011" s="108"/>
      <c r="K1011" s="108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  <c r="AB1011" s="108"/>
      <c r="AC1011" s="108"/>
      <c r="AD1011" s="108"/>
      <c r="AE1011" s="108"/>
      <c r="AF1011" s="108"/>
      <c r="AG1011" s="108"/>
      <c r="AH1011" s="108"/>
      <c r="AI1011" s="108"/>
      <c r="AJ1011" s="108"/>
      <c r="AK1011" s="108"/>
      <c r="AL1011" s="108"/>
      <c r="AM1011" s="108"/>
      <c r="AN1011" s="108"/>
      <c r="AO1011" s="108"/>
      <c r="AP1011" s="108"/>
      <c r="AQ1011" s="108"/>
      <c r="AR1011" s="108"/>
      <c r="AS1011" s="108"/>
      <c r="AT1011" s="108"/>
      <c r="AU1011" s="108"/>
      <c r="AV1011" s="108"/>
      <c r="AW1011" s="108"/>
      <c r="AX1011" s="108"/>
      <c r="AY1011" s="108"/>
      <c r="AZ1011" s="108"/>
      <c r="BA1011" s="108"/>
      <c r="BF1011" s="108"/>
      <c r="BH1011" s="108"/>
      <c r="BJ1011" s="108"/>
      <c r="BL1011" s="108"/>
      <c r="BM1011" s="108"/>
      <c r="BN1011" s="108"/>
      <c r="CC1011" s="108"/>
      <c r="CD1011" s="108"/>
      <c r="CE1011" s="108"/>
      <c r="CF1011" s="108"/>
    </row>
    <row r="1012" spans="1:84">
      <c r="A1012" s="108"/>
      <c r="B1012" s="108"/>
      <c r="E1012" s="108"/>
      <c r="F1012" s="108"/>
      <c r="J1012" s="108"/>
      <c r="K1012" s="108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  <c r="AB1012" s="108"/>
      <c r="AC1012" s="108"/>
      <c r="AD1012" s="108"/>
      <c r="AE1012" s="108"/>
      <c r="AF1012" s="108"/>
      <c r="AG1012" s="108"/>
      <c r="AH1012" s="108"/>
      <c r="AI1012" s="108"/>
      <c r="AJ1012" s="108"/>
      <c r="AK1012" s="108"/>
      <c r="AL1012" s="108"/>
      <c r="AM1012" s="108"/>
      <c r="AN1012" s="108"/>
      <c r="AO1012" s="108"/>
      <c r="AP1012" s="108"/>
      <c r="AQ1012" s="108"/>
      <c r="AR1012" s="108"/>
      <c r="AS1012" s="108"/>
      <c r="AT1012" s="108"/>
      <c r="AU1012" s="108"/>
      <c r="AV1012" s="108"/>
      <c r="AW1012" s="108"/>
      <c r="AX1012" s="108"/>
      <c r="AY1012" s="108"/>
      <c r="AZ1012" s="108"/>
      <c r="BA1012" s="108"/>
      <c r="BF1012" s="108"/>
      <c r="BH1012" s="108"/>
      <c r="BJ1012" s="108"/>
      <c r="BL1012" s="108"/>
      <c r="BM1012" s="108"/>
      <c r="BN1012" s="108"/>
      <c r="CC1012" s="108"/>
      <c r="CD1012" s="108"/>
      <c r="CE1012" s="108"/>
      <c r="CF1012" s="108"/>
    </row>
    <row r="1013" spans="1:84">
      <c r="A1013" s="108"/>
      <c r="B1013" s="108"/>
      <c r="E1013" s="108"/>
      <c r="F1013" s="108"/>
      <c r="J1013" s="108"/>
      <c r="K1013" s="108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  <c r="AB1013" s="108"/>
      <c r="AC1013" s="108"/>
      <c r="AD1013" s="108"/>
      <c r="AE1013" s="108"/>
      <c r="AF1013" s="108"/>
      <c r="AG1013" s="108"/>
      <c r="AH1013" s="108"/>
      <c r="AI1013" s="108"/>
      <c r="AJ1013" s="108"/>
      <c r="AK1013" s="108"/>
      <c r="AL1013" s="108"/>
      <c r="AM1013" s="108"/>
      <c r="AN1013" s="108"/>
      <c r="AO1013" s="108"/>
      <c r="AP1013" s="108"/>
      <c r="AQ1013" s="108"/>
      <c r="AR1013" s="108"/>
      <c r="AS1013" s="108"/>
      <c r="AT1013" s="108"/>
      <c r="AU1013" s="108"/>
      <c r="AV1013" s="108"/>
      <c r="AW1013" s="108"/>
      <c r="AX1013" s="108"/>
      <c r="AY1013" s="108"/>
      <c r="AZ1013" s="108"/>
      <c r="BA1013" s="108"/>
      <c r="BF1013" s="108"/>
      <c r="BH1013" s="108"/>
      <c r="BJ1013" s="108"/>
      <c r="BL1013" s="108"/>
      <c r="BM1013" s="108"/>
      <c r="BN1013" s="108"/>
      <c r="CC1013" s="108"/>
      <c r="CD1013" s="108"/>
      <c r="CE1013" s="108"/>
      <c r="CF1013" s="108"/>
    </row>
    <row r="1014" spans="1:84">
      <c r="A1014" s="108"/>
      <c r="B1014" s="108"/>
      <c r="E1014" s="108"/>
      <c r="F1014" s="108"/>
      <c r="J1014" s="108"/>
      <c r="K1014" s="108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  <c r="AB1014" s="108"/>
      <c r="AC1014" s="108"/>
      <c r="AD1014" s="108"/>
      <c r="AE1014" s="108"/>
      <c r="AF1014" s="108"/>
      <c r="AG1014" s="108"/>
      <c r="AH1014" s="108"/>
      <c r="AI1014" s="108"/>
      <c r="AJ1014" s="108"/>
      <c r="AK1014" s="108"/>
      <c r="AL1014" s="108"/>
      <c r="AM1014" s="108"/>
      <c r="AN1014" s="108"/>
      <c r="AO1014" s="108"/>
      <c r="AP1014" s="108"/>
      <c r="AQ1014" s="108"/>
      <c r="AR1014" s="108"/>
      <c r="AS1014" s="108"/>
      <c r="AT1014" s="108"/>
      <c r="AU1014" s="108"/>
      <c r="AV1014" s="108"/>
      <c r="AW1014" s="108"/>
      <c r="AX1014" s="108"/>
      <c r="AY1014" s="108"/>
      <c r="AZ1014" s="108"/>
      <c r="BA1014" s="108"/>
      <c r="BF1014" s="108"/>
      <c r="BH1014" s="108"/>
      <c r="BJ1014" s="108"/>
      <c r="BL1014" s="108"/>
      <c r="BM1014" s="108"/>
      <c r="BN1014" s="108"/>
      <c r="CC1014" s="108"/>
      <c r="CD1014" s="108"/>
      <c r="CE1014" s="108"/>
      <c r="CF1014" s="108"/>
    </row>
    <row r="1015" spans="1:84">
      <c r="A1015" s="108"/>
      <c r="B1015" s="108"/>
      <c r="E1015" s="108"/>
      <c r="F1015" s="108"/>
      <c r="J1015" s="108"/>
      <c r="K1015" s="108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  <c r="AB1015" s="108"/>
      <c r="AC1015" s="108"/>
      <c r="AD1015" s="108"/>
      <c r="AE1015" s="108"/>
      <c r="AF1015" s="108"/>
      <c r="AG1015" s="108"/>
      <c r="AH1015" s="108"/>
      <c r="AI1015" s="108"/>
      <c r="AJ1015" s="108"/>
      <c r="AK1015" s="108"/>
      <c r="AL1015" s="108"/>
      <c r="AM1015" s="108"/>
      <c r="AN1015" s="108"/>
      <c r="AO1015" s="108"/>
      <c r="AP1015" s="108"/>
      <c r="AQ1015" s="108"/>
      <c r="AR1015" s="108"/>
      <c r="AS1015" s="108"/>
      <c r="AT1015" s="108"/>
      <c r="AU1015" s="108"/>
      <c r="AV1015" s="108"/>
      <c r="AW1015" s="108"/>
      <c r="AX1015" s="108"/>
      <c r="AY1015" s="108"/>
      <c r="AZ1015" s="108"/>
      <c r="BA1015" s="108"/>
      <c r="BF1015" s="108"/>
      <c r="BH1015" s="108"/>
      <c r="BJ1015" s="108"/>
      <c r="BL1015" s="108"/>
      <c r="BM1015" s="108"/>
      <c r="BN1015" s="108"/>
      <c r="CC1015" s="108"/>
      <c r="CD1015" s="108"/>
      <c r="CE1015" s="108"/>
      <c r="CF1015" s="108"/>
    </row>
    <row r="1016" spans="1:84">
      <c r="A1016" s="108"/>
      <c r="B1016" s="108"/>
      <c r="E1016" s="108"/>
      <c r="F1016" s="108"/>
      <c r="J1016" s="108"/>
      <c r="K1016" s="108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  <c r="AB1016" s="108"/>
      <c r="AC1016" s="108"/>
      <c r="AD1016" s="108"/>
      <c r="AE1016" s="108"/>
      <c r="AF1016" s="108"/>
      <c r="AG1016" s="108"/>
      <c r="AH1016" s="108"/>
      <c r="AI1016" s="108"/>
      <c r="AJ1016" s="108"/>
      <c r="AK1016" s="108"/>
      <c r="AL1016" s="108"/>
      <c r="AM1016" s="108"/>
      <c r="AN1016" s="108"/>
      <c r="AO1016" s="108"/>
      <c r="AP1016" s="108"/>
      <c r="AQ1016" s="108"/>
      <c r="AR1016" s="108"/>
      <c r="AS1016" s="108"/>
      <c r="AT1016" s="108"/>
      <c r="AU1016" s="108"/>
      <c r="AV1016" s="108"/>
      <c r="AW1016" s="108"/>
      <c r="AX1016" s="108"/>
      <c r="AY1016" s="108"/>
      <c r="AZ1016" s="108"/>
      <c r="BA1016" s="108"/>
      <c r="BF1016" s="108"/>
      <c r="BH1016" s="108"/>
      <c r="BJ1016" s="108"/>
      <c r="BL1016" s="108"/>
      <c r="BM1016" s="108"/>
      <c r="BN1016" s="108"/>
      <c r="CC1016" s="108"/>
      <c r="CD1016" s="108"/>
      <c r="CE1016" s="108"/>
      <c r="CF1016" s="108"/>
    </row>
    <row r="1017" spans="1:84">
      <c r="A1017" s="108"/>
      <c r="B1017" s="108"/>
      <c r="E1017" s="108"/>
      <c r="F1017" s="108"/>
      <c r="J1017" s="108"/>
      <c r="K1017" s="108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  <c r="AB1017" s="108"/>
      <c r="AC1017" s="108"/>
      <c r="AD1017" s="108"/>
      <c r="AE1017" s="108"/>
      <c r="AF1017" s="108"/>
      <c r="AG1017" s="108"/>
      <c r="AH1017" s="108"/>
      <c r="AI1017" s="108"/>
      <c r="AJ1017" s="108"/>
      <c r="AK1017" s="108"/>
      <c r="AL1017" s="108"/>
      <c r="AM1017" s="108"/>
      <c r="AN1017" s="108"/>
      <c r="AO1017" s="108"/>
      <c r="AP1017" s="108"/>
      <c r="AQ1017" s="108"/>
      <c r="AR1017" s="108"/>
      <c r="AS1017" s="108"/>
      <c r="AT1017" s="108"/>
      <c r="AU1017" s="108"/>
      <c r="AV1017" s="108"/>
      <c r="AW1017" s="108"/>
      <c r="AX1017" s="108"/>
      <c r="AY1017" s="108"/>
      <c r="AZ1017" s="108"/>
      <c r="BA1017" s="108"/>
      <c r="BF1017" s="108"/>
      <c r="BH1017" s="108"/>
      <c r="BJ1017" s="108"/>
      <c r="BL1017" s="108"/>
      <c r="BM1017" s="108"/>
      <c r="BN1017" s="108"/>
      <c r="CC1017" s="108"/>
      <c r="CD1017" s="108"/>
      <c r="CE1017" s="108"/>
      <c r="CF1017" s="108"/>
    </row>
    <row r="1018" spans="1:84">
      <c r="A1018" s="108"/>
      <c r="B1018" s="108"/>
      <c r="E1018" s="108"/>
      <c r="F1018" s="108"/>
      <c r="J1018" s="108"/>
      <c r="K1018" s="108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  <c r="AB1018" s="108"/>
      <c r="AC1018" s="108"/>
      <c r="AD1018" s="108"/>
      <c r="AE1018" s="108"/>
      <c r="AF1018" s="108"/>
      <c r="AG1018" s="108"/>
      <c r="AH1018" s="108"/>
      <c r="AI1018" s="108"/>
      <c r="AJ1018" s="108"/>
      <c r="AK1018" s="108"/>
      <c r="AL1018" s="108"/>
      <c r="AM1018" s="108"/>
      <c r="AN1018" s="108"/>
      <c r="AO1018" s="108"/>
      <c r="AP1018" s="108"/>
      <c r="AQ1018" s="108"/>
      <c r="AR1018" s="108"/>
      <c r="AS1018" s="108"/>
      <c r="AT1018" s="108"/>
      <c r="AU1018" s="108"/>
      <c r="AV1018" s="108"/>
      <c r="AW1018" s="108"/>
      <c r="AX1018" s="108"/>
      <c r="AY1018" s="108"/>
      <c r="AZ1018" s="108"/>
      <c r="BA1018" s="108"/>
      <c r="BF1018" s="108"/>
      <c r="BH1018" s="108"/>
      <c r="BJ1018" s="108"/>
      <c r="BL1018" s="108"/>
      <c r="BM1018" s="108"/>
      <c r="BN1018" s="108"/>
      <c r="CC1018" s="108"/>
      <c r="CD1018" s="108"/>
      <c r="CE1018" s="108"/>
      <c r="CF1018" s="108"/>
    </row>
    <row r="1019" spans="1:84">
      <c r="A1019" s="108"/>
      <c r="B1019" s="108"/>
      <c r="E1019" s="108"/>
      <c r="F1019" s="108"/>
      <c r="J1019" s="108"/>
      <c r="K1019" s="108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  <c r="AB1019" s="108"/>
      <c r="AC1019" s="108"/>
      <c r="AD1019" s="108"/>
      <c r="AE1019" s="108"/>
      <c r="AF1019" s="108"/>
      <c r="AG1019" s="108"/>
      <c r="AH1019" s="108"/>
      <c r="AI1019" s="108"/>
      <c r="AJ1019" s="108"/>
      <c r="AK1019" s="108"/>
      <c r="AL1019" s="108"/>
      <c r="AM1019" s="108"/>
      <c r="AN1019" s="108"/>
      <c r="AO1019" s="108"/>
      <c r="AP1019" s="108"/>
      <c r="AQ1019" s="108"/>
      <c r="AR1019" s="108"/>
      <c r="AS1019" s="108"/>
      <c r="AT1019" s="108"/>
      <c r="AU1019" s="108"/>
      <c r="AV1019" s="108"/>
      <c r="AW1019" s="108"/>
      <c r="AX1019" s="108"/>
      <c r="AY1019" s="108"/>
      <c r="AZ1019" s="108"/>
      <c r="BA1019" s="108"/>
      <c r="BF1019" s="108"/>
      <c r="BH1019" s="108"/>
      <c r="BJ1019" s="108"/>
      <c r="BL1019" s="108"/>
      <c r="BM1019" s="108"/>
      <c r="BN1019" s="108"/>
      <c r="CC1019" s="108"/>
      <c r="CD1019" s="108"/>
      <c r="CE1019" s="108"/>
      <c r="CF1019" s="108"/>
    </row>
    <row r="1024" spans="1:84">
      <c r="A1024" s="108"/>
      <c r="B1024" s="108"/>
      <c r="E1024" s="108"/>
      <c r="F1024" s="108"/>
      <c r="J1024" s="108"/>
      <c r="K1024" s="108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  <c r="AB1024" s="108"/>
      <c r="AC1024" s="108"/>
      <c r="AD1024" s="108"/>
      <c r="AE1024" s="108"/>
      <c r="AF1024" s="108"/>
      <c r="AG1024" s="108"/>
      <c r="AH1024" s="108"/>
      <c r="AI1024" s="108"/>
      <c r="AJ1024" s="108"/>
      <c r="AK1024" s="108"/>
      <c r="AL1024" s="108"/>
      <c r="AM1024" s="108"/>
      <c r="AN1024" s="108"/>
      <c r="AO1024" s="108"/>
      <c r="AP1024" s="108"/>
      <c r="AQ1024" s="108"/>
      <c r="AR1024" s="108"/>
      <c r="AS1024" s="108"/>
      <c r="AT1024" s="108"/>
      <c r="AU1024" s="108"/>
      <c r="AV1024" s="108"/>
      <c r="AW1024" s="108"/>
      <c r="AX1024" s="108"/>
      <c r="AY1024" s="108"/>
      <c r="AZ1024" s="108"/>
      <c r="BA1024" s="108"/>
      <c r="BF1024" s="108"/>
      <c r="BH1024" s="108"/>
      <c r="BJ1024" s="108"/>
      <c r="BL1024" s="108"/>
      <c r="BM1024" s="108"/>
      <c r="BN1024" s="108"/>
      <c r="CC1024" s="108"/>
      <c r="CD1024" s="108"/>
      <c r="CE1024" s="108"/>
      <c r="CF1024" s="108"/>
    </row>
    <row r="1025" spans="1:84">
      <c r="A1025" s="108"/>
      <c r="B1025" s="108"/>
      <c r="E1025" s="108"/>
      <c r="F1025" s="108"/>
      <c r="J1025" s="108"/>
      <c r="K1025" s="108"/>
      <c r="L1025" s="108"/>
      <c r="M1025" s="108"/>
      <c r="N1025" s="108"/>
      <c r="O1025" s="108"/>
      <c r="P1025" s="108"/>
      <c r="Q1025" s="108"/>
      <c r="R1025" s="108"/>
      <c r="S1025" s="108"/>
      <c r="T1025" s="108"/>
      <c r="U1025" s="108"/>
      <c r="V1025" s="108"/>
      <c r="W1025" s="108"/>
      <c r="X1025" s="108"/>
      <c r="Y1025" s="108"/>
      <c r="Z1025" s="108"/>
      <c r="AA1025" s="108"/>
      <c r="AB1025" s="108"/>
      <c r="AC1025" s="108"/>
      <c r="AD1025" s="108"/>
      <c r="AE1025" s="108"/>
      <c r="AF1025" s="108"/>
      <c r="AG1025" s="108"/>
      <c r="AH1025" s="108"/>
      <c r="AI1025" s="108"/>
      <c r="AJ1025" s="108"/>
      <c r="AK1025" s="108"/>
      <c r="AL1025" s="108"/>
      <c r="AM1025" s="108"/>
      <c r="AN1025" s="108"/>
      <c r="AO1025" s="108"/>
      <c r="AP1025" s="108"/>
      <c r="AQ1025" s="108"/>
      <c r="AR1025" s="108"/>
      <c r="AS1025" s="108"/>
      <c r="AT1025" s="108"/>
      <c r="AU1025" s="108"/>
      <c r="AV1025" s="108"/>
      <c r="AW1025" s="108"/>
      <c r="AX1025" s="108"/>
      <c r="AY1025" s="108"/>
      <c r="AZ1025" s="108"/>
      <c r="BA1025" s="108"/>
      <c r="BF1025" s="108"/>
      <c r="BH1025" s="108"/>
      <c r="BJ1025" s="108"/>
      <c r="BL1025" s="108"/>
      <c r="BM1025" s="108"/>
      <c r="BN1025" s="108"/>
      <c r="CC1025" s="108"/>
      <c r="CD1025" s="108"/>
      <c r="CE1025" s="108"/>
      <c r="CF1025" s="108"/>
    </row>
    <row r="1026" spans="1:84">
      <c r="A1026" s="108"/>
      <c r="B1026" s="108"/>
      <c r="E1026" s="108"/>
      <c r="F1026" s="108"/>
      <c r="J1026" s="108"/>
      <c r="K1026" s="108"/>
      <c r="L1026" s="108"/>
      <c r="M1026" s="108"/>
      <c r="N1026" s="108"/>
      <c r="O1026" s="108"/>
      <c r="P1026" s="108"/>
      <c r="Q1026" s="108"/>
      <c r="R1026" s="108"/>
      <c r="S1026" s="108"/>
      <c r="T1026" s="108"/>
      <c r="U1026" s="108"/>
      <c r="V1026" s="108"/>
      <c r="W1026" s="108"/>
      <c r="X1026" s="108"/>
      <c r="Y1026" s="108"/>
      <c r="Z1026" s="108"/>
      <c r="AA1026" s="108"/>
      <c r="AB1026" s="108"/>
      <c r="AC1026" s="108"/>
      <c r="AD1026" s="108"/>
      <c r="AE1026" s="108"/>
      <c r="AF1026" s="108"/>
      <c r="AG1026" s="108"/>
      <c r="AH1026" s="108"/>
      <c r="AI1026" s="108"/>
      <c r="AJ1026" s="108"/>
      <c r="AK1026" s="108"/>
      <c r="AL1026" s="108"/>
      <c r="AM1026" s="108"/>
      <c r="AN1026" s="108"/>
      <c r="AO1026" s="108"/>
      <c r="AP1026" s="108"/>
      <c r="AQ1026" s="108"/>
      <c r="AR1026" s="108"/>
      <c r="AS1026" s="108"/>
      <c r="AT1026" s="108"/>
      <c r="AU1026" s="108"/>
      <c r="AV1026" s="108"/>
      <c r="AW1026" s="108"/>
      <c r="AX1026" s="108"/>
      <c r="AY1026" s="108"/>
      <c r="AZ1026" s="108"/>
      <c r="BA1026" s="108"/>
      <c r="BF1026" s="108"/>
      <c r="BH1026" s="108"/>
      <c r="BJ1026" s="108"/>
      <c r="BL1026" s="108"/>
      <c r="BM1026" s="108"/>
      <c r="BN1026" s="108"/>
      <c r="CC1026" s="108"/>
      <c r="CD1026" s="108"/>
      <c r="CE1026" s="108"/>
      <c r="CF1026" s="108"/>
    </row>
    <row r="1027" spans="1:84">
      <c r="A1027" s="108"/>
      <c r="B1027" s="108"/>
      <c r="E1027" s="108"/>
      <c r="F1027" s="108"/>
      <c r="J1027" s="108"/>
      <c r="K1027" s="108"/>
      <c r="L1027" s="108"/>
      <c r="M1027" s="108"/>
      <c r="N1027" s="108"/>
      <c r="O1027" s="108"/>
      <c r="P1027" s="108"/>
      <c r="Q1027" s="108"/>
      <c r="R1027" s="108"/>
      <c r="S1027" s="108"/>
      <c r="T1027" s="108"/>
      <c r="U1027" s="108"/>
      <c r="V1027" s="108"/>
      <c r="W1027" s="108"/>
      <c r="X1027" s="108"/>
      <c r="Y1027" s="108"/>
      <c r="Z1027" s="108"/>
      <c r="AA1027" s="108"/>
      <c r="AB1027" s="108"/>
      <c r="AC1027" s="108"/>
      <c r="AD1027" s="108"/>
      <c r="AE1027" s="108"/>
      <c r="AF1027" s="108"/>
      <c r="AG1027" s="108"/>
      <c r="AH1027" s="108"/>
      <c r="AI1027" s="108"/>
      <c r="AJ1027" s="108"/>
      <c r="AK1027" s="108"/>
      <c r="AL1027" s="108"/>
      <c r="AM1027" s="108"/>
      <c r="AN1027" s="108"/>
      <c r="AO1027" s="108"/>
      <c r="AP1027" s="108"/>
      <c r="AQ1027" s="108"/>
      <c r="AR1027" s="108"/>
      <c r="AS1027" s="108"/>
      <c r="AT1027" s="108"/>
      <c r="AU1027" s="108"/>
      <c r="AV1027" s="108"/>
      <c r="AW1027" s="108"/>
      <c r="AX1027" s="108"/>
      <c r="AY1027" s="108"/>
      <c r="AZ1027" s="108"/>
      <c r="BA1027" s="108"/>
      <c r="BF1027" s="108"/>
      <c r="BH1027" s="108"/>
      <c r="BJ1027" s="108"/>
      <c r="BL1027" s="108"/>
      <c r="BM1027" s="108"/>
      <c r="BN1027" s="108"/>
      <c r="CC1027" s="108"/>
      <c r="CD1027" s="108"/>
      <c r="CE1027" s="108"/>
      <c r="CF1027" s="108"/>
    </row>
    <row r="1028" spans="1:84">
      <c r="A1028" s="108"/>
      <c r="B1028" s="108"/>
      <c r="E1028" s="108"/>
      <c r="F1028" s="108"/>
      <c r="J1028" s="108"/>
      <c r="K1028" s="108"/>
      <c r="L1028" s="108"/>
      <c r="M1028" s="108"/>
      <c r="N1028" s="108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8"/>
      <c r="AA1028" s="108"/>
      <c r="AB1028" s="108"/>
      <c r="AC1028" s="108"/>
      <c r="AD1028" s="108"/>
      <c r="AE1028" s="108"/>
      <c r="AF1028" s="108"/>
      <c r="AG1028" s="108"/>
      <c r="AH1028" s="108"/>
      <c r="AI1028" s="108"/>
      <c r="AJ1028" s="108"/>
      <c r="AK1028" s="108"/>
      <c r="AL1028" s="108"/>
      <c r="AM1028" s="108"/>
      <c r="AN1028" s="108"/>
      <c r="AO1028" s="108"/>
      <c r="AP1028" s="108"/>
      <c r="AQ1028" s="108"/>
      <c r="AR1028" s="108"/>
      <c r="AS1028" s="108"/>
      <c r="AT1028" s="108"/>
      <c r="AU1028" s="108"/>
      <c r="AV1028" s="108"/>
      <c r="AW1028" s="108"/>
      <c r="AX1028" s="108"/>
      <c r="AY1028" s="108"/>
      <c r="AZ1028" s="108"/>
      <c r="BA1028" s="108"/>
      <c r="BF1028" s="108"/>
      <c r="BH1028" s="108"/>
      <c r="BJ1028" s="108"/>
      <c r="BL1028" s="108"/>
      <c r="BM1028" s="108"/>
      <c r="BN1028" s="108"/>
      <c r="CC1028" s="108"/>
      <c r="CD1028" s="108"/>
      <c r="CE1028" s="108"/>
      <c r="CF1028" s="108"/>
    </row>
    <row r="1029" spans="1:84">
      <c r="A1029" s="108"/>
      <c r="B1029" s="108"/>
      <c r="E1029" s="108"/>
      <c r="F1029" s="108"/>
      <c r="J1029" s="108"/>
      <c r="K1029" s="108"/>
      <c r="L1029" s="108"/>
      <c r="M1029" s="108"/>
      <c r="N1029" s="108"/>
      <c r="O1029" s="108"/>
      <c r="P1029" s="108"/>
      <c r="Q1029" s="108"/>
      <c r="R1029" s="108"/>
      <c r="S1029" s="108"/>
      <c r="T1029" s="108"/>
      <c r="U1029" s="108"/>
      <c r="V1029" s="108"/>
      <c r="W1029" s="108"/>
      <c r="X1029" s="108"/>
      <c r="Y1029" s="108"/>
      <c r="Z1029" s="108"/>
      <c r="AA1029" s="108"/>
      <c r="AB1029" s="108"/>
      <c r="AC1029" s="108"/>
      <c r="AD1029" s="108"/>
      <c r="AE1029" s="108"/>
      <c r="AF1029" s="108"/>
      <c r="AG1029" s="108"/>
      <c r="AH1029" s="108"/>
      <c r="AI1029" s="108"/>
      <c r="AJ1029" s="108"/>
      <c r="AK1029" s="108"/>
      <c r="AL1029" s="108"/>
      <c r="AM1029" s="108"/>
      <c r="AN1029" s="108"/>
      <c r="AO1029" s="108"/>
      <c r="AP1029" s="108"/>
      <c r="AQ1029" s="108"/>
      <c r="AR1029" s="108"/>
      <c r="AS1029" s="108"/>
      <c r="AT1029" s="108"/>
      <c r="AU1029" s="108"/>
      <c r="AV1029" s="108"/>
      <c r="AW1029" s="108"/>
      <c r="AX1029" s="108"/>
      <c r="AY1029" s="108"/>
      <c r="AZ1029" s="108"/>
      <c r="BA1029" s="108"/>
      <c r="BF1029" s="108"/>
      <c r="BH1029" s="108"/>
      <c r="BJ1029" s="108"/>
      <c r="BL1029" s="108"/>
      <c r="BM1029" s="108"/>
      <c r="BN1029" s="108"/>
      <c r="CC1029" s="108"/>
      <c r="CD1029" s="108"/>
      <c r="CE1029" s="108"/>
      <c r="CF1029" s="108"/>
    </row>
    <row r="1030" spans="1:84">
      <c r="A1030" s="108"/>
      <c r="B1030" s="108"/>
      <c r="E1030" s="108"/>
      <c r="F1030" s="108"/>
      <c r="J1030" s="108"/>
      <c r="K1030" s="108"/>
      <c r="L1030" s="108"/>
      <c r="M1030" s="108"/>
      <c r="N1030" s="108"/>
      <c r="O1030" s="108"/>
      <c r="P1030" s="108"/>
      <c r="Q1030" s="108"/>
      <c r="R1030" s="108"/>
      <c r="S1030" s="108"/>
      <c r="T1030" s="108"/>
      <c r="U1030" s="108"/>
      <c r="V1030" s="108"/>
      <c r="W1030" s="108"/>
      <c r="X1030" s="108"/>
      <c r="Y1030" s="108"/>
      <c r="Z1030" s="108"/>
      <c r="AA1030" s="108"/>
      <c r="AB1030" s="108"/>
      <c r="AC1030" s="108"/>
      <c r="AD1030" s="108"/>
      <c r="AE1030" s="108"/>
      <c r="AF1030" s="108"/>
      <c r="AG1030" s="108"/>
      <c r="AH1030" s="108"/>
      <c r="AI1030" s="108"/>
      <c r="AJ1030" s="108"/>
      <c r="AK1030" s="108"/>
      <c r="AL1030" s="108"/>
      <c r="AM1030" s="108"/>
      <c r="AN1030" s="108"/>
      <c r="AO1030" s="108"/>
      <c r="AP1030" s="108"/>
      <c r="AQ1030" s="108"/>
      <c r="AR1030" s="108"/>
      <c r="AS1030" s="108"/>
      <c r="AT1030" s="108"/>
      <c r="AU1030" s="108"/>
      <c r="AV1030" s="108"/>
      <c r="AW1030" s="108"/>
      <c r="AX1030" s="108"/>
      <c r="AY1030" s="108"/>
      <c r="AZ1030" s="108"/>
      <c r="BA1030" s="108"/>
      <c r="BF1030" s="108"/>
      <c r="BH1030" s="108"/>
      <c r="BJ1030" s="108"/>
      <c r="BL1030" s="108"/>
      <c r="BM1030" s="108"/>
      <c r="BN1030" s="108"/>
      <c r="CC1030" s="108"/>
      <c r="CD1030" s="108"/>
      <c r="CE1030" s="108"/>
      <c r="CF1030" s="108"/>
    </row>
    <row r="1031" spans="1:84">
      <c r="A1031" s="108"/>
      <c r="B1031" s="108"/>
      <c r="E1031" s="108"/>
      <c r="F1031" s="108"/>
      <c r="J1031" s="108"/>
      <c r="K1031" s="108"/>
      <c r="L1031" s="108"/>
      <c r="M1031" s="108"/>
      <c r="N1031" s="108"/>
      <c r="O1031" s="108"/>
      <c r="P1031" s="108"/>
      <c r="Q1031" s="108"/>
      <c r="R1031" s="108"/>
      <c r="S1031" s="108"/>
      <c r="T1031" s="108"/>
      <c r="U1031" s="108"/>
      <c r="V1031" s="108"/>
      <c r="W1031" s="108"/>
      <c r="X1031" s="108"/>
      <c r="Y1031" s="108"/>
      <c r="Z1031" s="108"/>
      <c r="AA1031" s="108"/>
      <c r="AB1031" s="108"/>
      <c r="AC1031" s="108"/>
      <c r="AD1031" s="108"/>
      <c r="AE1031" s="108"/>
      <c r="AF1031" s="108"/>
      <c r="AG1031" s="108"/>
      <c r="AH1031" s="108"/>
      <c r="AI1031" s="108"/>
      <c r="AJ1031" s="108"/>
      <c r="AK1031" s="108"/>
      <c r="AL1031" s="108"/>
      <c r="AM1031" s="108"/>
      <c r="AN1031" s="108"/>
      <c r="AO1031" s="108"/>
      <c r="AP1031" s="108"/>
      <c r="AQ1031" s="108"/>
      <c r="AR1031" s="108"/>
      <c r="AS1031" s="108"/>
      <c r="AT1031" s="108"/>
      <c r="AU1031" s="108"/>
      <c r="AV1031" s="108"/>
      <c r="AW1031" s="108"/>
      <c r="AX1031" s="108"/>
      <c r="AY1031" s="108"/>
      <c r="AZ1031" s="108"/>
      <c r="BA1031" s="108"/>
      <c r="BF1031" s="108"/>
      <c r="BH1031" s="108"/>
      <c r="BJ1031" s="108"/>
      <c r="BL1031" s="108"/>
      <c r="BM1031" s="108"/>
      <c r="BN1031" s="108"/>
      <c r="CC1031" s="108"/>
      <c r="CD1031" s="108"/>
      <c r="CE1031" s="108"/>
      <c r="CF1031" s="108"/>
    </row>
    <row r="1032" spans="1:84">
      <c r="A1032" s="108"/>
      <c r="B1032" s="108"/>
      <c r="E1032" s="108"/>
      <c r="F1032" s="108"/>
      <c r="J1032" s="108"/>
      <c r="K1032" s="108"/>
      <c r="L1032" s="108"/>
      <c r="M1032" s="108"/>
      <c r="N1032" s="108"/>
      <c r="O1032" s="108"/>
      <c r="P1032" s="108"/>
      <c r="Q1032" s="108"/>
      <c r="R1032" s="108"/>
      <c r="S1032" s="108"/>
      <c r="T1032" s="108"/>
      <c r="U1032" s="108"/>
      <c r="V1032" s="108"/>
      <c r="W1032" s="108"/>
      <c r="X1032" s="108"/>
      <c r="Y1032" s="108"/>
      <c r="Z1032" s="108"/>
      <c r="AA1032" s="108"/>
      <c r="AB1032" s="108"/>
      <c r="AC1032" s="108"/>
      <c r="AD1032" s="108"/>
      <c r="AE1032" s="108"/>
      <c r="AF1032" s="108"/>
      <c r="AG1032" s="108"/>
      <c r="AH1032" s="108"/>
      <c r="AI1032" s="108"/>
      <c r="AJ1032" s="108"/>
      <c r="AK1032" s="108"/>
      <c r="AL1032" s="108"/>
      <c r="AM1032" s="108"/>
      <c r="AN1032" s="108"/>
      <c r="AO1032" s="108"/>
      <c r="AP1032" s="108"/>
      <c r="AQ1032" s="108"/>
      <c r="AR1032" s="108"/>
      <c r="AS1032" s="108"/>
      <c r="AT1032" s="108"/>
      <c r="AU1032" s="108"/>
      <c r="AV1032" s="108"/>
      <c r="AW1032" s="108"/>
      <c r="AX1032" s="108"/>
      <c r="AY1032" s="108"/>
      <c r="AZ1032" s="108"/>
      <c r="BA1032" s="108"/>
      <c r="BF1032" s="108"/>
      <c r="BH1032" s="108"/>
      <c r="BJ1032" s="108"/>
      <c r="BL1032" s="108"/>
      <c r="BM1032" s="108"/>
      <c r="BN1032" s="108"/>
      <c r="CC1032" s="108"/>
      <c r="CD1032" s="108"/>
      <c r="CE1032" s="108"/>
      <c r="CF1032" s="108"/>
    </row>
    <row r="1033" spans="1:84">
      <c r="A1033" s="108"/>
      <c r="B1033" s="108"/>
      <c r="E1033" s="108"/>
      <c r="F1033" s="108"/>
      <c r="J1033" s="108"/>
      <c r="K1033" s="108"/>
      <c r="L1033" s="108"/>
      <c r="M1033" s="108"/>
      <c r="N1033" s="108"/>
      <c r="O1033" s="108"/>
      <c r="P1033" s="108"/>
      <c r="Q1033" s="108"/>
      <c r="R1033" s="108"/>
      <c r="S1033" s="108"/>
      <c r="T1033" s="108"/>
      <c r="U1033" s="108"/>
      <c r="V1033" s="108"/>
      <c r="W1033" s="108"/>
      <c r="X1033" s="108"/>
      <c r="Y1033" s="108"/>
      <c r="Z1033" s="108"/>
      <c r="AA1033" s="108"/>
      <c r="AB1033" s="108"/>
      <c r="AC1033" s="108"/>
      <c r="AD1033" s="108"/>
      <c r="AE1033" s="108"/>
      <c r="AF1033" s="108"/>
      <c r="AG1033" s="108"/>
      <c r="AH1033" s="108"/>
      <c r="AI1033" s="108"/>
      <c r="AJ1033" s="108"/>
      <c r="AK1033" s="108"/>
      <c r="AL1033" s="108"/>
      <c r="AM1033" s="108"/>
      <c r="AN1033" s="108"/>
      <c r="AO1033" s="108"/>
      <c r="AP1033" s="108"/>
      <c r="AQ1033" s="108"/>
      <c r="AR1033" s="108"/>
      <c r="AS1033" s="108"/>
      <c r="AT1033" s="108"/>
      <c r="AU1033" s="108"/>
      <c r="AV1033" s="108"/>
      <c r="AW1033" s="108"/>
      <c r="AX1033" s="108"/>
      <c r="AY1033" s="108"/>
      <c r="AZ1033" s="108"/>
      <c r="BA1033" s="108"/>
      <c r="BF1033" s="108"/>
      <c r="BH1033" s="108"/>
      <c r="BJ1033" s="108"/>
      <c r="BL1033" s="108"/>
      <c r="BM1033" s="108"/>
      <c r="BN1033" s="108"/>
      <c r="CC1033" s="108"/>
      <c r="CD1033" s="108"/>
      <c r="CE1033" s="108"/>
      <c r="CF1033" s="108"/>
    </row>
    <row r="1034" spans="1:84">
      <c r="A1034" s="108"/>
      <c r="B1034" s="108"/>
      <c r="E1034" s="108"/>
      <c r="F1034" s="108"/>
      <c r="J1034" s="108"/>
      <c r="K1034" s="108"/>
      <c r="L1034" s="108"/>
      <c r="M1034" s="108"/>
      <c r="N1034" s="108"/>
      <c r="O1034" s="108"/>
      <c r="P1034" s="108"/>
      <c r="Q1034" s="108"/>
      <c r="R1034" s="108"/>
      <c r="S1034" s="108"/>
      <c r="T1034" s="108"/>
      <c r="U1034" s="108"/>
      <c r="V1034" s="108"/>
      <c r="W1034" s="108"/>
      <c r="X1034" s="108"/>
      <c r="Y1034" s="108"/>
      <c r="Z1034" s="108"/>
      <c r="AA1034" s="108"/>
      <c r="AB1034" s="108"/>
      <c r="AC1034" s="108"/>
      <c r="AD1034" s="108"/>
      <c r="AE1034" s="108"/>
      <c r="AF1034" s="108"/>
      <c r="AG1034" s="108"/>
      <c r="AH1034" s="108"/>
      <c r="AI1034" s="108"/>
      <c r="AJ1034" s="108"/>
      <c r="AK1034" s="108"/>
      <c r="AL1034" s="108"/>
      <c r="AM1034" s="108"/>
      <c r="AN1034" s="108"/>
      <c r="AO1034" s="108"/>
      <c r="AP1034" s="108"/>
      <c r="AQ1034" s="108"/>
      <c r="AR1034" s="108"/>
      <c r="AS1034" s="108"/>
      <c r="AT1034" s="108"/>
      <c r="AU1034" s="108"/>
      <c r="AV1034" s="108"/>
      <c r="AW1034" s="108"/>
      <c r="AX1034" s="108"/>
      <c r="AY1034" s="108"/>
      <c r="AZ1034" s="108"/>
      <c r="BA1034" s="108"/>
      <c r="BF1034" s="108"/>
      <c r="BH1034" s="108"/>
      <c r="BJ1034" s="108"/>
      <c r="BL1034" s="108"/>
      <c r="BM1034" s="108"/>
      <c r="BN1034" s="108"/>
      <c r="CC1034" s="108"/>
      <c r="CD1034" s="108"/>
      <c r="CE1034" s="108"/>
      <c r="CF1034" s="108"/>
    </row>
    <row r="1035" spans="1:84">
      <c r="A1035" s="108"/>
      <c r="B1035" s="108"/>
      <c r="E1035" s="108"/>
      <c r="F1035" s="108"/>
      <c r="J1035" s="108"/>
      <c r="K1035" s="108"/>
      <c r="L1035" s="108"/>
      <c r="M1035" s="108"/>
      <c r="N1035" s="108"/>
      <c r="O1035" s="108"/>
      <c r="P1035" s="108"/>
      <c r="Q1035" s="108"/>
      <c r="R1035" s="108"/>
      <c r="S1035" s="108"/>
      <c r="T1035" s="108"/>
      <c r="U1035" s="108"/>
      <c r="V1035" s="108"/>
      <c r="W1035" s="108"/>
      <c r="X1035" s="108"/>
      <c r="Y1035" s="108"/>
      <c r="Z1035" s="108"/>
      <c r="AA1035" s="108"/>
      <c r="AB1035" s="108"/>
      <c r="AC1035" s="108"/>
      <c r="AD1035" s="108"/>
      <c r="AE1035" s="108"/>
      <c r="AF1035" s="108"/>
      <c r="AG1035" s="108"/>
      <c r="AH1035" s="108"/>
      <c r="AI1035" s="108"/>
      <c r="AJ1035" s="108"/>
      <c r="AK1035" s="108"/>
      <c r="AL1035" s="108"/>
      <c r="AM1035" s="108"/>
      <c r="AN1035" s="108"/>
      <c r="AO1035" s="108"/>
      <c r="AP1035" s="108"/>
      <c r="AQ1035" s="108"/>
      <c r="AR1035" s="108"/>
      <c r="AS1035" s="108"/>
      <c r="AT1035" s="108"/>
      <c r="AU1035" s="108"/>
      <c r="AV1035" s="108"/>
      <c r="AW1035" s="108"/>
      <c r="AX1035" s="108"/>
      <c r="AY1035" s="108"/>
      <c r="AZ1035" s="108"/>
      <c r="BA1035" s="108"/>
      <c r="BF1035" s="108"/>
      <c r="BH1035" s="108"/>
      <c r="BJ1035" s="108"/>
      <c r="BL1035" s="108"/>
      <c r="BM1035" s="108"/>
      <c r="BN1035" s="108"/>
      <c r="CC1035" s="108"/>
      <c r="CD1035" s="108"/>
      <c r="CE1035" s="108"/>
      <c r="CF1035" s="108"/>
    </row>
    <row r="1036" spans="1:84">
      <c r="A1036" s="108"/>
      <c r="B1036" s="108"/>
      <c r="E1036" s="108"/>
      <c r="F1036" s="108"/>
      <c r="J1036" s="108"/>
      <c r="K1036" s="108"/>
      <c r="L1036" s="108"/>
      <c r="M1036" s="108"/>
      <c r="N1036" s="108"/>
      <c r="O1036" s="108"/>
      <c r="P1036" s="108"/>
      <c r="Q1036" s="108"/>
      <c r="R1036" s="108"/>
      <c r="S1036" s="108"/>
      <c r="T1036" s="108"/>
      <c r="U1036" s="108"/>
      <c r="V1036" s="108"/>
      <c r="W1036" s="108"/>
      <c r="X1036" s="108"/>
      <c r="Y1036" s="108"/>
      <c r="Z1036" s="108"/>
      <c r="AA1036" s="108"/>
      <c r="AB1036" s="108"/>
      <c r="AC1036" s="108"/>
      <c r="AD1036" s="108"/>
      <c r="AE1036" s="108"/>
      <c r="AF1036" s="108"/>
      <c r="AG1036" s="108"/>
      <c r="AH1036" s="108"/>
      <c r="AI1036" s="108"/>
      <c r="AJ1036" s="108"/>
      <c r="AK1036" s="108"/>
      <c r="AL1036" s="108"/>
      <c r="AM1036" s="108"/>
      <c r="AN1036" s="108"/>
      <c r="AO1036" s="108"/>
      <c r="AP1036" s="108"/>
      <c r="AQ1036" s="108"/>
      <c r="AR1036" s="108"/>
      <c r="AS1036" s="108"/>
      <c r="AT1036" s="108"/>
      <c r="AU1036" s="108"/>
      <c r="AV1036" s="108"/>
      <c r="AW1036" s="108"/>
      <c r="AX1036" s="108"/>
      <c r="AY1036" s="108"/>
      <c r="AZ1036" s="108"/>
      <c r="BA1036" s="108"/>
      <c r="BF1036" s="108"/>
      <c r="BH1036" s="108"/>
      <c r="BJ1036" s="108"/>
      <c r="BL1036" s="108"/>
      <c r="BM1036" s="108"/>
      <c r="BN1036" s="108"/>
      <c r="CC1036" s="108"/>
      <c r="CD1036" s="108"/>
      <c r="CE1036" s="108"/>
      <c r="CF1036" s="108"/>
    </row>
    <row r="1037" spans="1:84">
      <c r="A1037" s="108"/>
      <c r="B1037" s="108"/>
      <c r="E1037" s="108"/>
      <c r="F1037" s="108"/>
      <c r="J1037" s="108"/>
      <c r="K1037" s="108"/>
      <c r="L1037" s="108"/>
      <c r="M1037" s="108"/>
      <c r="N1037" s="108"/>
      <c r="O1037" s="108"/>
      <c r="P1037" s="108"/>
      <c r="Q1037" s="108"/>
      <c r="R1037" s="108"/>
      <c r="S1037" s="108"/>
      <c r="T1037" s="108"/>
      <c r="U1037" s="108"/>
      <c r="V1037" s="108"/>
      <c r="W1037" s="108"/>
      <c r="X1037" s="108"/>
      <c r="Y1037" s="108"/>
      <c r="Z1037" s="108"/>
      <c r="AA1037" s="108"/>
      <c r="AB1037" s="108"/>
      <c r="AC1037" s="108"/>
      <c r="AD1037" s="108"/>
      <c r="AE1037" s="108"/>
      <c r="AF1037" s="108"/>
      <c r="AG1037" s="108"/>
      <c r="AH1037" s="108"/>
      <c r="AI1037" s="108"/>
      <c r="AJ1037" s="108"/>
      <c r="AK1037" s="108"/>
      <c r="AL1037" s="108"/>
      <c r="AM1037" s="108"/>
      <c r="AN1037" s="108"/>
      <c r="AO1037" s="108"/>
      <c r="AP1037" s="108"/>
      <c r="AQ1037" s="108"/>
      <c r="AR1037" s="108"/>
      <c r="AS1037" s="108"/>
      <c r="AT1037" s="108"/>
      <c r="AU1037" s="108"/>
      <c r="AV1037" s="108"/>
      <c r="AW1037" s="108"/>
      <c r="AX1037" s="108"/>
      <c r="AY1037" s="108"/>
      <c r="AZ1037" s="108"/>
      <c r="BA1037" s="108"/>
      <c r="BF1037" s="108"/>
      <c r="BH1037" s="108"/>
      <c r="BJ1037" s="108"/>
      <c r="BL1037" s="108"/>
      <c r="BM1037" s="108"/>
      <c r="BN1037" s="108"/>
      <c r="CC1037" s="108"/>
      <c r="CD1037" s="108"/>
      <c r="CE1037" s="108"/>
      <c r="CF1037" s="108"/>
    </row>
    <row r="1038" spans="1:84">
      <c r="A1038" s="108"/>
      <c r="B1038" s="108"/>
      <c r="E1038" s="108"/>
      <c r="F1038" s="108"/>
      <c r="J1038" s="108"/>
      <c r="K1038" s="108"/>
      <c r="L1038" s="108"/>
      <c r="M1038" s="108"/>
      <c r="N1038" s="108"/>
      <c r="O1038" s="108"/>
      <c r="P1038" s="108"/>
      <c r="Q1038" s="108"/>
      <c r="R1038" s="108"/>
      <c r="S1038" s="108"/>
      <c r="T1038" s="108"/>
      <c r="U1038" s="108"/>
      <c r="V1038" s="108"/>
      <c r="W1038" s="108"/>
      <c r="X1038" s="108"/>
      <c r="Y1038" s="108"/>
      <c r="Z1038" s="108"/>
      <c r="AA1038" s="108"/>
      <c r="AB1038" s="108"/>
      <c r="AC1038" s="108"/>
      <c r="AD1038" s="108"/>
      <c r="AE1038" s="108"/>
      <c r="AF1038" s="108"/>
      <c r="AG1038" s="108"/>
      <c r="AH1038" s="108"/>
      <c r="AI1038" s="108"/>
      <c r="AJ1038" s="108"/>
      <c r="AK1038" s="108"/>
      <c r="AL1038" s="108"/>
      <c r="AM1038" s="108"/>
      <c r="AN1038" s="108"/>
      <c r="AO1038" s="108"/>
      <c r="AP1038" s="108"/>
      <c r="AQ1038" s="108"/>
      <c r="AR1038" s="108"/>
      <c r="AS1038" s="108"/>
      <c r="AT1038" s="108"/>
      <c r="AU1038" s="108"/>
      <c r="AV1038" s="108"/>
      <c r="AW1038" s="108"/>
      <c r="AX1038" s="108"/>
      <c r="AY1038" s="108"/>
      <c r="AZ1038" s="108"/>
      <c r="BA1038" s="108"/>
      <c r="BF1038" s="108"/>
      <c r="BH1038" s="108"/>
      <c r="BJ1038" s="108"/>
      <c r="BL1038" s="108"/>
      <c r="BM1038" s="108"/>
      <c r="BN1038" s="108"/>
      <c r="CC1038" s="108"/>
      <c r="CD1038" s="108"/>
      <c r="CE1038" s="108"/>
      <c r="CF1038" s="108"/>
    </row>
    <row r="1039" spans="1:84">
      <c r="A1039" s="108"/>
      <c r="B1039" s="108"/>
      <c r="E1039" s="108"/>
      <c r="F1039" s="108"/>
      <c r="J1039" s="108"/>
      <c r="K1039" s="108"/>
      <c r="L1039" s="108"/>
      <c r="M1039" s="108"/>
      <c r="N1039" s="108"/>
      <c r="O1039" s="108"/>
      <c r="P1039" s="108"/>
      <c r="Q1039" s="108"/>
      <c r="R1039" s="108"/>
      <c r="S1039" s="108"/>
      <c r="T1039" s="108"/>
      <c r="U1039" s="108"/>
      <c r="V1039" s="108"/>
      <c r="W1039" s="108"/>
      <c r="X1039" s="108"/>
      <c r="Y1039" s="108"/>
      <c r="Z1039" s="108"/>
      <c r="AA1039" s="108"/>
      <c r="AB1039" s="108"/>
      <c r="AC1039" s="108"/>
      <c r="AD1039" s="108"/>
      <c r="AE1039" s="108"/>
      <c r="AF1039" s="108"/>
      <c r="AG1039" s="108"/>
      <c r="AH1039" s="108"/>
      <c r="AI1039" s="108"/>
      <c r="AJ1039" s="108"/>
      <c r="AK1039" s="108"/>
      <c r="AL1039" s="108"/>
      <c r="AM1039" s="108"/>
      <c r="AN1039" s="108"/>
      <c r="AO1039" s="108"/>
      <c r="AP1039" s="108"/>
      <c r="AQ1039" s="108"/>
      <c r="AR1039" s="108"/>
      <c r="AS1039" s="108"/>
      <c r="AT1039" s="108"/>
      <c r="AU1039" s="108"/>
      <c r="AV1039" s="108"/>
      <c r="AW1039" s="108"/>
      <c r="AX1039" s="108"/>
      <c r="AY1039" s="108"/>
      <c r="AZ1039" s="108"/>
      <c r="BA1039" s="108"/>
      <c r="BF1039" s="108"/>
      <c r="BH1039" s="108"/>
      <c r="BJ1039" s="108"/>
      <c r="BL1039" s="108"/>
      <c r="BM1039" s="108"/>
      <c r="BN1039" s="108"/>
      <c r="CC1039" s="108"/>
      <c r="CD1039" s="108"/>
      <c r="CE1039" s="108"/>
      <c r="CF1039" s="108"/>
    </row>
    <row r="1040" spans="1:84">
      <c r="A1040" s="108"/>
      <c r="B1040" s="108"/>
      <c r="E1040" s="108"/>
      <c r="F1040" s="108"/>
      <c r="J1040" s="108"/>
      <c r="K1040" s="108"/>
      <c r="L1040" s="108"/>
      <c r="M1040" s="108"/>
      <c r="N1040" s="108"/>
      <c r="O1040" s="108"/>
      <c r="P1040" s="108"/>
      <c r="Q1040" s="108"/>
      <c r="R1040" s="108"/>
      <c r="S1040" s="108"/>
      <c r="T1040" s="108"/>
      <c r="U1040" s="108"/>
      <c r="V1040" s="108"/>
      <c r="W1040" s="108"/>
      <c r="X1040" s="108"/>
      <c r="Y1040" s="108"/>
      <c r="Z1040" s="108"/>
      <c r="AA1040" s="108"/>
      <c r="AB1040" s="108"/>
      <c r="AC1040" s="108"/>
      <c r="AD1040" s="108"/>
      <c r="AE1040" s="108"/>
      <c r="AF1040" s="108"/>
      <c r="AG1040" s="108"/>
      <c r="AH1040" s="108"/>
      <c r="AI1040" s="108"/>
      <c r="AJ1040" s="108"/>
      <c r="AK1040" s="108"/>
      <c r="AL1040" s="108"/>
      <c r="AM1040" s="108"/>
      <c r="AN1040" s="108"/>
      <c r="AO1040" s="108"/>
      <c r="AP1040" s="108"/>
      <c r="AQ1040" s="108"/>
      <c r="AR1040" s="108"/>
      <c r="AS1040" s="108"/>
      <c r="AT1040" s="108"/>
      <c r="AU1040" s="108"/>
      <c r="AV1040" s="108"/>
      <c r="AW1040" s="108"/>
      <c r="AX1040" s="108"/>
      <c r="AY1040" s="108"/>
      <c r="AZ1040" s="108"/>
      <c r="BA1040" s="108"/>
      <c r="BF1040" s="108"/>
      <c r="BH1040" s="108"/>
      <c r="BJ1040" s="108"/>
      <c r="BL1040" s="108"/>
      <c r="BM1040" s="108"/>
      <c r="BN1040" s="108"/>
      <c r="CC1040" s="108"/>
      <c r="CD1040" s="108"/>
      <c r="CE1040" s="108"/>
      <c r="CF1040" s="108"/>
    </row>
    <row r="1041" spans="1:84">
      <c r="A1041" s="108"/>
      <c r="B1041" s="108"/>
      <c r="E1041" s="108"/>
      <c r="F1041" s="108"/>
      <c r="J1041" s="108"/>
      <c r="K1041" s="108"/>
      <c r="L1041" s="108"/>
      <c r="M1041" s="108"/>
      <c r="N1041" s="108"/>
      <c r="O1041" s="108"/>
      <c r="P1041" s="108"/>
      <c r="Q1041" s="108"/>
      <c r="R1041" s="108"/>
      <c r="S1041" s="108"/>
      <c r="T1041" s="108"/>
      <c r="U1041" s="108"/>
      <c r="V1041" s="108"/>
      <c r="W1041" s="108"/>
      <c r="X1041" s="108"/>
      <c r="Y1041" s="108"/>
      <c r="Z1041" s="108"/>
      <c r="AA1041" s="108"/>
      <c r="AB1041" s="108"/>
      <c r="AC1041" s="108"/>
      <c r="AD1041" s="108"/>
      <c r="AE1041" s="108"/>
      <c r="AF1041" s="108"/>
      <c r="AG1041" s="108"/>
      <c r="AH1041" s="108"/>
      <c r="AI1041" s="108"/>
      <c r="AJ1041" s="108"/>
      <c r="AK1041" s="108"/>
      <c r="AL1041" s="108"/>
      <c r="AM1041" s="108"/>
      <c r="AN1041" s="108"/>
      <c r="AO1041" s="108"/>
      <c r="AP1041" s="108"/>
      <c r="AQ1041" s="108"/>
      <c r="AR1041" s="108"/>
      <c r="AS1041" s="108"/>
      <c r="AT1041" s="108"/>
      <c r="AU1041" s="108"/>
      <c r="AV1041" s="108"/>
      <c r="AW1041" s="108"/>
      <c r="AX1041" s="108"/>
      <c r="AY1041" s="108"/>
      <c r="AZ1041" s="108"/>
      <c r="BA1041" s="108"/>
      <c r="BF1041" s="108"/>
      <c r="BH1041" s="108"/>
      <c r="BJ1041" s="108"/>
      <c r="BL1041" s="108"/>
      <c r="BM1041" s="108"/>
      <c r="BN1041" s="108"/>
      <c r="CC1041" s="108"/>
      <c r="CD1041" s="108"/>
      <c r="CE1041" s="108"/>
      <c r="CF1041" s="108"/>
    </row>
    <row r="1042" spans="1:84">
      <c r="A1042" s="108"/>
      <c r="B1042" s="108"/>
      <c r="E1042" s="108"/>
      <c r="F1042" s="108"/>
      <c r="J1042" s="108"/>
      <c r="K1042" s="108"/>
      <c r="L1042" s="108"/>
      <c r="M1042" s="108"/>
      <c r="N1042" s="108"/>
      <c r="O1042" s="108"/>
      <c r="P1042" s="108"/>
      <c r="Q1042" s="108"/>
      <c r="R1042" s="108"/>
      <c r="S1042" s="108"/>
      <c r="T1042" s="108"/>
      <c r="U1042" s="108"/>
      <c r="V1042" s="108"/>
      <c r="W1042" s="108"/>
      <c r="X1042" s="108"/>
      <c r="Y1042" s="108"/>
      <c r="Z1042" s="108"/>
      <c r="AA1042" s="108"/>
      <c r="AB1042" s="108"/>
      <c r="AC1042" s="108"/>
      <c r="AD1042" s="108"/>
      <c r="AE1042" s="108"/>
      <c r="AF1042" s="108"/>
      <c r="AG1042" s="108"/>
      <c r="AH1042" s="108"/>
      <c r="AI1042" s="108"/>
      <c r="AJ1042" s="108"/>
      <c r="AK1042" s="108"/>
      <c r="AL1042" s="108"/>
      <c r="AM1042" s="108"/>
      <c r="AN1042" s="108"/>
      <c r="AO1042" s="108"/>
      <c r="AP1042" s="108"/>
      <c r="AQ1042" s="108"/>
      <c r="AR1042" s="108"/>
      <c r="AS1042" s="108"/>
      <c r="AT1042" s="108"/>
      <c r="AU1042" s="108"/>
      <c r="AV1042" s="108"/>
      <c r="AW1042" s="108"/>
      <c r="AX1042" s="108"/>
      <c r="AY1042" s="108"/>
      <c r="AZ1042" s="108"/>
      <c r="BA1042" s="108"/>
      <c r="BF1042" s="108"/>
      <c r="BH1042" s="108"/>
      <c r="BJ1042" s="108"/>
      <c r="BL1042" s="108"/>
      <c r="BM1042" s="108"/>
      <c r="BN1042" s="108"/>
      <c r="CC1042" s="108"/>
      <c r="CD1042" s="108"/>
      <c r="CE1042" s="108"/>
      <c r="CF1042" s="108"/>
    </row>
    <row r="1043" spans="1:84">
      <c r="A1043" s="108"/>
      <c r="B1043" s="108"/>
      <c r="E1043" s="108"/>
      <c r="F1043" s="108"/>
      <c r="J1043" s="108"/>
      <c r="K1043" s="108"/>
      <c r="L1043" s="108"/>
      <c r="M1043" s="108"/>
      <c r="N1043" s="108"/>
      <c r="O1043" s="108"/>
      <c r="P1043" s="108"/>
      <c r="Q1043" s="108"/>
      <c r="R1043" s="108"/>
      <c r="S1043" s="108"/>
      <c r="T1043" s="108"/>
      <c r="U1043" s="108"/>
      <c r="V1043" s="108"/>
      <c r="W1043" s="108"/>
      <c r="X1043" s="108"/>
      <c r="Y1043" s="108"/>
      <c r="Z1043" s="108"/>
      <c r="AA1043" s="108"/>
      <c r="AB1043" s="108"/>
      <c r="AC1043" s="108"/>
      <c r="AD1043" s="108"/>
      <c r="AE1043" s="108"/>
      <c r="AF1043" s="108"/>
      <c r="AG1043" s="108"/>
      <c r="AH1043" s="108"/>
      <c r="AI1043" s="108"/>
      <c r="AJ1043" s="108"/>
      <c r="AK1043" s="108"/>
      <c r="AL1043" s="108"/>
      <c r="AM1043" s="108"/>
      <c r="AN1043" s="108"/>
      <c r="AO1043" s="108"/>
      <c r="AP1043" s="108"/>
      <c r="AQ1043" s="108"/>
      <c r="AR1043" s="108"/>
      <c r="AS1043" s="108"/>
      <c r="AT1043" s="108"/>
      <c r="AU1043" s="108"/>
      <c r="AV1043" s="108"/>
      <c r="AW1043" s="108"/>
      <c r="AX1043" s="108"/>
      <c r="AY1043" s="108"/>
      <c r="AZ1043" s="108"/>
      <c r="BA1043" s="108"/>
      <c r="BF1043" s="108"/>
      <c r="BH1043" s="108"/>
      <c r="BJ1043" s="108"/>
      <c r="BL1043" s="108"/>
      <c r="BM1043" s="108"/>
      <c r="BN1043" s="108"/>
      <c r="CC1043" s="108"/>
      <c r="CD1043" s="108"/>
      <c r="CE1043" s="108"/>
      <c r="CF1043" s="108"/>
    </row>
    <row r="1044" spans="1:84">
      <c r="A1044" s="108"/>
      <c r="B1044" s="108"/>
      <c r="E1044" s="108"/>
      <c r="F1044" s="108"/>
      <c r="J1044" s="108"/>
      <c r="K1044" s="108"/>
      <c r="L1044" s="108"/>
      <c r="M1044" s="108"/>
      <c r="N1044" s="108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8"/>
      <c r="AA1044" s="108"/>
      <c r="AB1044" s="108"/>
      <c r="AC1044" s="108"/>
      <c r="AD1044" s="108"/>
      <c r="AE1044" s="108"/>
      <c r="AF1044" s="108"/>
      <c r="AG1044" s="108"/>
      <c r="AH1044" s="108"/>
      <c r="AI1044" s="108"/>
      <c r="AJ1044" s="108"/>
      <c r="AK1044" s="108"/>
      <c r="AL1044" s="108"/>
      <c r="AM1044" s="108"/>
      <c r="AN1044" s="108"/>
      <c r="AO1044" s="108"/>
      <c r="AP1044" s="108"/>
      <c r="AQ1044" s="108"/>
      <c r="AR1044" s="108"/>
      <c r="AS1044" s="108"/>
      <c r="AT1044" s="108"/>
      <c r="AU1044" s="108"/>
      <c r="AV1044" s="108"/>
      <c r="AW1044" s="108"/>
      <c r="AX1044" s="108"/>
      <c r="AY1044" s="108"/>
      <c r="AZ1044" s="108"/>
      <c r="BA1044" s="108"/>
      <c r="BF1044" s="108"/>
      <c r="BH1044" s="108"/>
      <c r="BJ1044" s="108"/>
      <c r="BL1044" s="108"/>
      <c r="BM1044" s="108"/>
      <c r="BN1044" s="108"/>
      <c r="CC1044" s="108"/>
      <c r="CD1044" s="108"/>
      <c r="CE1044" s="108"/>
      <c r="CF1044" s="108"/>
    </row>
    <row r="1045" spans="1:84">
      <c r="A1045" s="108"/>
      <c r="B1045" s="108"/>
      <c r="E1045" s="108"/>
      <c r="F1045" s="108"/>
      <c r="J1045" s="108"/>
      <c r="K1045" s="108"/>
      <c r="L1045" s="108"/>
      <c r="M1045" s="108"/>
      <c r="N1045" s="108"/>
      <c r="O1045" s="108"/>
      <c r="P1045" s="108"/>
      <c r="Q1045" s="108"/>
      <c r="R1045" s="108"/>
      <c r="S1045" s="108"/>
      <c r="T1045" s="108"/>
      <c r="U1045" s="108"/>
      <c r="V1045" s="108"/>
      <c r="W1045" s="108"/>
      <c r="X1045" s="108"/>
      <c r="Y1045" s="108"/>
      <c r="Z1045" s="108"/>
      <c r="AA1045" s="108"/>
      <c r="AB1045" s="108"/>
      <c r="AC1045" s="108"/>
      <c r="AD1045" s="108"/>
      <c r="AE1045" s="108"/>
      <c r="AF1045" s="108"/>
      <c r="AG1045" s="108"/>
      <c r="AH1045" s="108"/>
      <c r="AI1045" s="108"/>
      <c r="AJ1045" s="108"/>
      <c r="AK1045" s="108"/>
      <c r="AL1045" s="108"/>
      <c r="AM1045" s="108"/>
      <c r="AN1045" s="108"/>
      <c r="AO1045" s="108"/>
      <c r="AP1045" s="108"/>
      <c r="AQ1045" s="108"/>
      <c r="AR1045" s="108"/>
      <c r="AS1045" s="108"/>
      <c r="AT1045" s="108"/>
      <c r="AU1045" s="108"/>
      <c r="AV1045" s="108"/>
      <c r="AW1045" s="108"/>
      <c r="AX1045" s="108"/>
      <c r="AY1045" s="108"/>
      <c r="AZ1045" s="108"/>
      <c r="BA1045" s="108"/>
      <c r="BF1045" s="108"/>
      <c r="BH1045" s="108"/>
      <c r="BJ1045" s="108"/>
      <c r="BL1045" s="108"/>
      <c r="BM1045" s="108"/>
      <c r="BN1045" s="108"/>
      <c r="CC1045" s="108"/>
      <c r="CD1045" s="108"/>
      <c r="CE1045" s="108"/>
      <c r="CF1045" s="108"/>
    </row>
    <row r="1046" spans="1:84">
      <c r="A1046" s="108"/>
      <c r="B1046" s="108"/>
      <c r="E1046" s="108"/>
      <c r="F1046" s="108"/>
      <c r="J1046" s="108"/>
      <c r="K1046" s="108"/>
      <c r="L1046" s="108"/>
      <c r="M1046" s="108"/>
      <c r="N1046" s="108"/>
      <c r="O1046" s="108"/>
      <c r="P1046" s="108"/>
      <c r="Q1046" s="108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  <c r="AB1046" s="108"/>
      <c r="AC1046" s="108"/>
      <c r="AD1046" s="108"/>
      <c r="AE1046" s="108"/>
      <c r="AF1046" s="108"/>
      <c r="AG1046" s="108"/>
      <c r="AH1046" s="108"/>
      <c r="AI1046" s="108"/>
      <c r="AJ1046" s="108"/>
      <c r="AK1046" s="108"/>
      <c r="AL1046" s="108"/>
      <c r="AM1046" s="108"/>
      <c r="AN1046" s="108"/>
      <c r="AO1046" s="108"/>
      <c r="AP1046" s="108"/>
      <c r="AQ1046" s="108"/>
      <c r="AR1046" s="108"/>
      <c r="AS1046" s="108"/>
      <c r="AT1046" s="108"/>
      <c r="AU1046" s="108"/>
      <c r="AV1046" s="108"/>
      <c r="AW1046" s="108"/>
      <c r="AX1046" s="108"/>
      <c r="AY1046" s="108"/>
      <c r="AZ1046" s="108"/>
      <c r="BA1046" s="108"/>
      <c r="BF1046" s="108"/>
      <c r="BH1046" s="108"/>
      <c r="BJ1046" s="108"/>
      <c r="BL1046" s="108"/>
      <c r="BM1046" s="108"/>
      <c r="BN1046" s="108"/>
      <c r="CC1046" s="108"/>
      <c r="CD1046" s="108"/>
      <c r="CE1046" s="108"/>
      <c r="CF1046" s="108"/>
    </row>
    <row r="1047" spans="1:84">
      <c r="A1047" s="108"/>
      <c r="B1047" s="108"/>
      <c r="E1047" s="108"/>
      <c r="F1047" s="108"/>
      <c r="J1047" s="108"/>
      <c r="K1047" s="108"/>
      <c r="L1047" s="108"/>
      <c r="M1047" s="108"/>
      <c r="N1047" s="108"/>
      <c r="O1047" s="108"/>
      <c r="P1047" s="108"/>
      <c r="Q1047" s="108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  <c r="AB1047" s="108"/>
      <c r="AC1047" s="108"/>
      <c r="AD1047" s="108"/>
      <c r="AE1047" s="108"/>
      <c r="AF1047" s="108"/>
      <c r="AG1047" s="108"/>
      <c r="AH1047" s="108"/>
      <c r="AI1047" s="108"/>
      <c r="AJ1047" s="108"/>
      <c r="AK1047" s="108"/>
      <c r="AL1047" s="108"/>
      <c r="AM1047" s="108"/>
      <c r="AN1047" s="108"/>
      <c r="AO1047" s="108"/>
      <c r="AP1047" s="108"/>
      <c r="AQ1047" s="108"/>
      <c r="AR1047" s="108"/>
      <c r="AS1047" s="108"/>
      <c r="AT1047" s="108"/>
      <c r="AU1047" s="108"/>
      <c r="AV1047" s="108"/>
      <c r="AW1047" s="108"/>
      <c r="AX1047" s="108"/>
      <c r="AY1047" s="108"/>
      <c r="AZ1047" s="108"/>
      <c r="BA1047" s="108"/>
      <c r="BF1047" s="108"/>
      <c r="BH1047" s="108"/>
      <c r="BJ1047" s="108"/>
      <c r="BL1047" s="108"/>
      <c r="BM1047" s="108"/>
      <c r="BN1047" s="108"/>
      <c r="CC1047" s="108"/>
      <c r="CD1047" s="108"/>
      <c r="CE1047" s="108"/>
      <c r="CF1047" s="108"/>
    </row>
    <row r="1048" spans="1:84">
      <c r="A1048" s="108"/>
      <c r="B1048" s="108"/>
      <c r="E1048" s="108"/>
      <c r="F1048" s="108"/>
      <c r="J1048" s="108"/>
      <c r="K1048" s="108"/>
      <c r="L1048" s="108"/>
      <c r="M1048" s="108"/>
      <c r="N1048" s="108"/>
      <c r="O1048" s="108"/>
      <c r="P1048" s="108"/>
      <c r="Q1048" s="108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  <c r="AB1048" s="108"/>
      <c r="AC1048" s="108"/>
      <c r="AD1048" s="108"/>
      <c r="AE1048" s="108"/>
      <c r="AF1048" s="108"/>
      <c r="AG1048" s="108"/>
      <c r="AH1048" s="108"/>
      <c r="AI1048" s="108"/>
      <c r="AJ1048" s="108"/>
      <c r="AK1048" s="108"/>
      <c r="AL1048" s="108"/>
      <c r="AM1048" s="108"/>
      <c r="AN1048" s="108"/>
      <c r="AO1048" s="108"/>
      <c r="AP1048" s="108"/>
      <c r="AQ1048" s="108"/>
      <c r="AR1048" s="108"/>
      <c r="AS1048" s="108"/>
      <c r="AT1048" s="108"/>
      <c r="AU1048" s="108"/>
      <c r="AV1048" s="108"/>
      <c r="AW1048" s="108"/>
      <c r="AX1048" s="108"/>
      <c r="AY1048" s="108"/>
      <c r="AZ1048" s="108"/>
      <c r="BA1048" s="108"/>
      <c r="BF1048" s="108"/>
      <c r="BH1048" s="108"/>
      <c r="BJ1048" s="108"/>
      <c r="BL1048" s="108"/>
      <c r="BM1048" s="108"/>
      <c r="BN1048" s="108"/>
      <c r="CC1048" s="108"/>
      <c r="CD1048" s="108"/>
      <c r="CE1048" s="108"/>
      <c r="CF1048" s="108"/>
    </row>
    <row r="1049" spans="1:84">
      <c r="A1049" s="108"/>
      <c r="B1049" s="108"/>
      <c r="E1049" s="108"/>
      <c r="F1049" s="108"/>
      <c r="J1049" s="108"/>
      <c r="K1049" s="108"/>
      <c r="L1049" s="108"/>
      <c r="M1049" s="108"/>
      <c r="N1049" s="108"/>
      <c r="O1049" s="108"/>
      <c r="P1049" s="108"/>
      <c r="Q1049" s="108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  <c r="AB1049" s="108"/>
      <c r="AC1049" s="108"/>
      <c r="AD1049" s="108"/>
      <c r="AE1049" s="108"/>
      <c r="AF1049" s="108"/>
      <c r="AG1049" s="108"/>
      <c r="AH1049" s="108"/>
      <c r="AI1049" s="108"/>
      <c r="AJ1049" s="108"/>
      <c r="AK1049" s="108"/>
      <c r="AL1049" s="108"/>
      <c r="AM1049" s="108"/>
      <c r="AN1049" s="108"/>
      <c r="AO1049" s="108"/>
      <c r="AP1049" s="108"/>
      <c r="AQ1049" s="108"/>
      <c r="AR1049" s="108"/>
      <c r="AS1049" s="108"/>
      <c r="AT1049" s="108"/>
      <c r="AU1049" s="108"/>
      <c r="AV1049" s="108"/>
      <c r="AW1049" s="108"/>
      <c r="AX1049" s="108"/>
      <c r="AY1049" s="108"/>
      <c r="AZ1049" s="108"/>
      <c r="BA1049" s="108"/>
      <c r="BF1049" s="108"/>
      <c r="BH1049" s="108"/>
      <c r="BJ1049" s="108"/>
      <c r="BL1049" s="108"/>
      <c r="BM1049" s="108"/>
      <c r="BN1049" s="108"/>
      <c r="CC1049" s="108"/>
      <c r="CD1049" s="108"/>
      <c r="CE1049" s="108"/>
      <c r="CF1049" s="108"/>
    </row>
    <row r="1050" spans="1:84">
      <c r="A1050" s="108"/>
      <c r="B1050" s="108"/>
      <c r="E1050" s="108"/>
      <c r="F1050" s="108"/>
      <c r="J1050" s="108"/>
      <c r="K1050" s="108"/>
      <c r="L1050" s="108"/>
      <c r="M1050" s="108"/>
      <c r="N1050" s="108"/>
      <c r="O1050" s="108"/>
      <c r="P1050" s="108"/>
      <c r="Q1050" s="108"/>
      <c r="R1050" s="108"/>
      <c r="S1050" s="108"/>
      <c r="T1050" s="108"/>
      <c r="U1050" s="108"/>
      <c r="V1050" s="108"/>
      <c r="W1050" s="108"/>
      <c r="X1050" s="108"/>
      <c r="Y1050" s="108"/>
      <c r="Z1050" s="108"/>
      <c r="AA1050" s="108"/>
      <c r="AB1050" s="108"/>
      <c r="AC1050" s="108"/>
      <c r="AD1050" s="108"/>
      <c r="AE1050" s="108"/>
      <c r="AF1050" s="108"/>
      <c r="AG1050" s="108"/>
      <c r="AH1050" s="108"/>
      <c r="AI1050" s="108"/>
      <c r="AJ1050" s="108"/>
      <c r="AK1050" s="108"/>
      <c r="AL1050" s="108"/>
      <c r="AM1050" s="108"/>
      <c r="AN1050" s="108"/>
      <c r="AO1050" s="108"/>
      <c r="AP1050" s="108"/>
      <c r="AQ1050" s="108"/>
      <c r="AR1050" s="108"/>
      <c r="AS1050" s="108"/>
      <c r="AT1050" s="108"/>
      <c r="AU1050" s="108"/>
      <c r="AV1050" s="108"/>
      <c r="AW1050" s="108"/>
      <c r="AX1050" s="108"/>
      <c r="AY1050" s="108"/>
      <c r="AZ1050" s="108"/>
      <c r="BA1050" s="108"/>
      <c r="BF1050" s="108"/>
      <c r="BH1050" s="108"/>
      <c r="BJ1050" s="108"/>
      <c r="BL1050" s="108"/>
      <c r="BM1050" s="108"/>
      <c r="BN1050" s="108"/>
      <c r="CC1050" s="108"/>
      <c r="CD1050" s="108"/>
      <c r="CE1050" s="108"/>
      <c r="CF1050" s="108"/>
    </row>
    <row r="1051" spans="1:84">
      <c r="A1051" s="108"/>
      <c r="B1051" s="108"/>
      <c r="E1051" s="108"/>
      <c r="F1051" s="108"/>
      <c r="J1051" s="108"/>
      <c r="K1051" s="108"/>
      <c r="L1051" s="108"/>
      <c r="M1051" s="108"/>
      <c r="N1051" s="108"/>
      <c r="O1051" s="108"/>
      <c r="P1051" s="108"/>
      <c r="Q1051" s="108"/>
      <c r="R1051" s="108"/>
      <c r="S1051" s="108"/>
      <c r="T1051" s="108"/>
      <c r="U1051" s="108"/>
      <c r="V1051" s="108"/>
      <c r="W1051" s="108"/>
      <c r="X1051" s="108"/>
      <c r="Y1051" s="108"/>
      <c r="Z1051" s="108"/>
      <c r="AA1051" s="108"/>
      <c r="AB1051" s="108"/>
      <c r="AC1051" s="108"/>
      <c r="AD1051" s="108"/>
      <c r="AE1051" s="108"/>
      <c r="AF1051" s="108"/>
      <c r="AG1051" s="108"/>
      <c r="AH1051" s="108"/>
      <c r="AI1051" s="108"/>
      <c r="AJ1051" s="108"/>
      <c r="AK1051" s="108"/>
      <c r="AL1051" s="108"/>
      <c r="AM1051" s="108"/>
      <c r="AN1051" s="108"/>
      <c r="AO1051" s="108"/>
      <c r="AP1051" s="108"/>
      <c r="AQ1051" s="108"/>
      <c r="AR1051" s="108"/>
      <c r="AS1051" s="108"/>
      <c r="AT1051" s="108"/>
      <c r="AU1051" s="108"/>
      <c r="AV1051" s="108"/>
      <c r="AW1051" s="108"/>
      <c r="AX1051" s="108"/>
      <c r="AY1051" s="108"/>
      <c r="AZ1051" s="108"/>
      <c r="BA1051" s="108"/>
      <c r="BF1051" s="108"/>
      <c r="BH1051" s="108"/>
      <c r="BJ1051" s="108"/>
      <c r="BL1051" s="108"/>
      <c r="BM1051" s="108"/>
      <c r="BN1051" s="108"/>
      <c r="CC1051" s="108"/>
      <c r="CD1051" s="108"/>
      <c r="CE1051" s="108"/>
      <c r="CF1051" s="108"/>
    </row>
    <row r="1052" spans="1:84">
      <c r="A1052" s="108"/>
      <c r="B1052" s="108"/>
      <c r="E1052" s="108"/>
      <c r="F1052" s="108"/>
      <c r="J1052" s="108"/>
      <c r="K1052" s="108"/>
      <c r="L1052" s="108"/>
      <c r="M1052" s="108"/>
      <c r="N1052" s="108"/>
      <c r="O1052" s="108"/>
      <c r="P1052" s="108"/>
      <c r="Q1052" s="108"/>
      <c r="R1052" s="108"/>
      <c r="S1052" s="108"/>
      <c r="T1052" s="108"/>
      <c r="U1052" s="108"/>
      <c r="V1052" s="108"/>
      <c r="W1052" s="108"/>
      <c r="X1052" s="108"/>
      <c r="Y1052" s="108"/>
      <c r="Z1052" s="108"/>
      <c r="AA1052" s="108"/>
      <c r="AB1052" s="108"/>
      <c r="AC1052" s="108"/>
      <c r="AD1052" s="108"/>
      <c r="AE1052" s="108"/>
      <c r="AF1052" s="108"/>
      <c r="AG1052" s="108"/>
      <c r="AH1052" s="108"/>
      <c r="AI1052" s="108"/>
      <c r="AJ1052" s="108"/>
      <c r="AK1052" s="108"/>
      <c r="AL1052" s="108"/>
      <c r="AM1052" s="108"/>
      <c r="AN1052" s="108"/>
      <c r="AO1052" s="108"/>
      <c r="AP1052" s="108"/>
      <c r="AQ1052" s="108"/>
      <c r="AR1052" s="108"/>
      <c r="AS1052" s="108"/>
      <c r="AT1052" s="108"/>
      <c r="AU1052" s="108"/>
      <c r="AV1052" s="108"/>
      <c r="AW1052" s="108"/>
      <c r="AX1052" s="108"/>
      <c r="AY1052" s="108"/>
      <c r="AZ1052" s="108"/>
      <c r="BA1052" s="108"/>
      <c r="BF1052" s="108"/>
      <c r="BH1052" s="108"/>
      <c r="BJ1052" s="108"/>
      <c r="BL1052" s="108"/>
      <c r="BM1052" s="108"/>
      <c r="BN1052" s="108"/>
      <c r="CC1052" s="108"/>
      <c r="CD1052" s="108"/>
      <c r="CE1052" s="108"/>
      <c r="CF1052" s="108"/>
    </row>
    <row r="1053" spans="1:84">
      <c r="A1053" s="108"/>
      <c r="B1053" s="108"/>
      <c r="E1053" s="108"/>
      <c r="F1053" s="108"/>
      <c r="J1053" s="108"/>
      <c r="K1053" s="108"/>
      <c r="L1053" s="108"/>
      <c r="M1053" s="108"/>
      <c r="N1053" s="108"/>
      <c r="O1053" s="108"/>
      <c r="P1053" s="108"/>
      <c r="Q1053" s="108"/>
      <c r="R1053" s="108"/>
      <c r="S1053" s="108"/>
      <c r="T1053" s="108"/>
      <c r="U1053" s="108"/>
      <c r="V1053" s="108"/>
      <c r="W1053" s="108"/>
      <c r="X1053" s="108"/>
      <c r="Y1053" s="108"/>
      <c r="Z1053" s="108"/>
      <c r="AA1053" s="108"/>
      <c r="AB1053" s="108"/>
      <c r="AC1053" s="108"/>
      <c r="AD1053" s="108"/>
      <c r="AE1053" s="108"/>
      <c r="AF1053" s="108"/>
      <c r="AG1053" s="108"/>
      <c r="AH1053" s="108"/>
      <c r="AI1053" s="108"/>
      <c r="AJ1053" s="108"/>
      <c r="AK1053" s="108"/>
      <c r="AL1053" s="108"/>
      <c r="AM1053" s="108"/>
      <c r="AN1053" s="108"/>
      <c r="AO1053" s="108"/>
      <c r="AP1053" s="108"/>
      <c r="AQ1053" s="108"/>
      <c r="AR1053" s="108"/>
      <c r="AS1053" s="108"/>
      <c r="AT1053" s="108"/>
      <c r="AU1053" s="108"/>
      <c r="AV1053" s="108"/>
      <c r="AW1053" s="108"/>
      <c r="AX1053" s="108"/>
      <c r="AY1053" s="108"/>
      <c r="AZ1053" s="108"/>
      <c r="BA1053" s="108"/>
      <c r="BF1053" s="108"/>
      <c r="BH1053" s="108"/>
      <c r="BJ1053" s="108"/>
      <c r="BL1053" s="108"/>
      <c r="BM1053" s="108"/>
      <c r="BN1053" s="108"/>
      <c r="CC1053" s="108"/>
      <c r="CD1053" s="108"/>
      <c r="CE1053" s="108"/>
      <c r="CF1053" s="108"/>
    </row>
    <row r="1054" spans="1:84">
      <c r="A1054" s="108"/>
      <c r="B1054" s="108"/>
      <c r="E1054" s="108"/>
      <c r="F1054" s="108"/>
      <c r="J1054" s="108"/>
      <c r="K1054" s="108"/>
      <c r="L1054" s="108"/>
      <c r="M1054" s="108"/>
      <c r="N1054" s="108"/>
      <c r="O1054" s="108"/>
      <c r="P1054" s="108"/>
      <c r="Q1054" s="108"/>
      <c r="R1054" s="108"/>
      <c r="S1054" s="108"/>
      <c r="T1054" s="108"/>
      <c r="U1054" s="108"/>
      <c r="V1054" s="108"/>
      <c r="W1054" s="108"/>
      <c r="X1054" s="108"/>
      <c r="Y1054" s="108"/>
      <c r="Z1054" s="108"/>
      <c r="AA1054" s="108"/>
      <c r="AB1054" s="108"/>
      <c r="AC1054" s="108"/>
      <c r="AD1054" s="108"/>
      <c r="AE1054" s="108"/>
      <c r="AF1054" s="108"/>
      <c r="AG1054" s="108"/>
      <c r="AH1054" s="108"/>
      <c r="AI1054" s="108"/>
      <c r="AJ1054" s="108"/>
      <c r="AK1054" s="108"/>
      <c r="AL1054" s="108"/>
      <c r="AM1054" s="108"/>
      <c r="AN1054" s="108"/>
      <c r="AO1054" s="108"/>
      <c r="AP1054" s="108"/>
      <c r="AQ1054" s="108"/>
      <c r="AR1054" s="108"/>
      <c r="AS1054" s="108"/>
      <c r="AT1054" s="108"/>
      <c r="AU1054" s="108"/>
      <c r="AV1054" s="108"/>
      <c r="AW1054" s="108"/>
      <c r="AX1054" s="108"/>
      <c r="AY1054" s="108"/>
      <c r="AZ1054" s="108"/>
      <c r="BA1054" s="108"/>
      <c r="BF1054" s="108"/>
      <c r="BH1054" s="108"/>
      <c r="BJ1054" s="108"/>
      <c r="BL1054" s="108"/>
      <c r="BM1054" s="108"/>
      <c r="BN1054" s="108"/>
      <c r="CC1054" s="108"/>
      <c r="CD1054" s="108"/>
      <c r="CE1054" s="108"/>
      <c r="CF1054" s="108"/>
    </row>
    <row r="1055" spans="1:84">
      <c r="A1055" s="108"/>
      <c r="B1055" s="108"/>
      <c r="E1055" s="108"/>
      <c r="F1055" s="108"/>
      <c r="J1055" s="108"/>
      <c r="K1055" s="108"/>
      <c r="L1055" s="108"/>
      <c r="M1055" s="108"/>
      <c r="N1055" s="108"/>
      <c r="O1055" s="108"/>
      <c r="P1055" s="108"/>
      <c r="Q1055" s="108"/>
      <c r="R1055" s="108"/>
      <c r="S1055" s="108"/>
      <c r="T1055" s="108"/>
      <c r="U1055" s="108"/>
      <c r="V1055" s="108"/>
      <c r="W1055" s="108"/>
      <c r="X1055" s="108"/>
      <c r="Y1055" s="108"/>
      <c r="Z1055" s="108"/>
      <c r="AA1055" s="108"/>
      <c r="AB1055" s="108"/>
      <c r="AC1055" s="108"/>
      <c r="AD1055" s="108"/>
      <c r="AE1055" s="108"/>
      <c r="AF1055" s="108"/>
      <c r="AG1055" s="108"/>
      <c r="AH1055" s="108"/>
      <c r="AI1055" s="108"/>
      <c r="AJ1055" s="108"/>
      <c r="AK1055" s="108"/>
      <c r="AL1055" s="108"/>
      <c r="AM1055" s="108"/>
      <c r="AN1055" s="108"/>
      <c r="AO1055" s="108"/>
      <c r="AP1055" s="108"/>
      <c r="AQ1055" s="108"/>
      <c r="AR1055" s="108"/>
      <c r="AS1055" s="108"/>
      <c r="AT1055" s="108"/>
      <c r="AU1055" s="108"/>
      <c r="AV1055" s="108"/>
      <c r="AW1055" s="108"/>
      <c r="AX1055" s="108"/>
      <c r="AY1055" s="108"/>
      <c r="AZ1055" s="108"/>
      <c r="BA1055" s="108"/>
      <c r="BF1055" s="108"/>
      <c r="BH1055" s="108"/>
      <c r="BJ1055" s="108"/>
      <c r="BL1055" s="108"/>
      <c r="BM1055" s="108"/>
      <c r="BN1055" s="108"/>
      <c r="CC1055" s="108"/>
      <c r="CD1055" s="108"/>
      <c r="CE1055" s="108"/>
      <c r="CF1055" s="108"/>
    </row>
    <row r="1056" spans="1:84">
      <c r="A1056" s="108"/>
      <c r="B1056" s="108"/>
      <c r="E1056" s="108"/>
      <c r="F1056" s="108"/>
      <c r="J1056" s="108"/>
      <c r="K1056" s="108"/>
      <c r="L1056" s="108"/>
      <c r="M1056" s="108"/>
      <c r="N1056" s="108"/>
      <c r="O1056" s="108"/>
      <c r="P1056" s="108"/>
      <c r="Q1056" s="108"/>
      <c r="R1056" s="108"/>
      <c r="S1056" s="108"/>
      <c r="T1056" s="108"/>
      <c r="U1056" s="108"/>
      <c r="V1056" s="108"/>
      <c r="W1056" s="108"/>
      <c r="X1056" s="108"/>
      <c r="Y1056" s="108"/>
      <c r="Z1056" s="108"/>
      <c r="AA1056" s="108"/>
      <c r="AB1056" s="108"/>
      <c r="AC1056" s="108"/>
      <c r="AD1056" s="108"/>
      <c r="AE1056" s="108"/>
      <c r="AF1056" s="108"/>
      <c r="AG1056" s="108"/>
      <c r="AH1056" s="108"/>
      <c r="AI1056" s="108"/>
      <c r="AJ1056" s="108"/>
      <c r="AK1056" s="108"/>
      <c r="AL1056" s="108"/>
      <c r="AM1056" s="108"/>
      <c r="AN1056" s="108"/>
      <c r="AO1056" s="108"/>
      <c r="AP1056" s="108"/>
      <c r="AQ1056" s="108"/>
      <c r="AR1056" s="108"/>
      <c r="AS1056" s="108"/>
      <c r="AT1056" s="108"/>
      <c r="AU1056" s="108"/>
      <c r="AV1056" s="108"/>
      <c r="AW1056" s="108"/>
      <c r="AX1056" s="108"/>
      <c r="AY1056" s="108"/>
      <c r="AZ1056" s="108"/>
      <c r="BA1056" s="108"/>
      <c r="BF1056" s="108"/>
      <c r="BH1056" s="108"/>
      <c r="BJ1056" s="108"/>
      <c r="BL1056" s="108"/>
      <c r="BM1056" s="108"/>
      <c r="BN1056" s="108"/>
      <c r="CC1056" s="108"/>
      <c r="CD1056" s="108"/>
      <c r="CE1056" s="108"/>
      <c r="CF1056" s="108"/>
    </row>
    <row r="1057" spans="1:84">
      <c r="A1057" s="108"/>
      <c r="B1057" s="108"/>
      <c r="E1057" s="108"/>
      <c r="F1057" s="108"/>
      <c r="J1057" s="108"/>
      <c r="K1057" s="108"/>
      <c r="L1057" s="108"/>
      <c r="M1057" s="108"/>
      <c r="N1057" s="108"/>
      <c r="O1057" s="108"/>
      <c r="P1057" s="108"/>
      <c r="Q1057" s="108"/>
      <c r="R1057" s="108"/>
      <c r="S1057" s="108"/>
      <c r="T1057" s="108"/>
      <c r="U1057" s="108"/>
      <c r="V1057" s="108"/>
      <c r="W1057" s="108"/>
      <c r="X1057" s="108"/>
      <c r="Y1057" s="108"/>
      <c r="Z1057" s="108"/>
      <c r="AA1057" s="108"/>
      <c r="AB1057" s="108"/>
      <c r="AC1057" s="108"/>
      <c r="AD1057" s="108"/>
      <c r="AE1057" s="108"/>
      <c r="AF1057" s="108"/>
      <c r="AG1057" s="108"/>
      <c r="AH1057" s="108"/>
      <c r="AI1057" s="108"/>
      <c r="AJ1057" s="108"/>
      <c r="AK1057" s="108"/>
      <c r="AL1057" s="108"/>
      <c r="AM1057" s="108"/>
      <c r="AN1057" s="108"/>
      <c r="AO1057" s="108"/>
      <c r="AP1057" s="108"/>
      <c r="AQ1057" s="108"/>
      <c r="AR1057" s="108"/>
      <c r="AS1057" s="108"/>
      <c r="AT1057" s="108"/>
      <c r="AU1057" s="108"/>
      <c r="AV1057" s="108"/>
      <c r="AW1057" s="108"/>
      <c r="AX1057" s="108"/>
      <c r="AY1057" s="108"/>
      <c r="AZ1057" s="108"/>
      <c r="BA1057" s="108"/>
      <c r="BF1057" s="108"/>
      <c r="BH1057" s="108"/>
      <c r="BJ1057" s="108"/>
      <c r="BL1057" s="108"/>
      <c r="BM1057" s="108"/>
      <c r="BN1057" s="108"/>
      <c r="CC1057" s="108"/>
      <c r="CD1057" s="108"/>
      <c r="CE1057" s="108"/>
      <c r="CF1057" s="108"/>
    </row>
    <row r="1058" spans="1:84">
      <c r="A1058" s="108"/>
      <c r="B1058" s="108"/>
      <c r="E1058" s="108"/>
      <c r="F1058" s="108"/>
      <c r="J1058" s="108"/>
      <c r="K1058" s="108"/>
      <c r="L1058" s="108"/>
      <c r="M1058" s="108"/>
      <c r="N1058" s="108"/>
      <c r="O1058" s="108"/>
      <c r="P1058" s="108"/>
      <c r="Q1058" s="108"/>
      <c r="R1058" s="108"/>
      <c r="S1058" s="108"/>
      <c r="T1058" s="108"/>
      <c r="U1058" s="108"/>
      <c r="V1058" s="108"/>
      <c r="W1058" s="108"/>
      <c r="X1058" s="108"/>
      <c r="Y1058" s="108"/>
      <c r="Z1058" s="108"/>
      <c r="AA1058" s="108"/>
      <c r="AB1058" s="108"/>
      <c r="AC1058" s="108"/>
      <c r="AD1058" s="108"/>
      <c r="AE1058" s="108"/>
      <c r="AF1058" s="108"/>
      <c r="AG1058" s="108"/>
      <c r="AH1058" s="108"/>
      <c r="AI1058" s="108"/>
      <c r="AJ1058" s="108"/>
      <c r="AK1058" s="108"/>
      <c r="AL1058" s="108"/>
      <c r="AM1058" s="108"/>
      <c r="AN1058" s="108"/>
      <c r="AO1058" s="108"/>
      <c r="AP1058" s="108"/>
      <c r="AQ1058" s="108"/>
      <c r="AR1058" s="108"/>
      <c r="AS1058" s="108"/>
      <c r="AT1058" s="108"/>
      <c r="AU1058" s="108"/>
      <c r="AV1058" s="108"/>
      <c r="AW1058" s="108"/>
      <c r="AX1058" s="108"/>
      <c r="AY1058" s="108"/>
      <c r="AZ1058" s="108"/>
      <c r="BA1058" s="108"/>
      <c r="BF1058" s="108"/>
      <c r="BH1058" s="108"/>
      <c r="BJ1058" s="108"/>
      <c r="BL1058" s="108"/>
      <c r="BM1058" s="108"/>
      <c r="BN1058" s="108"/>
      <c r="CC1058" s="108"/>
      <c r="CD1058" s="108"/>
      <c r="CE1058" s="108"/>
      <c r="CF1058" s="108"/>
    </row>
    <row r="1059" spans="1:84">
      <c r="A1059" s="108"/>
      <c r="B1059" s="108"/>
      <c r="E1059" s="108"/>
      <c r="F1059" s="108"/>
      <c r="J1059" s="108"/>
      <c r="K1059" s="108"/>
      <c r="L1059" s="108"/>
      <c r="M1059" s="108"/>
      <c r="N1059" s="108"/>
      <c r="O1059" s="108"/>
      <c r="P1059" s="108"/>
      <c r="Q1059" s="108"/>
      <c r="R1059" s="108"/>
      <c r="S1059" s="108"/>
      <c r="T1059" s="108"/>
      <c r="U1059" s="108"/>
      <c r="V1059" s="108"/>
      <c r="W1059" s="108"/>
      <c r="X1059" s="108"/>
      <c r="Y1059" s="108"/>
      <c r="Z1059" s="108"/>
      <c r="AA1059" s="108"/>
      <c r="AB1059" s="108"/>
      <c r="AC1059" s="108"/>
      <c r="AD1059" s="108"/>
      <c r="AE1059" s="108"/>
      <c r="AF1059" s="108"/>
      <c r="AG1059" s="108"/>
      <c r="AH1059" s="108"/>
      <c r="AI1059" s="108"/>
      <c r="AJ1059" s="108"/>
      <c r="AK1059" s="108"/>
      <c r="AL1059" s="108"/>
      <c r="AM1059" s="108"/>
      <c r="AN1059" s="108"/>
      <c r="AO1059" s="108"/>
      <c r="AP1059" s="108"/>
      <c r="AQ1059" s="108"/>
      <c r="AR1059" s="108"/>
      <c r="AS1059" s="108"/>
      <c r="AT1059" s="108"/>
      <c r="AU1059" s="108"/>
      <c r="AV1059" s="108"/>
      <c r="AW1059" s="108"/>
      <c r="AX1059" s="108"/>
      <c r="AY1059" s="108"/>
      <c r="AZ1059" s="108"/>
      <c r="BA1059" s="108"/>
      <c r="BF1059" s="108"/>
      <c r="BH1059" s="108"/>
      <c r="BJ1059" s="108"/>
      <c r="BL1059" s="108"/>
      <c r="BM1059" s="108"/>
      <c r="BN1059" s="108"/>
      <c r="CC1059" s="108"/>
      <c r="CD1059" s="108"/>
      <c r="CE1059" s="108"/>
      <c r="CF1059" s="108"/>
    </row>
    <row r="1060" spans="1:84">
      <c r="A1060" s="108"/>
      <c r="B1060" s="108"/>
      <c r="E1060" s="108"/>
      <c r="F1060" s="108"/>
      <c r="J1060" s="108"/>
      <c r="K1060" s="108"/>
      <c r="L1060" s="108"/>
      <c r="M1060" s="108"/>
      <c r="N1060" s="108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8"/>
      <c r="AA1060" s="108"/>
      <c r="AB1060" s="108"/>
      <c r="AC1060" s="108"/>
      <c r="AD1060" s="108"/>
      <c r="AE1060" s="108"/>
      <c r="AF1060" s="108"/>
      <c r="AG1060" s="108"/>
      <c r="AH1060" s="108"/>
      <c r="AI1060" s="108"/>
      <c r="AJ1060" s="108"/>
      <c r="AK1060" s="108"/>
      <c r="AL1060" s="108"/>
      <c r="AM1060" s="108"/>
      <c r="AN1060" s="108"/>
      <c r="AO1060" s="108"/>
      <c r="AP1060" s="108"/>
      <c r="AQ1060" s="108"/>
      <c r="AR1060" s="108"/>
      <c r="AS1060" s="108"/>
      <c r="AT1060" s="108"/>
      <c r="AU1060" s="108"/>
      <c r="AV1060" s="108"/>
      <c r="AW1060" s="108"/>
      <c r="AX1060" s="108"/>
      <c r="AY1060" s="108"/>
      <c r="AZ1060" s="108"/>
      <c r="BA1060" s="108"/>
      <c r="BF1060" s="108"/>
      <c r="BH1060" s="108"/>
      <c r="BJ1060" s="108"/>
      <c r="BL1060" s="108"/>
      <c r="BM1060" s="108"/>
      <c r="BN1060" s="108"/>
      <c r="CC1060" s="108"/>
      <c r="CD1060" s="108"/>
      <c r="CE1060" s="108"/>
      <c r="CF1060" s="108"/>
    </row>
    <row r="1061" spans="1:84">
      <c r="A1061" s="108"/>
      <c r="B1061" s="108"/>
      <c r="E1061" s="108"/>
      <c r="F1061" s="108"/>
      <c r="J1061" s="108"/>
      <c r="K1061" s="108"/>
      <c r="L1061" s="108"/>
      <c r="M1061" s="108"/>
      <c r="N1061" s="108"/>
      <c r="O1061" s="108"/>
      <c r="P1061" s="108"/>
      <c r="Q1061" s="108"/>
      <c r="R1061" s="108"/>
      <c r="S1061" s="108"/>
      <c r="T1061" s="108"/>
      <c r="U1061" s="108"/>
      <c r="V1061" s="108"/>
      <c r="W1061" s="108"/>
      <c r="X1061" s="108"/>
      <c r="Y1061" s="108"/>
      <c r="Z1061" s="108"/>
      <c r="AA1061" s="108"/>
      <c r="AB1061" s="108"/>
      <c r="AC1061" s="108"/>
      <c r="AD1061" s="108"/>
      <c r="AE1061" s="108"/>
      <c r="AF1061" s="108"/>
      <c r="AG1061" s="108"/>
      <c r="AH1061" s="108"/>
      <c r="AI1061" s="108"/>
      <c r="AJ1061" s="108"/>
      <c r="AK1061" s="108"/>
      <c r="AL1061" s="108"/>
      <c r="AM1061" s="108"/>
      <c r="AN1061" s="108"/>
      <c r="AO1061" s="108"/>
      <c r="AP1061" s="108"/>
      <c r="AQ1061" s="108"/>
      <c r="AR1061" s="108"/>
      <c r="AS1061" s="108"/>
      <c r="AT1061" s="108"/>
      <c r="AU1061" s="108"/>
      <c r="AV1061" s="108"/>
      <c r="AW1061" s="108"/>
      <c r="AX1061" s="108"/>
      <c r="AY1061" s="108"/>
      <c r="AZ1061" s="108"/>
      <c r="BA1061" s="108"/>
      <c r="BF1061" s="108"/>
      <c r="BH1061" s="108"/>
      <c r="BJ1061" s="108"/>
      <c r="BL1061" s="108"/>
      <c r="BM1061" s="108"/>
      <c r="BN1061" s="108"/>
      <c r="CC1061" s="108"/>
      <c r="CD1061" s="108"/>
      <c r="CE1061" s="108"/>
      <c r="CF1061" s="108"/>
    </row>
    <row r="1062" spans="1:84">
      <c r="A1062" s="108"/>
      <c r="B1062" s="108"/>
      <c r="E1062" s="108"/>
      <c r="F1062" s="108"/>
      <c r="J1062" s="108"/>
      <c r="K1062" s="108"/>
      <c r="L1062" s="108"/>
      <c r="M1062" s="108"/>
      <c r="N1062" s="108"/>
      <c r="O1062" s="108"/>
      <c r="P1062" s="108"/>
      <c r="Q1062" s="108"/>
      <c r="R1062" s="108"/>
      <c r="S1062" s="108"/>
      <c r="T1062" s="108"/>
      <c r="U1062" s="108"/>
      <c r="V1062" s="108"/>
      <c r="W1062" s="108"/>
      <c r="X1062" s="108"/>
      <c r="Y1062" s="108"/>
      <c r="Z1062" s="108"/>
      <c r="AA1062" s="108"/>
      <c r="AB1062" s="108"/>
      <c r="AC1062" s="108"/>
      <c r="AD1062" s="108"/>
      <c r="AE1062" s="108"/>
      <c r="AF1062" s="108"/>
      <c r="AG1062" s="108"/>
      <c r="AH1062" s="108"/>
      <c r="AI1062" s="108"/>
      <c r="AJ1062" s="108"/>
      <c r="AK1062" s="108"/>
      <c r="AL1062" s="108"/>
      <c r="AM1062" s="108"/>
      <c r="AN1062" s="108"/>
      <c r="AO1062" s="108"/>
      <c r="AP1062" s="108"/>
      <c r="AQ1062" s="108"/>
      <c r="AR1062" s="108"/>
      <c r="AS1062" s="108"/>
      <c r="AT1062" s="108"/>
      <c r="AU1062" s="108"/>
      <c r="AV1062" s="108"/>
      <c r="AW1062" s="108"/>
      <c r="AX1062" s="108"/>
      <c r="AY1062" s="108"/>
      <c r="AZ1062" s="108"/>
      <c r="BA1062" s="108"/>
      <c r="BF1062" s="108"/>
      <c r="BH1062" s="108"/>
      <c r="BJ1062" s="108"/>
      <c r="BL1062" s="108"/>
      <c r="BM1062" s="108"/>
      <c r="BN1062" s="108"/>
      <c r="CC1062" s="108"/>
      <c r="CD1062" s="108"/>
      <c r="CE1062" s="108"/>
      <c r="CF1062" s="108"/>
    </row>
    <row r="1063" spans="1:84">
      <c r="A1063" s="108"/>
      <c r="B1063" s="108"/>
      <c r="E1063" s="108"/>
      <c r="F1063" s="108"/>
      <c r="J1063" s="108"/>
      <c r="K1063" s="108"/>
      <c r="L1063" s="108"/>
      <c r="M1063" s="108"/>
      <c r="N1063" s="108"/>
      <c r="O1063" s="108"/>
      <c r="P1063" s="108"/>
      <c r="Q1063" s="108"/>
      <c r="R1063" s="108"/>
      <c r="S1063" s="108"/>
      <c r="T1063" s="108"/>
      <c r="U1063" s="108"/>
      <c r="V1063" s="108"/>
      <c r="W1063" s="108"/>
      <c r="X1063" s="108"/>
      <c r="Y1063" s="108"/>
      <c r="Z1063" s="108"/>
      <c r="AA1063" s="108"/>
      <c r="AB1063" s="108"/>
      <c r="AC1063" s="108"/>
      <c r="AD1063" s="108"/>
      <c r="AE1063" s="108"/>
      <c r="AF1063" s="108"/>
      <c r="AG1063" s="108"/>
      <c r="AH1063" s="108"/>
      <c r="AI1063" s="108"/>
      <c r="AJ1063" s="108"/>
      <c r="AK1063" s="108"/>
      <c r="AL1063" s="108"/>
      <c r="AM1063" s="108"/>
      <c r="AN1063" s="108"/>
      <c r="AO1063" s="108"/>
      <c r="AP1063" s="108"/>
      <c r="AQ1063" s="108"/>
      <c r="AR1063" s="108"/>
      <c r="AS1063" s="108"/>
      <c r="AT1063" s="108"/>
      <c r="AU1063" s="108"/>
      <c r="AV1063" s="108"/>
      <c r="AW1063" s="108"/>
      <c r="AX1063" s="108"/>
      <c r="AY1063" s="108"/>
      <c r="AZ1063" s="108"/>
      <c r="BA1063" s="108"/>
      <c r="BF1063" s="108"/>
      <c r="BH1063" s="108"/>
      <c r="BJ1063" s="108"/>
      <c r="BL1063" s="108"/>
      <c r="BM1063" s="108"/>
      <c r="BN1063" s="108"/>
      <c r="CC1063" s="108"/>
      <c r="CD1063" s="108"/>
      <c r="CE1063" s="108"/>
      <c r="CF1063" s="108"/>
    </row>
    <row r="1064" spans="1:84">
      <c r="A1064" s="108"/>
      <c r="B1064" s="108"/>
      <c r="E1064" s="108"/>
      <c r="F1064" s="108"/>
      <c r="J1064" s="108"/>
      <c r="K1064" s="108"/>
      <c r="L1064" s="108"/>
      <c r="M1064" s="108"/>
      <c r="N1064" s="108"/>
      <c r="O1064" s="108"/>
      <c r="P1064" s="108"/>
      <c r="Q1064" s="108"/>
      <c r="R1064" s="108"/>
      <c r="S1064" s="108"/>
      <c r="T1064" s="108"/>
      <c r="U1064" s="108"/>
      <c r="V1064" s="108"/>
      <c r="W1064" s="108"/>
      <c r="X1064" s="108"/>
      <c r="Y1064" s="108"/>
      <c r="Z1064" s="108"/>
      <c r="AA1064" s="108"/>
      <c r="AB1064" s="108"/>
      <c r="AC1064" s="108"/>
      <c r="AD1064" s="108"/>
      <c r="AE1064" s="108"/>
      <c r="AF1064" s="108"/>
      <c r="AG1064" s="108"/>
      <c r="AH1064" s="108"/>
      <c r="AI1064" s="108"/>
      <c r="AJ1064" s="108"/>
      <c r="AK1064" s="108"/>
      <c r="AL1064" s="108"/>
      <c r="AM1064" s="108"/>
      <c r="AN1064" s="108"/>
      <c r="AO1064" s="108"/>
      <c r="AP1064" s="108"/>
      <c r="AQ1064" s="108"/>
      <c r="AR1064" s="108"/>
      <c r="AS1064" s="108"/>
      <c r="AT1064" s="108"/>
      <c r="AU1064" s="108"/>
      <c r="AV1064" s="108"/>
      <c r="AW1064" s="108"/>
      <c r="AX1064" s="108"/>
      <c r="AY1064" s="108"/>
      <c r="AZ1064" s="108"/>
      <c r="BA1064" s="108"/>
      <c r="BF1064" s="108"/>
      <c r="BH1064" s="108"/>
      <c r="BJ1064" s="108"/>
      <c r="BL1064" s="108"/>
      <c r="BM1064" s="108"/>
      <c r="BN1064" s="108"/>
      <c r="CC1064" s="108"/>
      <c r="CD1064" s="108"/>
      <c r="CE1064" s="108"/>
      <c r="CF1064" s="108"/>
    </row>
    <row r="1065" spans="1:84">
      <c r="A1065" s="108"/>
      <c r="B1065" s="108"/>
      <c r="E1065" s="108"/>
      <c r="F1065" s="108"/>
      <c r="J1065" s="108"/>
      <c r="K1065" s="108"/>
      <c r="L1065" s="108"/>
      <c r="M1065" s="108"/>
      <c r="N1065" s="108"/>
      <c r="O1065" s="108"/>
      <c r="P1065" s="108"/>
      <c r="Q1065" s="108"/>
      <c r="R1065" s="108"/>
      <c r="S1065" s="108"/>
      <c r="T1065" s="108"/>
      <c r="U1065" s="108"/>
      <c r="V1065" s="108"/>
      <c r="W1065" s="108"/>
      <c r="X1065" s="108"/>
      <c r="Y1065" s="108"/>
      <c r="Z1065" s="108"/>
      <c r="AA1065" s="108"/>
      <c r="AB1065" s="108"/>
      <c r="AC1065" s="108"/>
      <c r="AD1065" s="108"/>
      <c r="AE1065" s="108"/>
      <c r="AF1065" s="108"/>
      <c r="AG1065" s="108"/>
      <c r="AH1065" s="108"/>
      <c r="AI1065" s="108"/>
      <c r="AJ1065" s="108"/>
      <c r="AK1065" s="108"/>
      <c r="AL1065" s="108"/>
      <c r="AM1065" s="108"/>
      <c r="AN1065" s="108"/>
      <c r="AO1065" s="108"/>
      <c r="AP1065" s="108"/>
      <c r="AQ1065" s="108"/>
      <c r="AR1065" s="108"/>
      <c r="AS1065" s="108"/>
      <c r="AT1065" s="108"/>
      <c r="AU1065" s="108"/>
      <c r="AV1065" s="108"/>
      <c r="AW1065" s="108"/>
      <c r="AX1065" s="108"/>
      <c r="AY1065" s="108"/>
      <c r="AZ1065" s="108"/>
      <c r="BA1065" s="108"/>
      <c r="BF1065" s="108"/>
      <c r="BH1065" s="108"/>
      <c r="BJ1065" s="108"/>
      <c r="BL1065" s="108"/>
      <c r="BM1065" s="108"/>
      <c r="BN1065" s="108"/>
      <c r="CC1065" s="108"/>
      <c r="CD1065" s="108"/>
      <c r="CE1065" s="108"/>
      <c r="CF1065" s="108"/>
    </row>
    <row r="1066" spans="1:84">
      <c r="A1066" s="108"/>
      <c r="B1066" s="108"/>
      <c r="E1066" s="108"/>
      <c r="F1066" s="108"/>
      <c r="J1066" s="108"/>
      <c r="K1066" s="108"/>
      <c r="L1066" s="108"/>
      <c r="M1066" s="108"/>
      <c r="N1066" s="108"/>
      <c r="O1066" s="108"/>
      <c r="P1066" s="108"/>
      <c r="Q1066" s="108"/>
      <c r="R1066" s="108"/>
      <c r="S1066" s="108"/>
      <c r="T1066" s="108"/>
      <c r="U1066" s="108"/>
      <c r="V1066" s="108"/>
      <c r="W1066" s="108"/>
      <c r="X1066" s="108"/>
      <c r="Y1066" s="108"/>
      <c r="Z1066" s="108"/>
      <c r="AA1066" s="108"/>
      <c r="AB1066" s="108"/>
      <c r="AC1066" s="108"/>
      <c r="AD1066" s="108"/>
      <c r="AE1066" s="108"/>
      <c r="AF1066" s="108"/>
      <c r="AG1066" s="108"/>
      <c r="AH1066" s="108"/>
      <c r="AI1066" s="108"/>
      <c r="AJ1066" s="108"/>
      <c r="AK1066" s="108"/>
      <c r="AL1066" s="108"/>
      <c r="AM1066" s="108"/>
      <c r="AN1066" s="108"/>
      <c r="AO1066" s="108"/>
      <c r="AP1066" s="108"/>
      <c r="AQ1066" s="108"/>
      <c r="AR1066" s="108"/>
      <c r="AS1066" s="108"/>
      <c r="AT1066" s="108"/>
      <c r="AU1066" s="108"/>
      <c r="AV1066" s="108"/>
      <c r="AW1066" s="108"/>
      <c r="AX1066" s="108"/>
      <c r="AY1066" s="108"/>
      <c r="AZ1066" s="108"/>
      <c r="BA1066" s="108"/>
      <c r="BF1066" s="108"/>
      <c r="BH1066" s="108"/>
      <c r="BJ1066" s="108"/>
      <c r="BL1066" s="108"/>
      <c r="BM1066" s="108"/>
      <c r="BN1066" s="108"/>
      <c r="CC1066" s="108"/>
      <c r="CD1066" s="108"/>
      <c r="CE1066" s="108"/>
      <c r="CF1066" s="108"/>
    </row>
    <row r="1067" spans="1:84">
      <c r="A1067" s="108"/>
      <c r="B1067" s="108"/>
      <c r="E1067" s="108"/>
      <c r="F1067" s="108"/>
      <c r="J1067" s="108"/>
      <c r="K1067" s="108"/>
      <c r="L1067" s="108"/>
      <c r="M1067" s="108"/>
      <c r="N1067" s="108"/>
      <c r="O1067" s="108"/>
      <c r="P1067" s="108"/>
      <c r="Q1067" s="108"/>
      <c r="R1067" s="108"/>
      <c r="S1067" s="108"/>
      <c r="T1067" s="108"/>
      <c r="U1067" s="108"/>
      <c r="V1067" s="108"/>
      <c r="W1067" s="108"/>
      <c r="X1067" s="108"/>
      <c r="Y1067" s="108"/>
      <c r="Z1067" s="108"/>
      <c r="AA1067" s="108"/>
      <c r="AB1067" s="108"/>
      <c r="AC1067" s="108"/>
      <c r="AD1067" s="108"/>
      <c r="AE1067" s="108"/>
      <c r="AF1067" s="108"/>
      <c r="AG1067" s="108"/>
      <c r="AH1067" s="108"/>
      <c r="AI1067" s="108"/>
      <c r="AJ1067" s="108"/>
      <c r="AK1067" s="108"/>
      <c r="AL1067" s="108"/>
      <c r="AM1067" s="108"/>
      <c r="AN1067" s="108"/>
      <c r="AO1067" s="108"/>
      <c r="AP1067" s="108"/>
      <c r="AQ1067" s="108"/>
      <c r="AR1067" s="108"/>
      <c r="AS1067" s="108"/>
      <c r="AT1067" s="108"/>
      <c r="AU1067" s="108"/>
      <c r="AV1067" s="108"/>
      <c r="AW1067" s="108"/>
      <c r="AX1067" s="108"/>
      <c r="AY1067" s="108"/>
      <c r="AZ1067" s="108"/>
      <c r="BA1067" s="108"/>
      <c r="BF1067" s="108"/>
      <c r="BH1067" s="108"/>
      <c r="BJ1067" s="108"/>
      <c r="BL1067" s="108"/>
      <c r="BM1067" s="108"/>
      <c r="BN1067" s="108"/>
      <c r="CC1067" s="108"/>
      <c r="CD1067" s="108"/>
      <c r="CE1067" s="108"/>
      <c r="CF1067" s="108"/>
    </row>
    <row r="1068" spans="1:84">
      <c r="A1068" s="108"/>
      <c r="B1068" s="108"/>
      <c r="E1068" s="108"/>
      <c r="F1068" s="108"/>
      <c r="J1068" s="108"/>
      <c r="K1068" s="108"/>
      <c r="L1068" s="108"/>
      <c r="M1068" s="108"/>
      <c r="N1068" s="108"/>
      <c r="O1068" s="108"/>
      <c r="P1068" s="108"/>
      <c r="Q1068" s="108"/>
      <c r="R1068" s="108"/>
      <c r="S1068" s="108"/>
      <c r="T1068" s="108"/>
      <c r="U1068" s="108"/>
      <c r="V1068" s="108"/>
      <c r="W1068" s="108"/>
      <c r="X1068" s="108"/>
      <c r="Y1068" s="108"/>
      <c r="Z1068" s="108"/>
      <c r="AA1068" s="108"/>
      <c r="AB1068" s="108"/>
      <c r="AC1068" s="108"/>
      <c r="AD1068" s="108"/>
      <c r="AE1068" s="108"/>
      <c r="AF1068" s="108"/>
      <c r="AG1068" s="108"/>
      <c r="AH1068" s="108"/>
      <c r="AI1068" s="108"/>
      <c r="AJ1068" s="108"/>
      <c r="AK1068" s="108"/>
      <c r="AL1068" s="108"/>
      <c r="AM1068" s="108"/>
      <c r="AN1068" s="108"/>
      <c r="AO1068" s="108"/>
      <c r="AP1068" s="108"/>
      <c r="AQ1068" s="108"/>
      <c r="AR1068" s="108"/>
      <c r="AS1068" s="108"/>
      <c r="AT1068" s="108"/>
      <c r="AU1068" s="108"/>
      <c r="AV1068" s="108"/>
      <c r="AW1068" s="108"/>
      <c r="AX1068" s="108"/>
      <c r="AY1068" s="108"/>
      <c r="AZ1068" s="108"/>
      <c r="BA1068" s="108"/>
      <c r="BF1068" s="108"/>
      <c r="BH1068" s="108"/>
      <c r="BJ1068" s="108"/>
      <c r="BL1068" s="108"/>
      <c r="BM1068" s="108"/>
      <c r="BN1068" s="108"/>
      <c r="CC1068" s="108"/>
      <c r="CD1068" s="108"/>
      <c r="CE1068" s="108"/>
      <c r="CF1068" s="108"/>
    </row>
    <row r="1069" spans="1:84">
      <c r="A1069" s="108"/>
      <c r="B1069" s="108"/>
      <c r="E1069" s="108"/>
      <c r="F1069" s="108"/>
      <c r="J1069" s="108"/>
      <c r="K1069" s="108"/>
      <c r="L1069" s="108"/>
      <c r="M1069" s="108"/>
      <c r="N1069" s="108"/>
      <c r="O1069" s="108"/>
      <c r="P1069" s="108"/>
      <c r="Q1069" s="108"/>
      <c r="R1069" s="108"/>
      <c r="S1069" s="108"/>
      <c r="T1069" s="108"/>
      <c r="U1069" s="108"/>
      <c r="V1069" s="108"/>
      <c r="W1069" s="108"/>
      <c r="X1069" s="108"/>
      <c r="Y1069" s="108"/>
      <c r="Z1069" s="108"/>
      <c r="AA1069" s="108"/>
      <c r="AB1069" s="108"/>
      <c r="AC1069" s="108"/>
      <c r="AD1069" s="108"/>
      <c r="AE1069" s="108"/>
      <c r="AF1069" s="108"/>
      <c r="AG1069" s="108"/>
      <c r="AH1069" s="108"/>
      <c r="AI1069" s="108"/>
      <c r="AJ1069" s="108"/>
      <c r="AK1069" s="108"/>
      <c r="AL1069" s="108"/>
      <c r="AM1069" s="108"/>
      <c r="AN1069" s="108"/>
      <c r="AO1069" s="108"/>
      <c r="AP1069" s="108"/>
      <c r="AQ1069" s="108"/>
      <c r="AR1069" s="108"/>
      <c r="AS1069" s="108"/>
      <c r="AT1069" s="108"/>
      <c r="AU1069" s="108"/>
      <c r="AV1069" s="108"/>
      <c r="AW1069" s="108"/>
      <c r="AX1069" s="108"/>
      <c r="AY1069" s="108"/>
      <c r="AZ1069" s="108"/>
      <c r="BA1069" s="108"/>
      <c r="BF1069" s="108"/>
      <c r="BH1069" s="108"/>
      <c r="BJ1069" s="108"/>
      <c r="BL1069" s="108"/>
      <c r="BM1069" s="108"/>
      <c r="BN1069" s="108"/>
      <c r="CC1069" s="108"/>
      <c r="CD1069" s="108"/>
      <c r="CE1069" s="108"/>
      <c r="CF1069" s="108"/>
    </row>
    <row r="1070" spans="1:84">
      <c r="A1070" s="108"/>
      <c r="B1070" s="108"/>
      <c r="E1070" s="108"/>
      <c r="F1070" s="108"/>
      <c r="J1070" s="108"/>
      <c r="K1070" s="108"/>
      <c r="L1070" s="108"/>
      <c r="M1070" s="108"/>
      <c r="N1070" s="108"/>
      <c r="O1070" s="108"/>
      <c r="P1070" s="108"/>
      <c r="Q1070" s="108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  <c r="AB1070" s="108"/>
      <c r="AC1070" s="108"/>
      <c r="AD1070" s="108"/>
      <c r="AE1070" s="108"/>
      <c r="AF1070" s="108"/>
      <c r="AG1070" s="108"/>
      <c r="AH1070" s="108"/>
      <c r="AI1070" s="108"/>
      <c r="AJ1070" s="108"/>
      <c r="AK1070" s="108"/>
      <c r="AL1070" s="108"/>
      <c r="AM1070" s="108"/>
      <c r="AN1070" s="108"/>
      <c r="AO1070" s="108"/>
      <c r="AP1070" s="108"/>
      <c r="AQ1070" s="108"/>
      <c r="AR1070" s="108"/>
      <c r="AS1070" s="108"/>
      <c r="AT1070" s="108"/>
      <c r="AU1070" s="108"/>
      <c r="AV1070" s="108"/>
      <c r="AW1070" s="108"/>
      <c r="AX1070" s="108"/>
      <c r="AY1070" s="108"/>
      <c r="AZ1070" s="108"/>
      <c r="BA1070" s="108"/>
      <c r="BF1070" s="108"/>
      <c r="BH1070" s="108"/>
      <c r="BJ1070" s="108"/>
      <c r="BL1070" s="108"/>
      <c r="BM1070" s="108"/>
      <c r="BN1070" s="108"/>
      <c r="CC1070" s="108"/>
      <c r="CD1070" s="108"/>
      <c r="CE1070" s="108"/>
      <c r="CF1070" s="108"/>
    </row>
    <row r="1071" spans="1:84">
      <c r="A1071" s="108"/>
      <c r="B1071" s="108"/>
      <c r="E1071" s="108"/>
      <c r="F1071" s="108"/>
      <c r="J1071" s="108"/>
      <c r="K1071" s="108"/>
      <c r="L1071" s="108"/>
      <c r="M1071" s="108"/>
      <c r="N1071" s="108"/>
      <c r="O1071" s="108"/>
      <c r="P1071" s="108"/>
      <c r="Q1071" s="108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  <c r="AB1071" s="108"/>
      <c r="AC1071" s="108"/>
      <c r="AD1071" s="108"/>
      <c r="AE1071" s="108"/>
      <c r="AF1071" s="108"/>
      <c r="AG1071" s="108"/>
      <c r="AH1071" s="108"/>
      <c r="AI1071" s="108"/>
      <c r="AJ1071" s="108"/>
      <c r="AK1071" s="108"/>
      <c r="AL1071" s="108"/>
      <c r="AM1071" s="108"/>
      <c r="AN1071" s="108"/>
      <c r="AO1071" s="108"/>
      <c r="AP1071" s="108"/>
      <c r="AQ1071" s="108"/>
      <c r="AR1071" s="108"/>
      <c r="AS1071" s="108"/>
      <c r="AT1071" s="108"/>
      <c r="AU1071" s="108"/>
      <c r="AV1071" s="108"/>
      <c r="AW1071" s="108"/>
      <c r="AX1071" s="108"/>
      <c r="AY1071" s="108"/>
      <c r="AZ1071" s="108"/>
      <c r="BA1071" s="108"/>
      <c r="BF1071" s="108"/>
      <c r="BH1071" s="108"/>
      <c r="BJ1071" s="108"/>
      <c r="BL1071" s="108"/>
      <c r="BM1071" s="108"/>
      <c r="BN1071" s="108"/>
      <c r="CC1071" s="108"/>
      <c r="CD1071" s="108"/>
      <c r="CE1071" s="108"/>
      <c r="CF1071" s="108"/>
    </row>
    <row r="1072" spans="1:84">
      <c r="A1072" s="108"/>
      <c r="B1072" s="108"/>
      <c r="E1072" s="108"/>
      <c r="F1072" s="108"/>
      <c r="J1072" s="108"/>
      <c r="K1072" s="108"/>
      <c r="L1072" s="108"/>
      <c r="M1072" s="108"/>
      <c r="N1072" s="108"/>
      <c r="O1072" s="108"/>
      <c r="P1072" s="108"/>
      <c r="Q1072" s="108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  <c r="AB1072" s="108"/>
      <c r="AC1072" s="108"/>
      <c r="AD1072" s="108"/>
      <c r="AE1072" s="108"/>
      <c r="AF1072" s="108"/>
      <c r="AG1072" s="108"/>
      <c r="AH1072" s="108"/>
      <c r="AI1072" s="108"/>
      <c r="AJ1072" s="108"/>
      <c r="AK1072" s="108"/>
      <c r="AL1072" s="108"/>
      <c r="AM1072" s="108"/>
      <c r="AN1072" s="108"/>
      <c r="AO1072" s="108"/>
      <c r="AP1072" s="108"/>
      <c r="AQ1072" s="108"/>
      <c r="AR1072" s="108"/>
      <c r="AS1072" s="108"/>
      <c r="AT1072" s="108"/>
      <c r="AU1072" s="108"/>
      <c r="AV1072" s="108"/>
      <c r="AW1072" s="108"/>
      <c r="AX1072" s="108"/>
      <c r="AY1072" s="108"/>
      <c r="AZ1072" s="108"/>
      <c r="BA1072" s="108"/>
      <c r="BF1072" s="108"/>
      <c r="BH1072" s="108"/>
      <c r="BJ1072" s="108"/>
      <c r="BL1072" s="108"/>
      <c r="BM1072" s="108"/>
      <c r="BN1072" s="108"/>
      <c r="CC1072" s="108"/>
      <c r="CD1072" s="108"/>
      <c r="CE1072" s="108"/>
      <c r="CF1072" s="108"/>
    </row>
    <row r="1073" spans="1:84">
      <c r="A1073" s="108"/>
      <c r="B1073" s="108"/>
      <c r="E1073" s="108"/>
      <c r="F1073" s="108"/>
      <c r="J1073" s="108"/>
      <c r="K1073" s="108"/>
      <c r="L1073" s="108"/>
      <c r="M1073" s="108"/>
      <c r="N1073" s="108"/>
      <c r="O1073" s="108"/>
      <c r="P1073" s="108"/>
      <c r="Q1073" s="108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  <c r="AB1073" s="108"/>
      <c r="AC1073" s="108"/>
      <c r="AD1073" s="108"/>
      <c r="AE1073" s="108"/>
      <c r="AF1073" s="108"/>
      <c r="AG1073" s="108"/>
      <c r="AH1073" s="108"/>
      <c r="AI1073" s="108"/>
      <c r="AJ1073" s="108"/>
      <c r="AK1073" s="108"/>
      <c r="AL1073" s="108"/>
      <c r="AM1073" s="108"/>
      <c r="AN1073" s="108"/>
      <c r="AO1073" s="108"/>
      <c r="AP1073" s="108"/>
      <c r="AQ1073" s="108"/>
      <c r="AR1073" s="108"/>
      <c r="AS1073" s="108"/>
      <c r="AT1073" s="108"/>
      <c r="AU1073" s="108"/>
      <c r="AV1073" s="108"/>
      <c r="AW1073" s="108"/>
      <c r="AX1073" s="108"/>
      <c r="AY1073" s="108"/>
      <c r="AZ1073" s="108"/>
      <c r="BA1073" s="108"/>
      <c r="BF1073" s="108"/>
      <c r="BH1073" s="108"/>
      <c r="BJ1073" s="108"/>
      <c r="BL1073" s="108"/>
      <c r="BM1073" s="108"/>
      <c r="BN1073" s="108"/>
      <c r="CC1073" s="108"/>
      <c r="CD1073" s="108"/>
      <c r="CE1073" s="108"/>
      <c r="CF1073" s="108"/>
    </row>
    <row r="1074" spans="1:84">
      <c r="A1074" s="108"/>
      <c r="B1074" s="108"/>
      <c r="E1074" s="108"/>
      <c r="F1074" s="108"/>
      <c r="J1074" s="108"/>
      <c r="K1074" s="108"/>
      <c r="L1074" s="108"/>
      <c r="M1074" s="108"/>
      <c r="N1074" s="108"/>
      <c r="O1074" s="108"/>
      <c r="P1074" s="108"/>
      <c r="Q1074" s="108"/>
      <c r="R1074" s="108"/>
      <c r="S1074" s="108"/>
      <c r="T1074" s="108"/>
      <c r="U1074" s="108"/>
      <c r="V1074" s="108"/>
      <c r="W1074" s="108"/>
      <c r="X1074" s="108"/>
      <c r="Y1074" s="108"/>
      <c r="Z1074" s="108"/>
      <c r="AA1074" s="108"/>
      <c r="AB1074" s="108"/>
      <c r="AC1074" s="108"/>
      <c r="AD1074" s="108"/>
      <c r="AE1074" s="108"/>
      <c r="AF1074" s="108"/>
      <c r="AG1074" s="108"/>
      <c r="AH1074" s="108"/>
      <c r="AI1074" s="108"/>
      <c r="AJ1074" s="108"/>
      <c r="AK1074" s="108"/>
      <c r="AL1074" s="108"/>
      <c r="AM1074" s="108"/>
      <c r="AN1074" s="108"/>
      <c r="AO1074" s="108"/>
      <c r="AP1074" s="108"/>
      <c r="AQ1074" s="108"/>
      <c r="AR1074" s="108"/>
      <c r="AS1074" s="108"/>
      <c r="AT1074" s="108"/>
      <c r="AU1074" s="108"/>
      <c r="AV1074" s="108"/>
      <c r="AW1074" s="108"/>
      <c r="AX1074" s="108"/>
      <c r="AY1074" s="108"/>
      <c r="AZ1074" s="108"/>
      <c r="BA1074" s="108"/>
      <c r="BF1074" s="108"/>
      <c r="BH1074" s="108"/>
      <c r="BJ1074" s="108"/>
      <c r="BL1074" s="108"/>
      <c r="BM1074" s="108"/>
      <c r="BN1074" s="108"/>
      <c r="CC1074" s="108"/>
      <c r="CD1074" s="108"/>
      <c r="CE1074" s="108"/>
      <c r="CF1074" s="108"/>
    </row>
    <row r="1075" spans="1:84">
      <c r="A1075" s="108"/>
      <c r="B1075" s="108"/>
      <c r="E1075" s="108"/>
      <c r="F1075" s="108"/>
      <c r="J1075" s="108"/>
      <c r="K1075" s="108"/>
      <c r="L1075" s="108"/>
      <c r="M1075" s="108"/>
      <c r="N1075" s="108"/>
      <c r="O1075" s="108"/>
      <c r="P1075" s="108"/>
      <c r="Q1075" s="108"/>
      <c r="R1075" s="108"/>
      <c r="S1075" s="108"/>
      <c r="T1075" s="108"/>
      <c r="U1075" s="108"/>
      <c r="V1075" s="108"/>
      <c r="W1075" s="108"/>
      <c r="X1075" s="108"/>
      <c r="Y1075" s="108"/>
      <c r="Z1075" s="108"/>
      <c r="AA1075" s="108"/>
      <c r="AB1075" s="108"/>
      <c r="AC1075" s="108"/>
      <c r="AD1075" s="108"/>
      <c r="AE1075" s="108"/>
      <c r="AF1075" s="108"/>
      <c r="AG1075" s="108"/>
      <c r="AH1075" s="108"/>
      <c r="AI1075" s="108"/>
      <c r="AJ1075" s="108"/>
      <c r="AK1075" s="108"/>
      <c r="AL1075" s="108"/>
      <c r="AM1075" s="108"/>
      <c r="AN1075" s="108"/>
      <c r="AO1075" s="108"/>
      <c r="AP1075" s="108"/>
      <c r="AQ1075" s="108"/>
      <c r="AR1075" s="108"/>
      <c r="AS1075" s="108"/>
      <c r="AT1075" s="108"/>
      <c r="AU1075" s="108"/>
      <c r="AV1075" s="108"/>
      <c r="AW1075" s="108"/>
      <c r="AX1075" s="108"/>
      <c r="AY1075" s="108"/>
      <c r="AZ1075" s="108"/>
      <c r="BA1075" s="108"/>
      <c r="BF1075" s="108"/>
      <c r="BH1075" s="108"/>
      <c r="BJ1075" s="108"/>
      <c r="BL1075" s="108"/>
      <c r="BM1075" s="108"/>
      <c r="BN1075" s="108"/>
      <c r="CC1075" s="108"/>
      <c r="CD1075" s="108"/>
      <c r="CE1075" s="108"/>
      <c r="CF1075" s="108"/>
    </row>
    <row r="1076" spans="1:84">
      <c r="A1076" s="108"/>
      <c r="B1076" s="108"/>
      <c r="E1076" s="108"/>
      <c r="F1076" s="108"/>
      <c r="J1076" s="108"/>
      <c r="K1076" s="108"/>
      <c r="L1076" s="108"/>
      <c r="M1076" s="108"/>
      <c r="N1076" s="108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8"/>
      <c r="AA1076" s="108"/>
      <c r="AB1076" s="108"/>
      <c r="AC1076" s="108"/>
      <c r="AD1076" s="108"/>
      <c r="AE1076" s="108"/>
      <c r="AF1076" s="108"/>
      <c r="AG1076" s="108"/>
      <c r="AH1076" s="108"/>
      <c r="AI1076" s="108"/>
      <c r="AJ1076" s="108"/>
      <c r="AK1076" s="108"/>
      <c r="AL1076" s="108"/>
      <c r="AM1076" s="108"/>
      <c r="AN1076" s="108"/>
      <c r="AO1076" s="108"/>
      <c r="AP1076" s="108"/>
      <c r="AQ1076" s="108"/>
      <c r="AR1076" s="108"/>
      <c r="AS1076" s="108"/>
      <c r="AT1076" s="108"/>
      <c r="AU1076" s="108"/>
      <c r="AV1076" s="108"/>
      <c r="AW1076" s="108"/>
      <c r="AX1076" s="108"/>
      <c r="AY1076" s="108"/>
      <c r="AZ1076" s="108"/>
      <c r="BA1076" s="108"/>
      <c r="BF1076" s="108"/>
      <c r="BH1076" s="108"/>
      <c r="BJ1076" s="108"/>
      <c r="BL1076" s="108"/>
      <c r="BM1076" s="108"/>
      <c r="BN1076" s="108"/>
      <c r="CC1076" s="108"/>
      <c r="CD1076" s="108"/>
      <c r="CE1076" s="108"/>
      <c r="CF1076" s="108"/>
    </row>
    <row r="1077" spans="1:84">
      <c r="A1077" s="108"/>
      <c r="B1077" s="108"/>
      <c r="E1077" s="108"/>
      <c r="F1077" s="108"/>
      <c r="J1077" s="108"/>
      <c r="K1077" s="108"/>
      <c r="L1077" s="108"/>
      <c r="M1077" s="108"/>
      <c r="N1077" s="108"/>
      <c r="O1077" s="108"/>
      <c r="P1077" s="108"/>
      <c r="Q1077" s="108"/>
      <c r="R1077" s="108"/>
      <c r="S1077" s="108"/>
      <c r="T1077" s="108"/>
      <c r="U1077" s="108"/>
      <c r="V1077" s="108"/>
      <c r="W1077" s="108"/>
      <c r="X1077" s="108"/>
      <c r="Y1077" s="108"/>
      <c r="Z1077" s="108"/>
      <c r="AA1077" s="108"/>
      <c r="AB1077" s="108"/>
      <c r="AC1077" s="108"/>
      <c r="AD1077" s="108"/>
      <c r="AE1077" s="108"/>
      <c r="AF1077" s="108"/>
      <c r="AG1077" s="108"/>
      <c r="AH1077" s="108"/>
      <c r="AI1077" s="108"/>
      <c r="AJ1077" s="108"/>
      <c r="AK1077" s="108"/>
      <c r="AL1077" s="108"/>
      <c r="AM1077" s="108"/>
      <c r="AN1077" s="108"/>
      <c r="AO1077" s="108"/>
      <c r="AP1077" s="108"/>
      <c r="AQ1077" s="108"/>
      <c r="AR1077" s="108"/>
      <c r="AS1077" s="108"/>
      <c r="AT1077" s="108"/>
      <c r="AU1077" s="108"/>
      <c r="AV1077" s="108"/>
      <c r="AW1077" s="108"/>
      <c r="AX1077" s="108"/>
      <c r="AY1077" s="108"/>
      <c r="AZ1077" s="108"/>
      <c r="BA1077" s="108"/>
      <c r="BF1077" s="108"/>
      <c r="BH1077" s="108"/>
      <c r="BJ1077" s="108"/>
      <c r="BL1077" s="108"/>
      <c r="BM1077" s="108"/>
      <c r="BN1077" s="108"/>
      <c r="CC1077" s="108"/>
      <c r="CD1077" s="108"/>
      <c r="CE1077" s="108"/>
      <c r="CF1077" s="108"/>
    </row>
    <row r="1078" spans="1:84">
      <c r="A1078" s="108"/>
      <c r="B1078" s="108"/>
      <c r="E1078" s="108"/>
      <c r="F1078" s="108"/>
      <c r="J1078" s="108"/>
      <c r="K1078" s="108"/>
      <c r="L1078" s="108"/>
      <c r="M1078" s="108"/>
      <c r="N1078" s="108"/>
      <c r="O1078" s="108"/>
      <c r="P1078" s="108"/>
      <c r="Q1078" s="108"/>
      <c r="R1078" s="108"/>
      <c r="S1078" s="108"/>
      <c r="T1078" s="108"/>
      <c r="U1078" s="108"/>
      <c r="V1078" s="108"/>
      <c r="W1078" s="108"/>
      <c r="X1078" s="108"/>
      <c r="Y1078" s="108"/>
      <c r="Z1078" s="108"/>
      <c r="AA1078" s="108"/>
      <c r="AB1078" s="108"/>
      <c r="AC1078" s="108"/>
      <c r="AD1078" s="108"/>
      <c r="AE1078" s="108"/>
      <c r="AF1078" s="108"/>
      <c r="AG1078" s="108"/>
      <c r="AH1078" s="108"/>
      <c r="AI1078" s="108"/>
      <c r="AJ1078" s="108"/>
      <c r="AK1078" s="108"/>
      <c r="AL1078" s="108"/>
      <c r="AM1078" s="108"/>
      <c r="AN1078" s="108"/>
      <c r="AO1078" s="108"/>
      <c r="AP1078" s="108"/>
      <c r="AQ1078" s="108"/>
      <c r="AR1078" s="108"/>
      <c r="AS1078" s="108"/>
      <c r="AT1078" s="108"/>
      <c r="AU1078" s="108"/>
      <c r="AV1078" s="108"/>
      <c r="AW1078" s="108"/>
      <c r="AX1078" s="108"/>
      <c r="AY1078" s="108"/>
      <c r="AZ1078" s="108"/>
      <c r="BA1078" s="108"/>
      <c r="BF1078" s="108"/>
      <c r="BH1078" s="108"/>
      <c r="BJ1078" s="108"/>
      <c r="BL1078" s="108"/>
      <c r="BM1078" s="108"/>
      <c r="BN1078" s="108"/>
      <c r="CC1078" s="108"/>
      <c r="CD1078" s="108"/>
      <c r="CE1078" s="108"/>
      <c r="CF1078" s="108"/>
    </row>
    <row r="1079" spans="1:84">
      <c r="A1079" s="108"/>
      <c r="B1079" s="108"/>
      <c r="E1079" s="108"/>
      <c r="F1079" s="108"/>
      <c r="J1079" s="108"/>
      <c r="K1079" s="108"/>
      <c r="L1079" s="108"/>
      <c r="M1079" s="108"/>
      <c r="N1079" s="108"/>
      <c r="O1079" s="108"/>
      <c r="P1079" s="108"/>
      <c r="Q1079" s="108"/>
      <c r="R1079" s="108"/>
      <c r="S1079" s="108"/>
      <c r="T1079" s="108"/>
      <c r="U1079" s="108"/>
      <c r="V1079" s="108"/>
      <c r="W1079" s="108"/>
      <c r="X1079" s="108"/>
      <c r="Y1079" s="108"/>
      <c r="Z1079" s="108"/>
      <c r="AA1079" s="108"/>
      <c r="AB1079" s="108"/>
      <c r="AC1079" s="108"/>
      <c r="AD1079" s="108"/>
      <c r="AE1079" s="108"/>
      <c r="AF1079" s="108"/>
      <c r="AG1079" s="108"/>
      <c r="AH1079" s="108"/>
      <c r="AI1079" s="108"/>
      <c r="AJ1079" s="108"/>
      <c r="AK1079" s="108"/>
      <c r="AL1079" s="108"/>
      <c r="AM1079" s="108"/>
      <c r="AN1079" s="108"/>
      <c r="AO1079" s="108"/>
      <c r="AP1079" s="108"/>
      <c r="AQ1079" s="108"/>
      <c r="AR1079" s="108"/>
      <c r="AS1079" s="108"/>
      <c r="AT1079" s="108"/>
      <c r="AU1079" s="108"/>
      <c r="AV1079" s="108"/>
      <c r="AW1079" s="108"/>
      <c r="AX1079" s="108"/>
      <c r="AY1079" s="108"/>
      <c r="AZ1079" s="108"/>
      <c r="BA1079" s="108"/>
      <c r="BF1079" s="108"/>
      <c r="BH1079" s="108"/>
      <c r="BJ1079" s="108"/>
      <c r="BL1079" s="108"/>
      <c r="BM1079" s="108"/>
      <c r="BN1079" s="108"/>
      <c r="CC1079" s="108"/>
      <c r="CD1079" s="108"/>
      <c r="CE1079" s="108"/>
      <c r="CF1079" s="108"/>
    </row>
    <row r="1080" spans="1:84">
      <c r="A1080" s="108"/>
      <c r="B1080" s="108"/>
      <c r="E1080" s="108"/>
      <c r="F1080" s="108"/>
      <c r="J1080" s="108"/>
      <c r="K1080" s="108"/>
      <c r="L1080" s="108"/>
      <c r="M1080" s="108"/>
      <c r="N1080" s="108"/>
      <c r="O1080" s="108"/>
      <c r="P1080" s="108"/>
      <c r="Q1080" s="108"/>
      <c r="R1080" s="108"/>
      <c r="S1080" s="108"/>
      <c r="T1080" s="108"/>
      <c r="U1080" s="108"/>
      <c r="V1080" s="108"/>
      <c r="W1080" s="108"/>
      <c r="X1080" s="108"/>
      <c r="Y1080" s="108"/>
      <c r="Z1080" s="108"/>
      <c r="AA1080" s="108"/>
      <c r="AB1080" s="108"/>
      <c r="AC1080" s="108"/>
      <c r="AD1080" s="108"/>
      <c r="AE1080" s="108"/>
      <c r="AF1080" s="108"/>
      <c r="AG1080" s="108"/>
      <c r="AH1080" s="108"/>
      <c r="AI1080" s="108"/>
      <c r="AJ1080" s="108"/>
      <c r="AK1080" s="108"/>
      <c r="AL1080" s="108"/>
      <c r="AM1080" s="108"/>
      <c r="AN1080" s="108"/>
      <c r="AO1080" s="108"/>
      <c r="AP1080" s="108"/>
      <c r="AQ1080" s="108"/>
      <c r="AR1080" s="108"/>
      <c r="AS1080" s="108"/>
      <c r="AT1080" s="108"/>
      <c r="AU1080" s="108"/>
      <c r="AV1080" s="108"/>
      <c r="AW1080" s="108"/>
      <c r="AX1080" s="108"/>
      <c r="AY1080" s="108"/>
      <c r="AZ1080" s="108"/>
      <c r="BA1080" s="108"/>
      <c r="BF1080" s="108"/>
      <c r="BH1080" s="108"/>
      <c r="BJ1080" s="108"/>
      <c r="BL1080" s="108"/>
      <c r="BM1080" s="108"/>
      <c r="BN1080" s="108"/>
      <c r="CC1080" s="108"/>
      <c r="CD1080" s="108"/>
      <c r="CE1080" s="108"/>
      <c r="CF1080" s="108"/>
    </row>
    <row r="1081" spans="1:84">
      <c r="A1081" s="108"/>
      <c r="B1081" s="108"/>
      <c r="E1081" s="108"/>
      <c r="F1081" s="108"/>
      <c r="J1081" s="108"/>
      <c r="K1081" s="108"/>
      <c r="L1081" s="108"/>
      <c r="M1081" s="108"/>
      <c r="N1081" s="108"/>
      <c r="O1081" s="108"/>
      <c r="P1081" s="108"/>
      <c r="Q1081" s="108"/>
      <c r="R1081" s="108"/>
      <c r="S1081" s="108"/>
      <c r="T1081" s="108"/>
      <c r="U1081" s="108"/>
      <c r="V1081" s="108"/>
      <c r="W1081" s="108"/>
      <c r="X1081" s="108"/>
      <c r="Y1081" s="108"/>
      <c r="Z1081" s="108"/>
      <c r="AA1081" s="108"/>
      <c r="AB1081" s="108"/>
      <c r="AC1081" s="108"/>
      <c r="AD1081" s="108"/>
      <c r="AE1081" s="108"/>
      <c r="AF1081" s="108"/>
      <c r="AG1081" s="108"/>
      <c r="AH1081" s="108"/>
      <c r="AI1081" s="108"/>
      <c r="AJ1081" s="108"/>
      <c r="AK1081" s="108"/>
      <c r="AL1081" s="108"/>
      <c r="AM1081" s="108"/>
      <c r="AN1081" s="108"/>
      <c r="AO1081" s="108"/>
      <c r="AP1081" s="108"/>
      <c r="AQ1081" s="108"/>
      <c r="AR1081" s="108"/>
      <c r="AS1081" s="108"/>
      <c r="AT1081" s="108"/>
      <c r="AU1081" s="108"/>
      <c r="AV1081" s="108"/>
      <c r="AW1081" s="108"/>
      <c r="AX1081" s="108"/>
      <c r="AY1081" s="108"/>
      <c r="AZ1081" s="108"/>
      <c r="BA1081" s="108"/>
      <c r="BF1081" s="108"/>
      <c r="BH1081" s="108"/>
      <c r="BJ1081" s="108"/>
      <c r="BL1081" s="108"/>
      <c r="BM1081" s="108"/>
      <c r="BN1081" s="108"/>
      <c r="CC1081" s="108"/>
      <c r="CD1081" s="108"/>
      <c r="CE1081" s="108"/>
      <c r="CF1081" s="108"/>
    </row>
    <row r="1082" spans="1:84">
      <c r="A1082" s="108"/>
      <c r="B1082" s="108"/>
      <c r="E1082" s="108"/>
      <c r="F1082" s="108"/>
      <c r="J1082" s="108"/>
      <c r="K1082" s="108"/>
      <c r="L1082" s="108"/>
      <c r="M1082" s="108"/>
      <c r="N1082" s="108"/>
      <c r="O1082" s="108"/>
      <c r="P1082" s="108"/>
      <c r="Q1082" s="108"/>
      <c r="R1082" s="108"/>
      <c r="S1082" s="108"/>
      <c r="T1082" s="108"/>
      <c r="U1082" s="108"/>
      <c r="V1082" s="108"/>
      <c r="W1082" s="108"/>
      <c r="X1082" s="108"/>
      <c r="Y1082" s="108"/>
      <c r="Z1082" s="108"/>
      <c r="AA1082" s="108"/>
      <c r="AB1082" s="108"/>
      <c r="AC1082" s="108"/>
      <c r="AD1082" s="108"/>
      <c r="AE1082" s="108"/>
      <c r="AF1082" s="108"/>
      <c r="AG1082" s="108"/>
      <c r="AH1082" s="108"/>
      <c r="AI1082" s="108"/>
      <c r="AJ1082" s="108"/>
      <c r="AK1082" s="108"/>
      <c r="AL1082" s="108"/>
      <c r="AM1082" s="108"/>
      <c r="AN1082" s="108"/>
      <c r="AO1082" s="108"/>
      <c r="AP1082" s="108"/>
      <c r="AQ1082" s="108"/>
      <c r="AR1082" s="108"/>
      <c r="AS1082" s="108"/>
      <c r="AT1082" s="108"/>
      <c r="AU1082" s="108"/>
      <c r="AV1082" s="108"/>
      <c r="AW1082" s="108"/>
      <c r="AX1082" s="108"/>
      <c r="AY1082" s="108"/>
      <c r="AZ1082" s="108"/>
      <c r="BA1082" s="108"/>
      <c r="BF1082" s="108"/>
      <c r="BH1082" s="108"/>
      <c r="BJ1082" s="108"/>
      <c r="BL1082" s="108"/>
      <c r="BM1082" s="108"/>
      <c r="BN1082" s="108"/>
      <c r="CC1082" s="108"/>
      <c r="CD1082" s="108"/>
      <c r="CE1082" s="108"/>
      <c r="CF1082" s="108"/>
    </row>
    <row r="1083" spans="1:84">
      <c r="A1083" s="108"/>
      <c r="B1083" s="108"/>
      <c r="E1083" s="108"/>
      <c r="F1083" s="108"/>
      <c r="J1083" s="108"/>
      <c r="K1083" s="108"/>
      <c r="L1083" s="108"/>
      <c r="M1083" s="108"/>
      <c r="N1083" s="108"/>
      <c r="O1083" s="108"/>
      <c r="P1083" s="108"/>
      <c r="Q1083" s="108"/>
      <c r="R1083" s="108"/>
      <c r="S1083" s="108"/>
      <c r="T1083" s="108"/>
      <c r="U1083" s="108"/>
      <c r="V1083" s="108"/>
      <c r="W1083" s="108"/>
      <c r="X1083" s="108"/>
      <c r="Y1083" s="108"/>
      <c r="Z1083" s="108"/>
      <c r="AA1083" s="108"/>
      <c r="AB1083" s="108"/>
      <c r="AC1083" s="108"/>
      <c r="AD1083" s="108"/>
      <c r="AE1083" s="108"/>
      <c r="AF1083" s="108"/>
      <c r="AG1083" s="108"/>
      <c r="AH1083" s="108"/>
      <c r="AI1083" s="108"/>
      <c r="AJ1083" s="108"/>
      <c r="AK1083" s="108"/>
      <c r="AL1083" s="108"/>
      <c r="AM1083" s="108"/>
      <c r="AN1083" s="108"/>
      <c r="AO1083" s="108"/>
      <c r="AP1083" s="108"/>
      <c r="AQ1083" s="108"/>
      <c r="AR1083" s="108"/>
      <c r="AS1083" s="108"/>
      <c r="AT1083" s="108"/>
      <c r="AU1083" s="108"/>
      <c r="AV1083" s="108"/>
      <c r="AW1083" s="108"/>
      <c r="AX1083" s="108"/>
      <c r="AY1083" s="108"/>
      <c r="AZ1083" s="108"/>
      <c r="BA1083" s="108"/>
      <c r="BF1083" s="108"/>
      <c r="BH1083" s="108"/>
      <c r="BJ1083" s="108"/>
      <c r="BL1083" s="108"/>
      <c r="BM1083" s="108"/>
      <c r="BN1083" s="108"/>
      <c r="CC1083" s="108"/>
      <c r="CD1083" s="108"/>
      <c r="CE1083" s="108"/>
      <c r="CF1083" s="108"/>
    </row>
    <row r="1084" spans="1:84">
      <c r="A1084" s="108"/>
      <c r="B1084" s="108"/>
      <c r="E1084" s="108"/>
      <c r="F1084" s="108"/>
      <c r="J1084" s="108"/>
      <c r="K1084" s="108"/>
      <c r="L1084" s="108"/>
      <c r="M1084" s="108"/>
      <c r="N1084" s="108"/>
      <c r="O1084" s="108"/>
      <c r="P1084" s="108"/>
      <c r="Q1084" s="108"/>
      <c r="R1084" s="108"/>
      <c r="S1084" s="108"/>
      <c r="T1084" s="108"/>
      <c r="U1084" s="108"/>
      <c r="V1084" s="108"/>
      <c r="W1084" s="108"/>
      <c r="X1084" s="108"/>
      <c r="Y1084" s="108"/>
      <c r="Z1084" s="108"/>
      <c r="AA1084" s="108"/>
      <c r="AB1084" s="108"/>
      <c r="AC1084" s="108"/>
      <c r="AD1084" s="108"/>
      <c r="AE1084" s="108"/>
      <c r="AF1084" s="108"/>
      <c r="AG1084" s="108"/>
      <c r="AH1084" s="108"/>
      <c r="AI1084" s="108"/>
      <c r="AJ1084" s="108"/>
      <c r="AK1084" s="108"/>
      <c r="AL1084" s="108"/>
      <c r="AM1084" s="108"/>
      <c r="AN1084" s="108"/>
      <c r="AO1084" s="108"/>
      <c r="AP1084" s="108"/>
      <c r="AQ1084" s="108"/>
      <c r="AR1084" s="108"/>
      <c r="AS1084" s="108"/>
      <c r="AT1084" s="108"/>
      <c r="AU1084" s="108"/>
      <c r="AV1084" s="108"/>
      <c r="AW1084" s="108"/>
      <c r="AX1084" s="108"/>
      <c r="AY1084" s="108"/>
      <c r="AZ1084" s="108"/>
      <c r="BA1084" s="108"/>
      <c r="BF1084" s="108"/>
      <c r="BH1084" s="108"/>
      <c r="BJ1084" s="108"/>
      <c r="BL1084" s="108"/>
      <c r="BM1084" s="108"/>
      <c r="BN1084" s="108"/>
      <c r="CC1084" s="108"/>
      <c r="CD1084" s="108"/>
      <c r="CE1084" s="108"/>
      <c r="CF1084" s="108"/>
    </row>
    <row r="1085" spans="1:84">
      <c r="A1085" s="108"/>
      <c r="B1085" s="108"/>
      <c r="E1085" s="108"/>
      <c r="F1085" s="108"/>
      <c r="J1085" s="108"/>
      <c r="K1085" s="108"/>
      <c r="L1085" s="108"/>
      <c r="M1085" s="108"/>
      <c r="N1085" s="108"/>
      <c r="O1085" s="108"/>
      <c r="P1085" s="108"/>
      <c r="Q1085" s="108"/>
      <c r="R1085" s="108"/>
      <c r="S1085" s="108"/>
      <c r="T1085" s="108"/>
      <c r="U1085" s="108"/>
      <c r="V1085" s="108"/>
      <c r="W1085" s="108"/>
      <c r="X1085" s="108"/>
      <c r="Y1085" s="108"/>
      <c r="Z1085" s="108"/>
      <c r="AA1085" s="108"/>
      <c r="AB1085" s="108"/>
      <c r="AC1085" s="108"/>
      <c r="AD1085" s="108"/>
      <c r="AE1085" s="108"/>
      <c r="AF1085" s="108"/>
      <c r="AG1085" s="108"/>
      <c r="AH1085" s="108"/>
      <c r="AI1085" s="108"/>
      <c r="AJ1085" s="108"/>
      <c r="AK1085" s="108"/>
      <c r="AL1085" s="108"/>
      <c r="AM1085" s="108"/>
      <c r="AN1085" s="108"/>
      <c r="AO1085" s="108"/>
      <c r="AP1085" s="108"/>
      <c r="AQ1085" s="108"/>
      <c r="AR1085" s="108"/>
      <c r="AS1085" s="108"/>
      <c r="AT1085" s="108"/>
      <c r="AU1085" s="108"/>
      <c r="AV1085" s="108"/>
      <c r="AW1085" s="108"/>
      <c r="AX1085" s="108"/>
      <c r="AY1085" s="108"/>
      <c r="AZ1085" s="108"/>
      <c r="BA1085" s="108"/>
      <c r="BF1085" s="108"/>
      <c r="BH1085" s="108"/>
      <c r="BJ1085" s="108"/>
      <c r="BL1085" s="108"/>
      <c r="BM1085" s="108"/>
      <c r="BN1085" s="108"/>
      <c r="CC1085" s="108"/>
      <c r="CD1085" s="108"/>
      <c r="CE1085" s="108"/>
      <c r="CF1085" s="108"/>
    </row>
    <row r="1086" spans="1:84">
      <c r="A1086" s="108"/>
      <c r="B1086" s="108"/>
      <c r="E1086" s="108"/>
      <c r="F1086" s="108"/>
      <c r="J1086" s="108"/>
      <c r="K1086" s="108"/>
      <c r="L1086" s="108"/>
      <c r="M1086" s="108"/>
      <c r="N1086" s="108"/>
      <c r="O1086" s="108"/>
      <c r="P1086" s="108"/>
      <c r="Q1086" s="108"/>
      <c r="R1086" s="108"/>
      <c r="S1086" s="108"/>
      <c r="T1086" s="108"/>
      <c r="U1086" s="108"/>
      <c r="V1086" s="108"/>
      <c r="W1086" s="108"/>
      <c r="X1086" s="108"/>
      <c r="Y1086" s="108"/>
      <c r="Z1086" s="108"/>
      <c r="AA1086" s="108"/>
      <c r="AB1086" s="108"/>
      <c r="AC1086" s="108"/>
      <c r="AD1086" s="108"/>
      <c r="AE1086" s="108"/>
      <c r="AF1086" s="108"/>
      <c r="AG1086" s="108"/>
      <c r="AH1086" s="108"/>
      <c r="AI1086" s="108"/>
      <c r="AJ1086" s="108"/>
      <c r="AK1086" s="108"/>
      <c r="AL1086" s="108"/>
      <c r="AM1086" s="108"/>
      <c r="AN1086" s="108"/>
      <c r="AO1086" s="108"/>
      <c r="AP1086" s="108"/>
      <c r="AQ1086" s="108"/>
      <c r="AR1086" s="108"/>
      <c r="AS1086" s="108"/>
      <c r="AT1086" s="108"/>
      <c r="AU1086" s="108"/>
      <c r="AV1086" s="108"/>
      <c r="AW1086" s="108"/>
      <c r="AX1086" s="108"/>
      <c r="AY1086" s="108"/>
      <c r="AZ1086" s="108"/>
      <c r="BA1086" s="108"/>
      <c r="BF1086" s="108"/>
      <c r="BH1086" s="108"/>
      <c r="BJ1086" s="108"/>
      <c r="BL1086" s="108"/>
      <c r="BM1086" s="108"/>
      <c r="BN1086" s="108"/>
      <c r="CC1086" s="108"/>
      <c r="CD1086" s="108"/>
      <c r="CE1086" s="108"/>
      <c r="CF1086" s="108"/>
    </row>
    <row r="1087" spans="1:84">
      <c r="A1087" s="108"/>
      <c r="B1087" s="108"/>
      <c r="E1087" s="108"/>
      <c r="F1087" s="108"/>
      <c r="J1087" s="108"/>
      <c r="K1087" s="108"/>
      <c r="L1087" s="108"/>
      <c r="M1087" s="108"/>
      <c r="N1087" s="108"/>
      <c r="O1087" s="108"/>
      <c r="P1087" s="108"/>
      <c r="Q1087" s="108"/>
      <c r="R1087" s="108"/>
      <c r="S1087" s="108"/>
      <c r="T1087" s="108"/>
      <c r="U1087" s="108"/>
      <c r="V1087" s="108"/>
      <c r="W1087" s="108"/>
      <c r="X1087" s="108"/>
      <c r="Y1087" s="108"/>
      <c r="Z1087" s="108"/>
      <c r="AA1087" s="108"/>
      <c r="AB1087" s="108"/>
      <c r="AC1087" s="108"/>
      <c r="AD1087" s="108"/>
      <c r="AE1087" s="108"/>
      <c r="AF1087" s="108"/>
      <c r="AG1087" s="108"/>
      <c r="AH1087" s="108"/>
      <c r="AI1087" s="108"/>
      <c r="AJ1087" s="108"/>
      <c r="AK1087" s="108"/>
      <c r="AL1087" s="108"/>
      <c r="AM1087" s="108"/>
      <c r="AN1087" s="108"/>
      <c r="AO1087" s="108"/>
      <c r="AP1087" s="108"/>
      <c r="AQ1087" s="108"/>
      <c r="AR1087" s="108"/>
      <c r="AS1087" s="108"/>
      <c r="AT1087" s="108"/>
      <c r="AU1087" s="108"/>
      <c r="AV1087" s="108"/>
      <c r="AW1087" s="108"/>
      <c r="AX1087" s="108"/>
      <c r="AY1087" s="108"/>
      <c r="AZ1087" s="108"/>
      <c r="BA1087" s="108"/>
      <c r="BF1087" s="108"/>
      <c r="BH1087" s="108"/>
      <c r="BJ1087" s="108"/>
      <c r="BL1087" s="108"/>
      <c r="BM1087" s="108"/>
      <c r="BN1087" s="108"/>
      <c r="CC1087" s="108"/>
      <c r="CD1087" s="108"/>
      <c r="CE1087" s="108"/>
      <c r="CF1087" s="108"/>
    </row>
    <row r="1088" spans="1:84">
      <c r="A1088" s="108"/>
      <c r="B1088" s="108"/>
      <c r="E1088" s="108"/>
      <c r="F1088" s="108"/>
      <c r="J1088" s="108"/>
      <c r="K1088" s="108"/>
      <c r="L1088" s="108"/>
      <c r="M1088" s="108"/>
      <c r="N1088" s="108"/>
      <c r="O1088" s="108"/>
      <c r="P1088" s="108"/>
      <c r="Q1088" s="108"/>
      <c r="R1088" s="108"/>
      <c r="S1088" s="108"/>
      <c r="T1088" s="108"/>
      <c r="U1088" s="108"/>
      <c r="V1088" s="108"/>
      <c r="W1088" s="108"/>
      <c r="X1088" s="108"/>
      <c r="Y1088" s="108"/>
      <c r="Z1088" s="108"/>
      <c r="AA1088" s="108"/>
      <c r="AB1088" s="108"/>
      <c r="AC1088" s="108"/>
      <c r="AD1088" s="108"/>
      <c r="AE1088" s="108"/>
      <c r="AF1088" s="108"/>
      <c r="AG1088" s="108"/>
      <c r="AH1088" s="108"/>
      <c r="AI1088" s="108"/>
      <c r="AJ1088" s="108"/>
      <c r="AK1088" s="108"/>
      <c r="AL1088" s="108"/>
      <c r="AM1088" s="108"/>
      <c r="AN1088" s="108"/>
      <c r="AO1088" s="108"/>
      <c r="AP1088" s="108"/>
      <c r="AQ1088" s="108"/>
      <c r="AR1088" s="108"/>
      <c r="AS1088" s="108"/>
      <c r="AT1088" s="108"/>
      <c r="AU1088" s="108"/>
      <c r="AV1088" s="108"/>
      <c r="AW1088" s="108"/>
      <c r="AX1088" s="108"/>
      <c r="AY1088" s="108"/>
      <c r="AZ1088" s="108"/>
      <c r="BA1088" s="108"/>
      <c r="BF1088" s="108"/>
      <c r="BH1088" s="108"/>
      <c r="BJ1088" s="108"/>
      <c r="BL1088" s="108"/>
      <c r="BM1088" s="108"/>
      <c r="BN1088" s="108"/>
      <c r="CC1088" s="108"/>
      <c r="CD1088" s="108"/>
      <c r="CE1088" s="108"/>
      <c r="CF1088" s="108"/>
    </row>
    <row r="1089" spans="1:84">
      <c r="A1089" s="108"/>
      <c r="B1089" s="108"/>
      <c r="E1089" s="108"/>
      <c r="F1089" s="108"/>
      <c r="J1089" s="108"/>
      <c r="K1089" s="108"/>
      <c r="L1089" s="108"/>
      <c r="M1089" s="108"/>
      <c r="N1089" s="108"/>
      <c r="O1089" s="108"/>
      <c r="P1089" s="108"/>
      <c r="Q1089" s="108"/>
      <c r="R1089" s="108"/>
      <c r="S1089" s="108"/>
      <c r="T1089" s="108"/>
      <c r="U1089" s="108"/>
      <c r="V1089" s="108"/>
      <c r="W1089" s="108"/>
      <c r="X1089" s="108"/>
      <c r="Y1089" s="108"/>
      <c r="Z1089" s="108"/>
      <c r="AA1089" s="108"/>
      <c r="AB1089" s="108"/>
      <c r="AC1089" s="108"/>
      <c r="AD1089" s="108"/>
      <c r="AE1089" s="108"/>
      <c r="AF1089" s="108"/>
      <c r="AG1089" s="108"/>
      <c r="AH1089" s="108"/>
      <c r="AI1089" s="108"/>
      <c r="AJ1089" s="108"/>
      <c r="AK1089" s="108"/>
      <c r="AL1089" s="108"/>
      <c r="AM1089" s="108"/>
      <c r="AN1089" s="108"/>
      <c r="AO1089" s="108"/>
      <c r="AP1089" s="108"/>
      <c r="AQ1089" s="108"/>
      <c r="AR1089" s="108"/>
      <c r="AS1089" s="108"/>
      <c r="AT1089" s="108"/>
      <c r="AU1089" s="108"/>
      <c r="AV1089" s="108"/>
      <c r="AW1089" s="108"/>
      <c r="AX1089" s="108"/>
      <c r="AY1089" s="108"/>
      <c r="AZ1089" s="108"/>
      <c r="BA1089" s="108"/>
      <c r="BF1089" s="108"/>
      <c r="BH1089" s="108"/>
      <c r="BJ1089" s="108"/>
      <c r="BL1089" s="108"/>
      <c r="BM1089" s="108"/>
      <c r="BN1089" s="108"/>
      <c r="CC1089" s="108"/>
      <c r="CD1089" s="108"/>
      <c r="CE1089" s="108"/>
      <c r="CF1089" s="108"/>
    </row>
    <row r="1090" spans="1:84">
      <c r="A1090" s="108"/>
      <c r="B1090" s="108"/>
      <c r="E1090" s="108"/>
      <c r="F1090" s="108"/>
      <c r="J1090" s="108"/>
      <c r="K1090" s="108"/>
      <c r="L1090" s="108"/>
      <c r="M1090" s="108"/>
      <c r="N1090" s="108"/>
      <c r="O1090" s="108"/>
      <c r="P1090" s="108"/>
      <c r="Q1090" s="108"/>
      <c r="R1090" s="108"/>
      <c r="S1090" s="108"/>
      <c r="T1090" s="108"/>
      <c r="U1090" s="108"/>
      <c r="V1090" s="108"/>
      <c r="W1090" s="108"/>
      <c r="X1090" s="108"/>
      <c r="Y1090" s="108"/>
      <c r="Z1090" s="108"/>
      <c r="AA1090" s="108"/>
      <c r="AB1090" s="108"/>
      <c r="AC1090" s="108"/>
      <c r="AD1090" s="108"/>
      <c r="AE1090" s="108"/>
      <c r="AF1090" s="108"/>
      <c r="AG1090" s="108"/>
      <c r="AH1090" s="108"/>
      <c r="AI1090" s="108"/>
      <c r="AJ1090" s="108"/>
      <c r="AK1090" s="108"/>
      <c r="AL1090" s="108"/>
      <c r="AM1090" s="108"/>
      <c r="AN1090" s="108"/>
      <c r="AO1090" s="108"/>
      <c r="AP1090" s="108"/>
      <c r="AQ1090" s="108"/>
      <c r="AR1090" s="108"/>
      <c r="AS1090" s="108"/>
      <c r="AT1090" s="108"/>
      <c r="AU1090" s="108"/>
      <c r="AV1090" s="108"/>
      <c r="AW1090" s="108"/>
      <c r="AX1090" s="108"/>
      <c r="AY1090" s="108"/>
      <c r="AZ1090" s="108"/>
      <c r="BA1090" s="108"/>
      <c r="BF1090" s="108"/>
      <c r="BH1090" s="108"/>
      <c r="BJ1090" s="108"/>
      <c r="BL1090" s="108"/>
      <c r="BM1090" s="108"/>
      <c r="BN1090" s="108"/>
      <c r="CC1090" s="108"/>
      <c r="CD1090" s="108"/>
      <c r="CE1090" s="108"/>
      <c r="CF1090" s="108"/>
    </row>
    <row r="1091" spans="1:84">
      <c r="A1091" s="108"/>
      <c r="B1091" s="108"/>
      <c r="E1091" s="108"/>
      <c r="F1091" s="108"/>
      <c r="J1091" s="108"/>
      <c r="K1091" s="108"/>
      <c r="L1091" s="108"/>
      <c r="M1091" s="108"/>
      <c r="N1091" s="108"/>
      <c r="O1091" s="108"/>
      <c r="P1091" s="108"/>
      <c r="Q1091" s="108"/>
      <c r="R1091" s="108"/>
      <c r="S1091" s="108"/>
      <c r="T1091" s="108"/>
      <c r="U1091" s="108"/>
      <c r="V1091" s="108"/>
      <c r="W1091" s="108"/>
      <c r="X1091" s="108"/>
      <c r="Y1091" s="108"/>
      <c r="Z1091" s="108"/>
      <c r="AA1091" s="108"/>
      <c r="AB1091" s="108"/>
      <c r="AC1091" s="108"/>
      <c r="AD1091" s="108"/>
      <c r="AE1091" s="108"/>
      <c r="AF1091" s="108"/>
      <c r="AG1091" s="108"/>
      <c r="AH1091" s="108"/>
      <c r="AI1091" s="108"/>
      <c r="AJ1091" s="108"/>
      <c r="AK1091" s="108"/>
      <c r="AL1091" s="108"/>
      <c r="AM1091" s="108"/>
      <c r="AN1091" s="108"/>
      <c r="AO1091" s="108"/>
      <c r="AP1091" s="108"/>
      <c r="AQ1091" s="108"/>
      <c r="AR1091" s="108"/>
      <c r="AS1091" s="108"/>
      <c r="AT1091" s="108"/>
      <c r="AU1091" s="108"/>
      <c r="AV1091" s="108"/>
      <c r="AW1091" s="108"/>
      <c r="AX1091" s="108"/>
      <c r="AY1091" s="108"/>
      <c r="AZ1091" s="108"/>
      <c r="BA1091" s="108"/>
      <c r="BF1091" s="108"/>
      <c r="BH1091" s="108"/>
      <c r="BJ1091" s="108"/>
      <c r="BL1091" s="108"/>
      <c r="BM1091" s="108"/>
      <c r="BN1091" s="108"/>
      <c r="CC1091" s="108"/>
      <c r="CD1091" s="108"/>
      <c r="CE1091" s="108"/>
      <c r="CF1091" s="108"/>
    </row>
    <row r="1092" spans="1:84">
      <c r="A1092" s="108"/>
      <c r="B1092" s="108"/>
      <c r="E1092" s="108"/>
      <c r="F1092" s="108"/>
      <c r="J1092" s="108"/>
      <c r="K1092" s="108"/>
      <c r="L1092" s="108"/>
      <c r="M1092" s="108"/>
      <c r="N1092" s="108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8"/>
      <c r="AA1092" s="108"/>
      <c r="AB1092" s="108"/>
      <c r="AC1092" s="108"/>
      <c r="AD1092" s="108"/>
      <c r="AE1092" s="108"/>
      <c r="AF1092" s="108"/>
      <c r="AG1092" s="108"/>
      <c r="AH1092" s="108"/>
      <c r="AI1092" s="108"/>
      <c r="AJ1092" s="108"/>
      <c r="AK1092" s="108"/>
      <c r="AL1092" s="108"/>
      <c r="AM1092" s="108"/>
      <c r="AN1092" s="108"/>
      <c r="AO1092" s="108"/>
      <c r="AP1092" s="108"/>
      <c r="AQ1092" s="108"/>
      <c r="AR1092" s="108"/>
      <c r="AS1092" s="108"/>
      <c r="AT1092" s="108"/>
      <c r="AU1092" s="108"/>
      <c r="AV1092" s="108"/>
      <c r="AW1092" s="108"/>
      <c r="AX1092" s="108"/>
      <c r="AY1092" s="108"/>
      <c r="AZ1092" s="108"/>
      <c r="BA1092" s="108"/>
      <c r="BF1092" s="108"/>
      <c r="BH1092" s="108"/>
      <c r="BJ1092" s="108"/>
      <c r="BL1092" s="108"/>
      <c r="BM1092" s="108"/>
      <c r="BN1092" s="108"/>
      <c r="CC1092" s="108"/>
      <c r="CD1092" s="108"/>
      <c r="CE1092" s="108"/>
      <c r="CF1092" s="108"/>
    </row>
    <row r="1093" spans="1:84">
      <c r="A1093" s="108"/>
      <c r="B1093" s="108"/>
      <c r="E1093" s="108"/>
      <c r="F1093" s="108"/>
      <c r="J1093" s="108"/>
      <c r="K1093" s="108"/>
      <c r="L1093" s="108"/>
      <c r="M1093" s="108"/>
      <c r="N1093" s="108"/>
      <c r="O1093" s="108"/>
      <c r="P1093" s="108"/>
      <c r="Q1093" s="108"/>
      <c r="R1093" s="108"/>
      <c r="S1093" s="108"/>
      <c r="T1093" s="108"/>
      <c r="U1093" s="108"/>
      <c r="V1093" s="108"/>
      <c r="W1093" s="108"/>
      <c r="X1093" s="108"/>
      <c r="Y1093" s="108"/>
      <c r="Z1093" s="108"/>
      <c r="AA1093" s="108"/>
      <c r="AB1093" s="108"/>
      <c r="AC1093" s="108"/>
      <c r="AD1093" s="108"/>
      <c r="AE1093" s="108"/>
      <c r="AF1093" s="108"/>
      <c r="AG1093" s="108"/>
      <c r="AH1093" s="108"/>
      <c r="AI1093" s="108"/>
      <c r="AJ1093" s="108"/>
      <c r="AK1093" s="108"/>
      <c r="AL1093" s="108"/>
      <c r="AM1093" s="108"/>
      <c r="AN1093" s="108"/>
      <c r="AO1093" s="108"/>
      <c r="AP1093" s="108"/>
      <c r="AQ1093" s="108"/>
      <c r="AR1093" s="108"/>
      <c r="AS1093" s="108"/>
      <c r="AT1093" s="108"/>
      <c r="AU1093" s="108"/>
      <c r="AV1093" s="108"/>
      <c r="AW1093" s="108"/>
      <c r="AX1093" s="108"/>
      <c r="AY1093" s="108"/>
      <c r="AZ1093" s="108"/>
      <c r="BA1093" s="108"/>
      <c r="BF1093" s="108"/>
      <c r="BH1093" s="108"/>
      <c r="BJ1093" s="108"/>
      <c r="BL1093" s="108"/>
      <c r="BM1093" s="108"/>
      <c r="BN1093" s="108"/>
      <c r="CC1093" s="108"/>
      <c r="CD1093" s="108"/>
      <c r="CE1093" s="108"/>
      <c r="CF1093" s="108"/>
    </row>
    <row r="1094" spans="1:84">
      <c r="A1094" s="108"/>
      <c r="B1094" s="108"/>
      <c r="E1094" s="108"/>
      <c r="F1094" s="108"/>
      <c r="J1094" s="108"/>
      <c r="K1094" s="108"/>
      <c r="L1094" s="108"/>
      <c r="M1094" s="108"/>
      <c r="N1094" s="108"/>
      <c r="O1094" s="108"/>
      <c r="P1094" s="108"/>
      <c r="Q1094" s="108"/>
      <c r="R1094" s="108"/>
      <c r="S1094" s="108"/>
      <c r="T1094" s="108"/>
      <c r="U1094" s="108"/>
      <c r="V1094" s="108"/>
      <c r="W1094" s="108"/>
      <c r="X1094" s="108"/>
      <c r="Y1094" s="108"/>
      <c r="Z1094" s="108"/>
      <c r="AA1094" s="108"/>
      <c r="AB1094" s="108"/>
      <c r="AC1094" s="108"/>
      <c r="AD1094" s="108"/>
      <c r="AE1094" s="108"/>
      <c r="AF1094" s="108"/>
      <c r="AG1094" s="108"/>
      <c r="AH1094" s="108"/>
      <c r="AI1094" s="108"/>
      <c r="AJ1094" s="108"/>
      <c r="AK1094" s="108"/>
      <c r="AL1094" s="108"/>
      <c r="AM1094" s="108"/>
      <c r="AN1094" s="108"/>
      <c r="AO1094" s="108"/>
      <c r="AP1094" s="108"/>
      <c r="AQ1094" s="108"/>
      <c r="AR1094" s="108"/>
      <c r="AS1094" s="108"/>
      <c r="AT1094" s="108"/>
      <c r="AU1094" s="108"/>
      <c r="AV1094" s="108"/>
      <c r="AW1094" s="108"/>
      <c r="AX1094" s="108"/>
      <c r="AY1094" s="108"/>
      <c r="AZ1094" s="108"/>
      <c r="BA1094" s="108"/>
      <c r="BF1094" s="108"/>
      <c r="BH1094" s="108"/>
      <c r="BJ1094" s="108"/>
      <c r="BL1094" s="108"/>
      <c r="BM1094" s="108"/>
      <c r="BN1094" s="108"/>
      <c r="CC1094" s="108"/>
      <c r="CD1094" s="108"/>
      <c r="CE1094" s="108"/>
      <c r="CF1094" s="108"/>
    </row>
    <row r="1095" spans="1:84">
      <c r="A1095" s="108"/>
      <c r="B1095" s="108"/>
      <c r="E1095" s="108"/>
      <c r="F1095" s="108"/>
      <c r="J1095" s="108"/>
      <c r="K1095" s="108"/>
      <c r="L1095" s="108"/>
      <c r="M1095" s="108"/>
      <c r="N1095" s="108"/>
      <c r="O1095" s="108"/>
      <c r="P1095" s="108"/>
      <c r="Q1095" s="108"/>
      <c r="R1095" s="108"/>
      <c r="S1095" s="108"/>
      <c r="T1095" s="108"/>
      <c r="U1095" s="108"/>
      <c r="V1095" s="108"/>
      <c r="W1095" s="108"/>
      <c r="X1095" s="108"/>
      <c r="Y1095" s="108"/>
      <c r="Z1095" s="108"/>
      <c r="AA1095" s="108"/>
      <c r="AB1095" s="108"/>
      <c r="AC1095" s="108"/>
      <c r="AD1095" s="108"/>
      <c r="AE1095" s="108"/>
      <c r="AF1095" s="108"/>
      <c r="AG1095" s="108"/>
      <c r="AH1095" s="108"/>
      <c r="AI1095" s="108"/>
      <c r="AJ1095" s="108"/>
      <c r="AK1095" s="108"/>
      <c r="AL1095" s="108"/>
      <c r="AM1095" s="108"/>
      <c r="AN1095" s="108"/>
      <c r="AO1095" s="108"/>
      <c r="AP1095" s="108"/>
      <c r="AQ1095" s="108"/>
      <c r="AR1095" s="108"/>
      <c r="AS1095" s="108"/>
      <c r="AT1095" s="108"/>
      <c r="AU1095" s="108"/>
      <c r="AV1095" s="108"/>
      <c r="AW1095" s="108"/>
      <c r="AX1095" s="108"/>
      <c r="AY1095" s="108"/>
      <c r="AZ1095" s="108"/>
      <c r="BA1095" s="108"/>
      <c r="BF1095" s="108"/>
      <c r="BH1095" s="108"/>
      <c r="BJ1095" s="108"/>
      <c r="BL1095" s="108"/>
      <c r="BM1095" s="108"/>
      <c r="BN1095" s="108"/>
      <c r="CC1095" s="108"/>
      <c r="CD1095" s="108"/>
      <c r="CE1095" s="108"/>
      <c r="CF1095" s="108"/>
    </row>
    <row r="1096" spans="1:84">
      <c r="A1096" s="108"/>
      <c r="B1096" s="108"/>
      <c r="E1096" s="108"/>
      <c r="F1096" s="108"/>
      <c r="J1096" s="108"/>
      <c r="K1096" s="108"/>
      <c r="L1096" s="108"/>
      <c r="M1096" s="108"/>
      <c r="N1096" s="108"/>
      <c r="O1096" s="108"/>
      <c r="P1096" s="108"/>
      <c r="Q1096" s="108"/>
      <c r="R1096" s="108"/>
      <c r="S1096" s="108"/>
      <c r="T1096" s="108"/>
      <c r="U1096" s="108"/>
      <c r="V1096" s="108"/>
      <c r="W1096" s="108"/>
      <c r="X1096" s="108"/>
      <c r="Y1096" s="108"/>
      <c r="Z1096" s="108"/>
      <c r="AA1096" s="108"/>
      <c r="AB1096" s="108"/>
      <c r="AC1096" s="108"/>
      <c r="AD1096" s="108"/>
      <c r="AE1096" s="108"/>
      <c r="AF1096" s="108"/>
      <c r="AG1096" s="108"/>
      <c r="AH1096" s="108"/>
      <c r="AI1096" s="108"/>
      <c r="AJ1096" s="108"/>
      <c r="AK1096" s="108"/>
      <c r="AL1096" s="108"/>
      <c r="AM1096" s="108"/>
      <c r="AN1096" s="108"/>
      <c r="AO1096" s="108"/>
      <c r="AP1096" s="108"/>
      <c r="AQ1096" s="108"/>
      <c r="AR1096" s="108"/>
      <c r="AS1096" s="108"/>
      <c r="AT1096" s="108"/>
      <c r="AU1096" s="108"/>
      <c r="AV1096" s="108"/>
      <c r="AW1096" s="108"/>
      <c r="AX1096" s="108"/>
      <c r="AY1096" s="108"/>
      <c r="AZ1096" s="108"/>
      <c r="BA1096" s="108"/>
      <c r="BF1096" s="108"/>
      <c r="BH1096" s="108"/>
      <c r="BJ1096" s="108"/>
      <c r="BL1096" s="108"/>
      <c r="BM1096" s="108"/>
      <c r="BN1096" s="108"/>
      <c r="CC1096" s="108"/>
      <c r="CD1096" s="108"/>
      <c r="CE1096" s="108"/>
      <c r="CF1096" s="108"/>
    </row>
    <row r="1097" spans="1:84">
      <c r="A1097" s="108"/>
      <c r="B1097" s="108"/>
      <c r="E1097" s="108"/>
      <c r="F1097" s="108"/>
      <c r="J1097" s="108"/>
      <c r="K1097" s="108"/>
      <c r="L1097" s="108"/>
      <c r="M1097" s="108"/>
      <c r="N1097" s="108"/>
      <c r="O1097" s="108"/>
      <c r="P1097" s="108"/>
      <c r="Q1097" s="108"/>
      <c r="R1097" s="108"/>
      <c r="S1097" s="108"/>
      <c r="T1097" s="108"/>
      <c r="U1097" s="108"/>
      <c r="V1097" s="108"/>
      <c r="W1097" s="108"/>
      <c r="X1097" s="108"/>
      <c r="Y1097" s="108"/>
      <c r="Z1097" s="108"/>
      <c r="AA1097" s="108"/>
      <c r="AB1097" s="108"/>
      <c r="AC1097" s="108"/>
      <c r="AD1097" s="108"/>
      <c r="AE1097" s="108"/>
      <c r="AF1097" s="108"/>
      <c r="AG1097" s="108"/>
      <c r="AH1097" s="108"/>
      <c r="AI1097" s="108"/>
      <c r="AJ1097" s="108"/>
      <c r="AK1097" s="108"/>
      <c r="AL1097" s="108"/>
      <c r="AM1097" s="108"/>
      <c r="AN1097" s="108"/>
      <c r="AO1097" s="108"/>
      <c r="AP1097" s="108"/>
      <c r="AQ1097" s="108"/>
      <c r="AR1097" s="108"/>
      <c r="AS1097" s="108"/>
      <c r="AT1097" s="108"/>
      <c r="AU1097" s="108"/>
      <c r="AV1097" s="108"/>
      <c r="AW1097" s="108"/>
      <c r="AX1097" s="108"/>
      <c r="AY1097" s="108"/>
      <c r="AZ1097" s="108"/>
      <c r="BA1097" s="108"/>
      <c r="BF1097" s="108"/>
      <c r="BH1097" s="108"/>
      <c r="BJ1097" s="108"/>
      <c r="BL1097" s="108"/>
      <c r="BM1097" s="108"/>
      <c r="BN1097" s="108"/>
      <c r="CC1097" s="108"/>
      <c r="CD1097" s="108"/>
      <c r="CE1097" s="108"/>
      <c r="CF1097" s="108"/>
    </row>
    <row r="1098" spans="1:84">
      <c r="A1098" s="108"/>
      <c r="B1098" s="108"/>
      <c r="E1098" s="108"/>
      <c r="F1098" s="108"/>
      <c r="J1098" s="108"/>
      <c r="K1098" s="108"/>
      <c r="L1098" s="108"/>
      <c r="M1098" s="108"/>
      <c r="N1098" s="108"/>
      <c r="O1098" s="108"/>
      <c r="P1098" s="108"/>
      <c r="Q1098" s="108"/>
      <c r="R1098" s="108"/>
      <c r="S1098" s="108"/>
      <c r="T1098" s="108"/>
      <c r="U1098" s="108"/>
      <c r="V1098" s="108"/>
      <c r="W1098" s="108"/>
      <c r="X1098" s="108"/>
      <c r="Y1098" s="108"/>
      <c r="Z1098" s="108"/>
      <c r="AA1098" s="108"/>
      <c r="AB1098" s="108"/>
      <c r="AC1098" s="108"/>
      <c r="AD1098" s="108"/>
      <c r="AE1098" s="108"/>
      <c r="AF1098" s="108"/>
      <c r="AG1098" s="108"/>
      <c r="AH1098" s="108"/>
      <c r="AI1098" s="108"/>
      <c r="AJ1098" s="108"/>
      <c r="AK1098" s="108"/>
      <c r="AL1098" s="108"/>
      <c r="AM1098" s="108"/>
      <c r="AN1098" s="108"/>
      <c r="AO1098" s="108"/>
      <c r="AP1098" s="108"/>
      <c r="AQ1098" s="108"/>
      <c r="AR1098" s="108"/>
      <c r="AS1098" s="108"/>
      <c r="AT1098" s="108"/>
      <c r="AU1098" s="108"/>
      <c r="AV1098" s="108"/>
      <c r="AW1098" s="108"/>
      <c r="AX1098" s="108"/>
      <c r="AY1098" s="108"/>
      <c r="AZ1098" s="108"/>
      <c r="BA1098" s="108"/>
      <c r="BF1098" s="108"/>
      <c r="BH1098" s="108"/>
      <c r="BJ1098" s="108"/>
      <c r="BL1098" s="108"/>
      <c r="BM1098" s="108"/>
      <c r="BN1098" s="108"/>
      <c r="CC1098" s="108"/>
      <c r="CD1098" s="108"/>
      <c r="CE1098" s="108"/>
      <c r="CF1098" s="108"/>
    </row>
    <row r="1108" spans="1:84">
      <c r="A1108" s="108"/>
      <c r="B1108" s="108"/>
      <c r="E1108" s="108"/>
      <c r="F1108" s="108"/>
      <c r="J1108" s="108"/>
      <c r="K1108" s="108"/>
      <c r="L1108" s="108"/>
      <c r="M1108" s="108"/>
      <c r="N1108" s="108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108"/>
      <c r="AA1108" s="108"/>
      <c r="AB1108" s="108"/>
      <c r="AC1108" s="108"/>
      <c r="AD1108" s="108"/>
      <c r="AE1108" s="108"/>
      <c r="AF1108" s="108"/>
      <c r="AG1108" s="108"/>
      <c r="AH1108" s="108"/>
      <c r="AI1108" s="108"/>
      <c r="AJ1108" s="108"/>
      <c r="AK1108" s="108"/>
      <c r="AL1108" s="108"/>
      <c r="AM1108" s="108"/>
      <c r="AN1108" s="108"/>
      <c r="AO1108" s="108"/>
      <c r="AP1108" s="108"/>
      <c r="AQ1108" s="108"/>
      <c r="AR1108" s="108"/>
      <c r="AS1108" s="108"/>
      <c r="AT1108" s="108"/>
      <c r="AU1108" s="108"/>
      <c r="AV1108" s="108"/>
      <c r="AW1108" s="108"/>
      <c r="AX1108" s="108"/>
      <c r="AY1108" s="108"/>
      <c r="AZ1108" s="108"/>
      <c r="BA1108" s="108"/>
      <c r="BF1108" s="108"/>
      <c r="BH1108" s="108"/>
      <c r="BJ1108" s="108"/>
      <c r="BL1108" s="108"/>
      <c r="BM1108" s="108"/>
      <c r="BN1108" s="108"/>
      <c r="CC1108" s="108"/>
      <c r="CD1108" s="108"/>
      <c r="CE1108" s="108"/>
      <c r="CF1108" s="108"/>
    </row>
    <row r="1109" spans="1:84">
      <c r="A1109" s="108"/>
      <c r="B1109" s="108"/>
      <c r="E1109" s="108"/>
      <c r="F1109" s="108"/>
      <c r="J1109" s="108"/>
      <c r="K1109" s="108"/>
      <c r="L1109" s="108"/>
      <c r="M1109" s="108"/>
      <c r="N1109" s="108"/>
      <c r="O1109" s="108"/>
      <c r="P1109" s="108"/>
      <c r="Q1109" s="108"/>
      <c r="R1109" s="108"/>
      <c r="S1109" s="108"/>
      <c r="T1109" s="108"/>
      <c r="U1109" s="108"/>
      <c r="V1109" s="108"/>
      <c r="W1109" s="108"/>
      <c r="X1109" s="108"/>
      <c r="Y1109" s="108"/>
      <c r="Z1109" s="108"/>
      <c r="AA1109" s="108"/>
      <c r="AB1109" s="108"/>
      <c r="AC1109" s="108"/>
      <c r="AD1109" s="108"/>
      <c r="AE1109" s="108"/>
      <c r="AF1109" s="108"/>
      <c r="AG1109" s="108"/>
      <c r="AH1109" s="108"/>
      <c r="AI1109" s="108"/>
      <c r="AJ1109" s="108"/>
      <c r="AK1109" s="108"/>
      <c r="AL1109" s="108"/>
      <c r="AM1109" s="108"/>
      <c r="AN1109" s="108"/>
      <c r="AO1109" s="108"/>
      <c r="AP1109" s="108"/>
      <c r="AQ1109" s="108"/>
      <c r="AR1109" s="108"/>
      <c r="AS1109" s="108"/>
      <c r="AT1109" s="108"/>
      <c r="AU1109" s="108"/>
      <c r="AV1109" s="108"/>
      <c r="AW1109" s="108"/>
      <c r="AX1109" s="108"/>
      <c r="AY1109" s="108"/>
      <c r="AZ1109" s="108"/>
      <c r="BA1109" s="108"/>
      <c r="BF1109" s="108"/>
      <c r="BH1109" s="108"/>
      <c r="BJ1109" s="108"/>
      <c r="BL1109" s="108"/>
      <c r="BM1109" s="108"/>
      <c r="BN1109" s="108"/>
      <c r="CC1109" s="108"/>
      <c r="CD1109" s="108"/>
      <c r="CE1109" s="108"/>
      <c r="CF1109" s="108"/>
    </row>
    <row r="1110" spans="1:84">
      <c r="A1110" s="108"/>
      <c r="B1110" s="108"/>
      <c r="E1110" s="108"/>
      <c r="F1110" s="108"/>
      <c r="J1110" s="108"/>
      <c r="K1110" s="108"/>
      <c r="L1110" s="108"/>
      <c r="M1110" s="108"/>
      <c r="N1110" s="108"/>
      <c r="O1110" s="108"/>
      <c r="P1110" s="108"/>
      <c r="Q1110" s="108"/>
      <c r="R1110" s="108"/>
      <c r="S1110" s="108"/>
      <c r="T1110" s="108"/>
      <c r="U1110" s="108"/>
      <c r="V1110" s="108"/>
      <c r="W1110" s="108"/>
      <c r="X1110" s="108"/>
      <c r="Y1110" s="108"/>
      <c r="Z1110" s="108"/>
      <c r="AA1110" s="108"/>
      <c r="AB1110" s="108"/>
      <c r="AC1110" s="108"/>
      <c r="AD1110" s="108"/>
      <c r="AE1110" s="108"/>
      <c r="AF1110" s="108"/>
      <c r="AG1110" s="108"/>
      <c r="AH1110" s="108"/>
      <c r="AI1110" s="108"/>
      <c r="AJ1110" s="108"/>
      <c r="AK1110" s="108"/>
      <c r="AL1110" s="108"/>
      <c r="AM1110" s="108"/>
      <c r="AN1110" s="108"/>
      <c r="AO1110" s="108"/>
      <c r="AP1110" s="108"/>
      <c r="AQ1110" s="108"/>
      <c r="AR1110" s="108"/>
      <c r="AS1110" s="108"/>
      <c r="AT1110" s="108"/>
      <c r="AU1110" s="108"/>
      <c r="AV1110" s="108"/>
      <c r="AW1110" s="108"/>
      <c r="AX1110" s="108"/>
      <c r="AY1110" s="108"/>
      <c r="AZ1110" s="108"/>
      <c r="BA1110" s="108"/>
      <c r="BF1110" s="108"/>
      <c r="BH1110" s="108"/>
      <c r="BJ1110" s="108"/>
      <c r="BL1110" s="108"/>
      <c r="BM1110" s="108"/>
      <c r="BN1110" s="108"/>
      <c r="CC1110" s="108"/>
      <c r="CD1110" s="108"/>
      <c r="CE1110" s="108"/>
      <c r="CF1110" s="108"/>
    </row>
    <row r="1111" spans="1:84">
      <c r="A1111" s="108"/>
      <c r="B1111" s="108"/>
      <c r="E1111" s="108"/>
      <c r="F1111" s="108"/>
      <c r="J1111" s="108"/>
      <c r="K1111" s="108"/>
      <c r="L1111" s="108"/>
      <c r="M1111" s="108"/>
      <c r="N1111" s="108"/>
      <c r="O1111" s="108"/>
      <c r="P1111" s="108"/>
      <c r="Q1111" s="108"/>
      <c r="R1111" s="108"/>
      <c r="S1111" s="108"/>
      <c r="T1111" s="108"/>
      <c r="U1111" s="108"/>
      <c r="V1111" s="108"/>
      <c r="W1111" s="108"/>
      <c r="X1111" s="108"/>
      <c r="Y1111" s="108"/>
      <c r="Z1111" s="108"/>
      <c r="AA1111" s="108"/>
      <c r="AB1111" s="108"/>
      <c r="AC1111" s="108"/>
      <c r="AD1111" s="108"/>
      <c r="AE1111" s="108"/>
      <c r="AF1111" s="108"/>
      <c r="AG1111" s="108"/>
      <c r="AH1111" s="108"/>
      <c r="AI1111" s="108"/>
      <c r="AJ1111" s="108"/>
      <c r="AK1111" s="108"/>
      <c r="AL1111" s="108"/>
      <c r="AM1111" s="108"/>
      <c r="AN1111" s="108"/>
      <c r="AO1111" s="108"/>
      <c r="AP1111" s="108"/>
      <c r="AQ1111" s="108"/>
      <c r="AR1111" s="108"/>
      <c r="AS1111" s="108"/>
      <c r="AT1111" s="108"/>
      <c r="AU1111" s="108"/>
      <c r="AV1111" s="108"/>
      <c r="AW1111" s="108"/>
      <c r="AX1111" s="108"/>
      <c r="AY1111" s="108"/>
      <c r="AZ1111" s="108"/>
      <c r="BA1111" s="108"/>
      <c r="BF1111" s="108"/>
      <c r="BH1111" s="108"/>
      <c r="BJ1111" s="108"/>
      <c r="BL1111" s="108"/>
      <c r="BM1111" s="108"/>
      <c r="BN1111" s="108"/>
      <c r="CC1111" s="108"/>
      <c r="CD1111" s="108"/>
      <c r="CE1111" s="108"/>
      <c r="CF1111" s="108"/>
    </row>
    <row r="1112" spans="1:84">
      <c r="A1112" s="108"/>
      <c r="B1112" s="108"/>
      <c r="E1112" s="108"/>
      <c r="F1112" s="108"/>
      <c r="J1112" s="108"/>
      <c r="K1112" s="108"/>
      <c r="L1112" s="108"/>
      <c r="M1112" s="108"/>
      <c r="N1112" s="108"/>
      <c r="O1112" s="108"/>
      <c r="P1112" s="108"/>
      <c r="Q1112" s="108"/>
      <c r="R1112" s="108"/>
      <c r="S1112" s="108"/>
      <c r="T1112" s="108"/>
      <c r="U1112" s="108"/>
      <c r="V1112" s="108"/>
      <c r="W1112" s="108"/>
      <c r="X1112" s="108"/>
      <c r="Y1112" s="108"/>
      <c r="Z1112" s="108"/>
      <c r="AA1112" s="108"/>
      <c r="AB1112" s="108"/>
      <c r="AC1112" s="108"/>
      <c r="AD1112" s="108"/>
      <c r="AE1112" s="108"/>
      <c r="AF1112" s="108"/>
      <c r="AG1112" s="108"/>
      <c r="AH1112" s="108"/>
      <c r="AI1112" s="108"/>
      <c r="AJ1112" s="108"/>
      <c r="AK1112" s="108"/>
      <c r="AL1112" s="108"/>
      <c r="AM1112" s="108"/>
      <c r="AN1112" s="108"/>
      <c r="AO1112" s="108"/>
      <c r="AP1112" s="108"/>
      <c r="AQ1112" s="108"/>
      <c r="AR1112" s="108"/>
      <c r="AS1112" s="108"/>
      <c r="AT1112" s="108"/>
      <c r="AU1112" s="108"/>
      <c r="AV1112" s="108"/>
      <c r="AW1112" s="108"/>
      <c r="AX1112" s="108"/>
      <c r="AY1112" s="108"/>
      <c r="AZ1112" s="108"/>
      <c r="BA1112" s="108"/>
      <c r="BF1112" s="108"/>
      <c r="BH1112" s="108"/>
      <c r="BJ1112" s="108"/>
      <c r="BL1112" s="108"/>
      <c r="BM1112" s="108"/>
      <c r="BN1112" s="108"/>
      <c r="CC1112" s="108"/>
      <c r="CD1112" s="108"/>
      <c r="CE1112" s="108"/>
      <c r="CF1112" s="108"/>
    </row>
    <row r="1113" spans="1:84">
      <c r="A1113" s="108"/>
      <c r="B1113" s="108"/>
      <c r="E1113" s="108"/>
      <c r="F1113" s="108"/>
      <c r="J1113" s="108"/>
      <c r="K1113" s="108"/>
      <c r="L1113" s="108"/>
      <c r="M1113" s="108"/>
      <c r="N1113" s="108"/>
      <c r="O1113" s="108"/>
      <c r="P1113" s="108"/>
      <c r="Q1113" s="108"/>
      <c r="R1113" s="108"/>
      <c r="S1113" s="108"/>
      <c r="T1113" s="108"/>
      <c r="U1113" s="108"/>
      <c r="V1113" s="108"/>
      <c r="W1113" s="108"/>
      <c r="X1113" s="108"/>
      <c r="Y1113" s="108"/>
      <c r="Z1113" s="108"/>
      <c r="AA1113" s="108"/>
      <c r="AB1113" s="108"/>
      <c r="AC1113" s="108"/>
      <c r="AD1113" s="108"/>
      <c r="AE1113" s="108"/>
      <c r="AF1113" s="108"/>
      <c r="AG1113" s="108"/>
      <c r="AH1113" s="108"/>
      <c r="AI1113" s="108"/>
      <c r="AJ1113" s="108"/>
      <c r="AK1113" s="108"/>
      <c r="AL1113" s="108"/>
      <c r="AM1113" s="108"/>
      <c r="AN1113" s="108"/>
      <c r="AO1113" s="108"/>
      <c r="AP1113" s="108"/>
      <c r="AQ1113" s="108"/>
      <c r="AR1113" s="108"/>
      <c r="AS1113" s="108"/>
      <c r="AT1113" s="108"/>
      <c r="AU1113" s="108"/>
      <c r="AV1113" s="108"/>
      <c r="AW1113" s="108"/>
      <c r="AX1113" s="108"/>
      <c r="AY1113" s="108"/>
      <c r="AZ1113" s="108"/>
      <c r="BA1113" s="108"/>
      <c r="BF1113" s="108"/>
      <c r="BH1113" s="108"/>
      <c r="BJ1113" s="108"/>
      <c r="BL1113" s="108"/>
      <c r="BM1113" s="108"/>
      <c r="BN1113" s="108"/>
      <c r="CC1113" s="108"/>
      <c r="CD1113" s="108"/>
      <c r="CE1113" s="108"/>
      <c r="CF1113" s="108"/>
    </row>
    <row r="1114" spans="1:84">
      <c r="A1114" s="108"/>
      <c r="B1114" s="108"/>
      <c r="E1114" s="108"/>
      <c r="F1114" s="108"/>
      <c r="J1114" s="108"/>
      <c r="K1114" s="108"/>
      <c r="L1114" s="108"/>
      <c r="M1114" s="108"/>
      <c r="N1114" s="108"/>
      <c r="O1114" s="108"/>
      <c r="P1114" s="108"/>
      <c r="Q1114" s="108"/>
      <c r="R1114" s="108"/>
      <c r="S1114" s="108"/>
      <c r="T1114" s="108"/>
      <c r="U1114" s="108"/>
      <c r="V1114" s="108"/>
      <c r="W1114" s="108"/>
      <c r="X1114" s="108"/>
      <c r="Y1114" s="108"/>
      <c r="Z1114" s="108"/>
      <c r="AA1114" s="108"/>
      <c r="AB1114" s="108"/>
      <c r="AC1114" s="108"/>
      <c r="AD1114" s="108"/>
      <c r="AE1114" s="108"/>
      <c r="AF1114" s="108"/>
      <c r="AG1114" s="108"/>
      <c r="AH1114" s="108"/>
      <c r="AI1114" s="108"/>
      <c r="AJ1114" s="108"/>
      <c r="AK1114" s="108"/>
      <c r="AL1114" s="108"/>
      <c r="AM1114" s="108"/>
      <c r="AN1114" s="108"/>
      <c r="AO1114" s="108"/>
      <c r="AP1114" s="108"/>
      <c r="AQ1114" s="108"/>
      <c r="AR1114" s="108"/>
      <c r="AS1114" s="108"/>
      <c r="AT1114" s="108"/>
      <c r="AU1114" s="108"/>
      <c r="AV1114" s="108"/>
      <c r="AW1114" s="108"/>
      <c r="AX1114" s="108"/>
      <c r="AY1114" s="108"/>
      <c r="AZ1114" s="108"/>
      <c r="BA1114" s="108"/>
      <c r="BF1114" s="108"/>
      <c r="BH1114" s="108"/>
      <c r="BJ1114" s="108"/>
      <c r="BL1114" s="108"/>
      <c r="BM1114" s="108"/>
      <c r="BN1114" s="108"/>
      <c r="CC1114" s="108"/>
      <c r="CD1114" s="108"/>
      <c r="CE1114" s="108"/>
      <c r="CF1114" s="108"/>
    </row>
    <row r="1115" spans="1:84">
      <c r="A1115" s="108"/>
      <c r="B1115" s="108"/>
      <c r="E1115" s="108"/>
      <c r="F1115" s="108"/>
      <c r="J1115" s="108"/>
      <c r="K1115" s="108"/>
      <c r="L1115" s="108"/>
      <c r="M1115" s="108"/>
      <c r="N1115" s="108"/>
      <c r="O1115" s="108"/>
      <c r="P1115" s="108"/>
      <c r="Q1115" s="108"/>
      <c r="R1115" s="108"/>
      <c r="S1115" s="108"/>
      <c r="T1115" s="108"/>
      <c r="U1115" s="108"/>
      <c r="V1115" s="108"/>
      <c r="W1115" s="108"/>
      <c r="X1115" s="108"/>
      <c r="Y1115" s="108"/>
      <c r="Z1115" s="108"/>
      <c r="AA1115" s="108"/>
      <c r="AB1115" s="108"/>
      <c r="AC1115" s="108"/>
      <c r="AD1115" s="108"/>
      <c r="AE1115" s="108"/>
      <c r="AF1115" s="108"/>
      <c r="AG1115" s="108"/>
      <c r="AH1115" s="108"/>
      <c r="AI1115" s="108"/>
      <c r="AJ1115" s="108"/>
      <c r="AK1115" s="108"/>
      <c r="AL1115" s="108"/>
      <c r="AM1115" s="108"/>
      <c r="AN1115" s="108"/>
      <c r="AO1115" s="108"/>
      <c r="AP1115" s="108"/>
      <c r="AQ1115" s="108"/>
      <c r="AR1115" s="108"/>
      <c r="AS1115" s="108"/>
      <c r="AT1115" s="108"/>
      <c r="AU1115" s="108"/>
      <c r="AV1115" s="108"/>
      <c r="AW1115" s="108"/>
      <c r="AX1115" s="108"/>
      <c r="AY1115" s="108"/>
      <c r="AZ1115" s="108"/>
      <c r="BA1115" s="108"/>
      <c r="BF1115" s="108"/>
      <c r="BH1115" s="108"/>
      <c r="BJ1115" s="108"/>
      <c r="BL1115" s="108"/>
      <c r="BM1115" s="108"/>
      <c r="BN1115" s="108"/>
      <c r="CC1115" s="108"/>
      <c r="CD1115" s="108"/>
      <c r="CE1115" s="108"/>
      <c r="CF1115" s="108"/>
    </row>
    <row r="1116" spans="1:84">
      <c r="A1116" s="108"/>
      <c r="B1116" s="108"/>
      <c r="E1116" s="108"/>
      <c r="F1116" s="108"/>
      <c r="J1116" s="108"/>
      <c r="K1116" s="108"/>
      <c r="L1116" s="108"/>
      <c r="M1116" s="108"/>
      <c r="N1116" s="108"/>
      <c r="O1116" s="108"/>
      <c r="P1116" s="108"/>
      <c r="Q1116" s="108"/>
      <c r="R1116" s="108"/>
      <c r="S1116" s="108"/>
      <c r="T1116" s="108"/>
      <c r="U1116" s="108"/>
      <c r="V1116" s="108"/>
      <c r="W1116" s="108"/>
      <c r="X1116" s="108"/>
      <c r="Y1116" s="108"/>
      <c r="Z1116" s="108"/>
      <c r="AA1116" s="108"/>
      <c r="AB1116" s="108"/>
      <c r="AC1116" s="108"/>
      <c r="AD1116" s="108"/>
      <c r="AE1116" s="108"/>
      <c r="AF1116" s="108"/>
      <c r="AG1116" s="108"/>
      <c r="AH1116" s="108"/>
      <c r="AI1116" s="108"/>
      <c r="AJ1116" s="108"/>
      <c r="AK1116" s="108"/>
      <c r="AL1116" s="108"/>
      <c r="AM1116" s="108"/>
      <c r="AN1116" s="108"/>
      <c r="AO1116" s="108"/>
      <c r="AP1116" s="108"/>
      <c r="AQ1116" s="108"/>
      <c r="AR1116" s="108"/>
      <c r="AS1116" s="108"/>
      <c r="AT1116" s="108"/>
      <c r="AU1116" s="108"/>
      <c r="AV1116" s="108"/>
      <c r="AW1116" s="108"/>
      <c r="AX1116" s="108"/>
      <c r="AY1116" s="108"/>
      <c r="AZ1116" s="108"/>
      <c r="BA1116" s="108"/>
      <c r="BF1116" s="108"/>
      <c r="BH1116" s="108"/>
      <c r="BJ1116" s="108"/>
      <c r="BL1116" s="108"/>
      <c r="BM1116" s="108"/>
      <c r="BN1116" s="108"/>
      <c r="CC1116" s="108"/>
      <c r="CD1116" s="108"/>
      <c r="CE1116" s="108"/>
      <c r="CF1116" s="108"/>
    </row>
    <row r="1117" spans="1:84">
      <c r="A1117" s="108"/>
      <c r="B1117" s="108"/>
      <c r="E1117" s="108"/>
      <c r="F1117" s="108"/>
      <c r="J1117" s="108"/>
      <c r="K1117" s="108"/>
      <c r="L1117" s="108"/>
      <c r="M1117" s="108"/>
      <c r="N1117" s="108"/>
      <c r="O1117" s="108"/>
      <c r="P1117" s="108"/>
      <c r="Q1117" s="108"/>
      <c r="R1117" s="108"/>
      <c r="S1117" s="108"/>
      <c r="T1117" s="108"/>
      <c r="U1117" s="108"/>
      <c r="V1117" s="108"/>
      <c r="W1117" s="108"/>
      <c r="X1117" s="108"/>
      <c r="Y1117" s="108"/>
      <c r="Z1117" s="108"/>
      <c r="AA1117" s="108"/>
      <c r="AB1117" s="108"/>
      <c r="AC1117" s="108"/>
      <c r="AD1117" s="108"/>
      <c r="AE1117" s="108"/>
      <c r="AF1117" s="108"/>
      <c r="AG1117" s="108"/>
      <c r="AH1117" s="108"/>
      <c r="AI1117" s="108"/>
      <c r="AJ1117" s="108"/>
      <c r="AK1117" s="108"/>
      <c r="AL1117" s="108"/>
      <c r="AM1117" s="108"/>
      <c r="AN1117" s="108"/>
      <c r="AO1117" s="108"/>
      <c r="AP1117" s="108"/>
      <c r="AQ1117" s="108"/>
      <c r="AR1117" s="108"/>
      <c r="AS1117" s="108"/>
      <c r="AT1117" s="108"/>
      <c r="AU1117" s="108"/>
      <c r="AV1117" s="108"/>
      <c r="AW1117" s="108"/>
      <c r="AX1117" s="108"/>
      <c r="AY1117" s="108"/>
      <c r="AZ1117" s="108"/>
      <c r="BA1117" s="108"/>
      <c r="BF1117" s="108"/>
      <c r="BH1117" s="108"/>
      <c r="BJ1117" s="108"/>
      <c r="BL1117" s="108"/>
      <c r="BM1117" s="108"/>
      <c r="BN1117" s="108"/>
      <c r="CC1117" s="108"/>
      <c r="CD1117" s="108"/>
      <c r="CE1117" s="108"/>
      <c r="CF1117" s="108"/>
    </row>
    <row r="1118" spans="1:84">
      <c r="A1118" s="108"/>
      <c r="B1118" s="108"/>
      <c r="E1118" s="108"/>
      <c r="F1118" s="108"/>
      <c r="J1118" s="108"/>
      <c r="K1118" s="108"/>
      <c r="L1118" s="108"/>
      <c r="M1118" s="108"/>
      <c r="N1118" s="108"/>
      <c r="O1118" s="108"/>
      <c r="P1118" s="108"/>
      <c r="Q1118" s="108"/>
      <c r="R1118" s="108"/>
      <c r="S1118" s="108"/>
      <c r="T1118" s="108"/>
      <c r="U1118" s="108"/>
      <c r="V1118" s="108"/>
      <c r="W1118" s="108"/>
      <c r="X1118" s="108"/>
      <c r="Y1118" s="108"/>
      <c r="Z1118" s="108"/>
      <c r="AA1118" s="108"/>
      <c r="AB1118" s="108"/>
      <c r="AC1118" s="108"/>
      <c r="AD1118" s="108"/>
      <c r="AE1118" s="108"/>
      <c r="AF1118" s="108"/>
      <c r="AG1118" s="108"/>
      <c r="AH1118" s="108"/>
      <c r="AI1118" s="108"/>
      <c r="AJ1118" s="108"/>
      <c r="AK1118" s="108"/>
      <c r="AL1118" s="108"/>
      <c r="AM1118" s="108"/>
      <c r="AN1118" s="108"/>
      <c r="AO1118" s="108"/>
      <c r="AP1118" s="108"/>
      <c r="AQ1118" s="108"/>
      <c r="AR1118" s="108"/>
      <c r="AS1118" s="108"/>
      <c r="AT1118" s="108"/>
      <c r="AU1118" s="108"/>
      <c r="AV1118" s="108"/>
      <c r="AW1118" s="108"/>
      <c r="AX1118" s="108"/>
      <c r="AY1118" s="108"/>
      <c r="AZ1118" s="108"/>
      <c r="BA1118" s="108"/>
      <c r="BF1118" s="108"/>
      <c r="BH1118" s="108"/>
      <c r="BJ1118" s="108"/>
      <c r="BL1118" s="108"/>
      <c r="BM1118" s="108"/>
      <c r="BN1118" s="108"/>
      <c r="CC1118" s="108"/>
      <c r="CD1118" s="108"/>
      <c r="CE1118" s="108"/>
      <c r="CF1118" s="108"/>
    </row>
    <row r="1119" spans="1:84">
      <c r="A1119" s="108"/>
      <c r="B1119" s="108"/>
      <c r="E1119" s="108"/>
      <c r="F1119" s="108"/>
      <c r="J1119" s="108"/>
      <c r="K1119" s="108"/>
      <c r="L1119" s="108"/>
      <c r="M1119" s="108"/>
      <c r="N1119" s="108"/>
      <c r="O1119" s="108"/>
      <c r="P1119" s="108"/>
      <c r="Q1119" s="108"/>
      <c r="R1119" s="108"/>
      <c r="S1119" s="108"/>
      <c r="T1119" s="108"/>
      <c r="U1119" s="108"/>
      <c r="V1119" s="108"/>
      <c r="W1119" s="108"/>
      <c r="X1119" s="108"/>
      <c r="Y1119" s="108"/>
      <c r="Z1119" s="108"/>
      <c r="AA1119" s="108"/>
      <c r="AB1119" s="108"/>
      <c r="AC1119" s="108"/>
      <c r="AD1119" s="108"/>
      <c r="AE1119" s="108"/>
      <c r="AF1119" s="108"/>
      <c r="AG1119" s="108"/>
      <c r="AH1119" s="108"/>
      <c r="AI1119" s="108"/>
      <c r="AJ1119" s="108"/>
      <c r="AK1119" s="108"/>
      <c r="AL1119" s="108"/>
      <c r="AM1119" s="108"/>
      <c r="AN1119" s="108"/>
      <c r="AO1119" s="108"/>
      <c r="AP1119" s="108"/>
      <c r="AQ1119" s="108"/>
      <c r="AR1119" s="108"/>
      <c r="AS1119" s="108"/>
      <c r="AT1119" s="108"/>
      <c r="AU1119" s="108"/>
      <c r="AV1119" s="108"/>
      <c r="AW1119" s="108"/>
      <c r="AX1119" s="108"/>
      <c r="AY1119" s="108"/>
      <c r="AZ1119" s="108"/>
      <c r="BA1119" s="108"/>
      <c r="BF1119" s="108"/>
      <c r="BH1119" s="108"/>
      <c r="BJ1119" s="108"/>
      <c r="BL1119" s="108"/>
      <c r="BM1119" s="108"/>
      <c r="BN1119" s="108"/>
      <c r="CC1119" s="108"/>
      <c r="CD1119" s="108"/>
      <c r="CE1119" s="108"/>
      <c r="CF1119" s="108"/>
    </row>
    <row r="1120" spans="1:84">
      <c r="A1120" s="108"/>
      <c r="B1120" s="108"/>
      <c r="E1120" s="108"/>
      <c r="F1120" s="108"/>
      <c r="J1120" s="108"/>
      <c r="K1120" s="108"/>
      <c r="L1120" s="108"/>
      <c r="M1120" s="108"/>
      <c r="N1120" s="108"/>
      <c r="O1120" s="108"/>
      <c r="P1120" s="108"/>
      <c r="Q1120" s="108"/>
      <c r="R1120" s="108"/>
      <c r="S1120" s="108"/>
      <c r="T1120" s="108"/>
      <c r="U1120" s="108"/>
      <c r="V1120" s="108"/>
      <c r="W1120" s="108"/>
      <c r="X1120" s="108"/>
      <c r="Y1120" s="108"/>
      <c r="Z1120" s="108"/>
      <c r="AA1120" s="108"/>
      <c r="AB1120" s="108"/>
      <c r="AC1120" s="108"/>
      <c r="AD1120" s="108"/>
      <c r="AE1120" s="108"/>
      <c r="AF1120" s="108"/>
      <c r="AG1120" s="108"/>
      <c r="AH1120" s="108"/>
      <c r="AI1120" s="108"/>
      <c r="AJ1120" s="108"/>
      <c r="AK1120" s="108"/>
      <c r="AL1120" s="108"/>
      <c r="AM1120" s="108"/>
      <c r="AN1120" s="108"/>
      <c r="AO1120" s="108"/>
      <c r="AP1120" s="108"/>
      <c r="AQ1120" s="108"/>
      <c r="AR1120" s="108"/>
      <c r="AS1120" s="108"/>
      <c r="AT1120" s="108"/>
      <c r="AU1120" s="108"/>
      <c r="AV1120" s="108"/>
      <c r="AW1120" s="108"/>
      <c r="AX1120" s="108"/>
      <c r="AY1120" s="108"/>
      <c r="AZ1120" s="108"/>
      <c r="BA1120" s="108"/>
      <c r="BF1120" s="108"/>
      <c r="BH1120" s="108"/>
      <c r="BJ1120" s="108"/>
      <c r="BL1120" s="108"/>
      <c r="BM1120" s="108"/>
      <c r="BN1120" s="108"/>
      <c r="CC1120" s="108"/>
      <c r="CD1120" s="108"/>
      <c r="CE1120" s="108"/>
      <c r="CF1120" s="108"/>
    </row>
    <row r="1121" spans="1:84">
      <c r="A1121" s="108"/>
      <c r="B1121" s="108"/>
      <c r="E1121" s="108"/>
      <c r="F1121" s="108"/>
      <c r="J1121" s="108"/>
      <c r="K1121" s="108"/>
      <c r="L1121" s="108"/>
      <c r="M1121" s="108"/>
      <c r="N1121" s="108"/>
      <c r="O1121" s="108"/>
      <c r="P1121" s="108"/>
      <c r="Q1121" s="108"/>
      <c r="R1121" s="108"/>
      <c r="S1121" s="108"/>
      <c r="T1121" s="108"/>
      <c r="U1121" s="108"/>
      <c r="V1121" s="108"/>
      <c r="W1121" s="108"/>
      <c r="X1121" s="108"/>
      <c r="Y1121" s="108"/>
      <c r="Z1121" s="108"/>
      <c r="AA1121" s="108"/>
      <c r="AB1121" s="108"/>
      <c r="AC1121" s="108"/>
      <c r="AD1121" s="108"/>
      <c r="AE1121" s="108"/>
      <c r="AF1121" s="108"/>
      <c r="AG1121" s="108"/>
      <c r="AH1121" s="108"/>
      <c r="AI1121" s="108"/>
      <c r="AJ1121" s="108"/>
      <c r="AK1121" s="108"/>
      <c r="AL1121" s="108"/>
      <c r="AM1121" s="108"/>
      <c r="AN1121" s="108"/>
      <c r="AO1121" s="108"/>
      <c r="AP1121" s="108"/>
      <c r="AQ1121" s="108"/>
      <c r="AR1121" s="108"/>
      <c r="AS1121" s="108"/>
      <c r="AT1121" s="108"/>
      <c r="AU1121" s="108"/>
      <c r="AV1121" s="108"/>
      <c r="AW1121" s="108"/>
      <c r="AX1121" s="108"/>
      <c r="AY1121" s="108"/>
      <c r="AZ1121" s="108"/>
      <c r="BA1121" s="108"/>
      <c r="BF1121" s="108"/>
      <c r="BH1121" s="108"/>
      <c r="BJ1121" s="108"/>
      <c r="BL1121" s="108"/>
      <c r="BM1121" s="108"/>
      <c r="BN1121" s="108"/>
      <c r="CC1121" s="108"/>
      <c r="CD1121" s="108"/>
      <c r="CE1121" s="108"/>
      <c r="CF1121" s="108"/>
    </row>
    <row r="1122" spans="1:84">
      <c r="A1122" s="108"/>
      <c r="B1122" s="108"/>
      <c r="E1122" s="108"/>
      <c r="F1122" s="108"/>
      <c r="J1122" s="108"/>
      <c r="K1122" s="108"/>
      <c r="L1122" s="108"/>
      <c r="M1122" s="108"/>
      <c r="N1122" s="108"/>
      <c r="O1122" s="108"/>
      <c r="P1122" s="108"/>
      <c r="Q1122" s="108"/>
      <c r="R1122" s="108"/>
      <c r="S1122" s="108"/>
      <c r="T1122" s="108"/>
      <c r="U1122" s="108"/>
      <c r="V1122" s="108"/>
      <c r="W1122" s="108"/>
      <c r="X1122" s="108"/>
      <c r="Y1122" s="108"/>
      <c r="Z1122" s="108"/>
      <c r="AA1122" s="108"/>
      <c r="AB1122" s="108"/>
      <c r="AC1122" s="108"/>
      <c r="AD1122" s="108"/>
      <c r="AE1122" s="108"/>
      <c r="AF1122" s="108"/>
      <c r="AG1122" s="108"/>
      <c r="AH1122" s="108"/>
      <c r="AI1122" s="108"/>
      <c r="AJ1122" s="108"/>
      <c r="AK1122" s="108"/>
      <c r="AL1122" s="108"/>
      <c r="AM1122" s="108"/>
      <c r="AN1122" s="108"/>
      <c r="AO1122" s="108"/>
      <c r="AP1122" s="108"/>
      <c r="AQ1122" s="108"/>
      <c r="AR1122" s="108"/>
      <c r="AS1122" s="108"/>
      <c r="AT1122" s="108"/>
      <c r="AU1122" s="108"/>
      <c r="AV1122" s="108"/>
      <c r="AW1122" s="108"/>
      <c r="AX1122" s="108"/>
      <c r="AY1122" s="108"/>
      <c r="AZ1122" s="108"/>
      <c r="BA1122" s="108"/>
      <c r="BF1122" s="108"/>
      <c r="BH1122" s="108"/>
      <c r="BJ1122" s="108"/>
      <c r="BL1122" s="108"/>
      <c r="BM1122" s="108"/>
      <c r="BN1122" s="108"/>
      <c r="CC1122" s="108"/>
      <c r="CD1122" s="108"/>
      <c r="CE1122" s="108"/>
      <c r="CF1122" s="108"/>
    </row>
    <row r="1123" spans="1:84">
      <c r="A1123" s="108"/>
      <c r="B1123" s="108"/>
      <c r="E1123" s="108"/>
      <c r="F1123" s="108"/>
      <c r="J1123" s="108"/>
      <c r="K1123" s="108"/>
      <c r="L1123" s="108"/>
      <c r="M1123" s="108"/>
      <c r="N1123" s="108"/>
      <c r="O1123" s="108"/>
      <c r="P1123" s="108"/>
      <c r="Q1123" s="108"/>
      <c r="R1123" s="108"/>
      <c r="S1123" s="108"/>
      <c r="T1123" s="108"/>
      <c r="U1123" s="108"/>
      <c r="V1123" s="108"/>
      <c r="W1123" s="108"/>
      <c r="X1123" s="108"/>
      <c r="Y1123" s="108"/>
      <c r="Z1123" s="108"/>
      <c r="AA1123" s="108"/>
      <c r="AB1123" s="108"/>
      <c r="AC1123" s="108"/>
      <c r="AD1123" s="108"/>
      <c r="AE1123" s="108"/>
      <c r="AF1123" s="108"/>
      <c r="AG1123" s="108"/>
      <c r="AH1123" s="108"/>
      <c r="AI1123" s="108"/>
      <c r="AJ1123" s="108"/>
      <c r="AK1123" s="108"/>
      <c r="AL1123" s="108"/>
      <c r="AM1123" s="108"/>
      <c r="AN1123" s="108"/>
      <c r="AO1123" s="108"/>
      <c r="AP1123" s="108"/>
      <c r="AQ1123" s="108"/>
      <c r="AR1123" s="108"/>
      <c r="AS1123" s="108"/>
      <c r="AT1123" s="108"/>
      <c r="AU1123" s="108"/>
      <c r="AV1123" s="108"/>
      <c r="AW1123" s="108"/>
      <c r="AX1123" s="108"/>
      <c r="AY1123" s="108"/>
      <c r="AZ1123" s="108"/>
      <c r="BA1123" s="108"/>
      <c r="BF1123" s="108"/>
      <c r="BH1123" s="108"/>
      <c r="BJ1123" s="108"/>
      <c r="BL1123" s="108"/>
      <c r="BM1123" s="108"/>
      <c r="BN1123" s="108"/>
      <c r="CC1123" s="108"/>
      <c r="CD1123" s="108"/>
      <c r="CE1123" s="108"/>
      <c r="CF1123" s="108"/>
    </row>
    <row r="1124" spans="1:84">
      <c r="A1124" s="108"/>
      <c r="B1124" s="108"/>
      <c r="E1124" s="108"/>
      <c r="F1124" s="108"/>
      <c r="J1124" s="108"/>
      <c r="K1124" s="108"/>
      <c r="L1124" s="108"/>
      <c r="M1124" s="108"/>
      <c r="N1124" s="108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108"/>
      <c r="AA1124" s="108"/>
      <c r="AB1124" s="108"/>
      <c r="AC1124" s="108"/>
      <c r="AD1124" s="108"/>
      <c r="AE1124" s="108"/>
      <c r="AF1124" s="108"/>
      <c r="AG1124" s="108"/>
      <c r="AH1124" s="108"/>
      <c r="AI1124" s="108"/>
      <c r="AJ1124" s="108"/>
      <c r="AK1124" s="108"/>
      <c r="AL1124" s="108"/>
      <c r="AM1124" s="108"/>
      <c r="AN1124" s="108"/>
      <c r="AO1124" s="108"/>
      <c r="AP1124" s="108"/>
      <c r="AQ1124" s="108"/>
      <c r="AR1124" s="108"/>
      <c r="AS1124" s="108"/>
      <c r="AT1124" s="108"/>
      <c r="AU1124" s="108"/>
      <c r="AV1124" s="108"/>
      <c r="AW1124" s="108"/>
      <c r="AX1124" s="108"/>
      <c r="AY1124" s="108"/>
      <c r="AZ1124" s="108"/>
      <c r="BA1124" s="108"/>
      <c r="BF1124" s="108"/>
      <c r="BH1124" s="108"/>
      <c r="BJ1124" s="108"/>
      <c r="BL1124" s="108"/>
      <c r="BM1124" s="108"/>
      <c r="BN1124" s="108"/>
      <c r="CC1124" s="108"/>
      <c r="CD1124" s="108"/>
      <c r="CE1124" s="108"/>
      <c r="CF1124" s="108"/>
    </row>
    <row r="1125" spans="1:84">
      <c r="A1125" s="108"/>
      <c r="B1125" s="108"/>
      <c r="E1125" s="108"/>
      <c r="F1125" s="108"/>
      <c r="J1125" s="108"/>
      <c r="K1125" s="108"/>
      <c r="L1125" s="108"/>
      <c r="M1125" s="108"/>
      <c r="N1125" s="108"/>
      <c r="O1125" s="108"/>
      <c r="P1125" s="108"/>
      <c r="Q1125" s="108"/>
      <c r="R1125" s="108"/>
      <c r="S1125" s="108"/>
      <c r="T1125" s="108"/>
      <c r="U1125" s="108"/>
      <c r="V1125" s="108"/>
      <c r="W1125" s="108"/>
      <c r="X1125" s="108"/>
      <c r="Y1125" s="108"/>
      <c r="Z1125" s="108"/>
      <c r="AA1125" s="108"/>
      <c r="AB1125" s="108"/>
      <c r="AC1125" s="108"/>
      <c r="AD1125" s="108"/>
      <c r="AE1125" s="108"/>
      <c r="AF1125" s="108"/>
      <c r="AG1125" s="108"/>
      <c r="AH1125" s="108"/>
      <c r="AI1125" s="108"/>
      <c r="AJ1125" s="108"/>
      <c r="AK1125" s="108"/>
      <c r="AL1125" s="108"/>
      <c r="AM1125" s="108"/>
      <c r="AN1125" s="108"/>
      <c r="AO1125" s="108"/>
      <c r="AP1125" s="108"/>
      <c r="AQ1125" s="108"/>
      <c r="AR1125" s="108"/>
      <c r="AS1125" s="108"/>
      <c r="AT1125" s="108"/>
      <c r="AU1125" s="108"/>
      <c r="AV1125" s="108"/>
      <c r="AW1125" s="108"/>
      <c r="AX1125" s="108"/>
      <c r="AY1125" s="108"/>
      <c r="AZ1125" s="108"/>
      <c r="BA1125" s="108"/>
      <c r="BF1125" s="108"/>
      <c r="BH1125" s="108"/>
      <c r="BJ1125" s="108"/>
      <c r="BL1125" s="108"/>
      <c r="BM1125" s="108"/>
      <c r="BN1125" s="108"/>
      <c r="CC1125" s="108"/>
      <c r="CD1125" s="108"/>
      <c r="CE1125" s="108"/>
      <c r="CF1125" s="108"/>
    </row>
    <row r="1126" spans="1:84">
      <c r="A1126" s="108"/>
      <c r="B1126" s="108"/>
      <c r="E1126" s="108"/>
      <c r="F1126" s="108"/>
      <c r="J1126" s="108"/>
      <c r="K1126" s="108"/>
      <c r="L1126" s="108"/>
      <c r="M1126" s="108"/>
      <c r="N1126" s="108"/>
      <c r="O1126" s="108"/>
      <c r="P1126" s="108"/>
      <c r="Q1126" s="108"/>
      <c r="R1126" s="108"/>
      <c r="S1126" s="108"/>
      <c r="T1126" s="108"/>
      <c r="U1126" s="108"/>
      <c r="V1126" s="108"/>
      <c r="W1126" s="108"/>
      <c r="X1126" s="108"/>
      <c r="Y1126" s="108"/>
      <c r="Z1126" s="108"/>
      <c r="AA1126" s="108"/>
      <c r="AB1126" s="108"/>
      <c r="AC1126" s="108"/>
      <c r="AD1126" s="108"/>
      <c r="AE1126" s="108"/>
      <c r="AF1126" s="108"/>
      <c r="AG1126" s="108"/>
      <c r="AH1126" s="108"/>
      <c r="AI1126" s="108"/>
      <c r="AJ1126" s="108"/>
      <c r="AK1126" s="108"/>
      <c r="AL1126" s="108"/>
      <c r="AM1126" s="108"/>
      <c r="AN1126" s="108"/>
      <c r="AO1126" s="108"/>
      <c r="AP1126" s="108"/>
      <c r="AQ1126" s="108"/>
      <c r="AR1126" s="108"/>
      <c r="AS1126" s="108"/>
      <c r="AT1126" s="108"/>
      <c r="AU1126" s="108"/>
      <c r="AV1126" s="108"/>
      <c r="AW1126" s="108"/>
      <c r="AX1126" s="108"/>
      <c r="AY1126" s="108"/>
      <c r="AZ1126" s="108"/>
      <c r="BA1126" s="108"/>
      <c r="BF1126" s="108"/>
      <c r="BH1126" s="108"/>
      <c r="BJ1126" s="108"/>
      <c r="BL1126" s="108"/>
      <c r="BM1126" s="108"/>
      <c r="BN1126" s="108"/>
      <c r="CC1126" s="108"/>
      <c r="CD1126" s="108"/>
      <c r="CE1126" s="108"/>
      <c r="CF1126" s="108"/>
    </row>
    <row r="1127" spans="1:84">
      <c r="A1127" s="108"/>
      <c r="B1127" s="108"/>
      <c r="E1127" s="108"/>
      <c r="F1127" s="108"/>
      <c r="J1127" s="108"/>
      <c r="K1127" s="108"/>
      <c r="L1127" s="108"/>
      <c r="M1127" s="108"/>
      <c r="N1127" s="108"/>
      <c r="O1127" s="108"/>
      <c r="P1127" s="108"/>
      <c r="Q1127" s="108"/>
      <c r="R1127" s="108"/>
      <c r="S1127" s="108"/>
      <c r="T1127" s="108"/>
      <c r="U1127" s="108"/>
      <c r="V1127" s="108"/>
      <c r="W1127" s="108"/>
      <c r="X1127" s="108"/>
      <c r="Y1127" s="108"/>
      <c r="Z1127" s="108"/>
      <c r="AA1127" s="108"/>
      <c r="AB1127" s="108"/>
      <c r="AC1127" s="108"/>
      <c r="AD1127" s="108"/>
      <c r="AE1127" s="108"/>
      <c r="AF1127" s="108"/>
      <c r="AG1127" s="108"/>
      <c r="AH1127" s="108"/>
      <c r="AI1127" s="108"/>
      <c r="AJ1127" s="108"/>
      <c r="AK1127" s="108"/>
      <c r="AL1127" s="108"/>
      <c r="AM1127" s="108"/>
      <c r="AN1127" s="108"/>
      <c r="AO1127" s="108"/>
      <c r="AP1127" s="108"/>
      <c r="AQ1127" s="108"/>
      <c r="AR1127" s="108"/>
      <c r="AS1127" s="108"/>
      <c r="AT1127" s="108"/>
      <c r="AU1127" s="108"/>
      <c r="AV1127" s="108"/>
      <c r="AW1127" s="108"/>
      <c r="AX1127" s="108"/>
      <c r="AY1127" s="108"/>
      <c r="AZ1127" s="108"/>
      <c r="BA1127" s="108"/>
      <c r="BF1127" s="108"/>
      <c r="BH1127" s="108"/>
      <c r="BJ1127" s="108"/>
      <c r="BL1127" s="108"/>
      <c r="BM1127" s="108"/>
      <c r="BN1127" s="108"/>
      <c r="CC1127" s="108"/>
      <c r="CD1127" s="108"/>
      <c r="CE1127" s="108"/>
      <c r="CF1127" s="108"/>
    </row>
    <row r="1128" spans="1:84">
      <c r="A1128" s="108"/>
      <c r="B1128" s="108"/>
      <c r="E1128" s="108"/>
      <c r="F1128" s="108"/>
      <c r="J1128" s="108"/>
      <c r="K1128" s="108"/>
      <c r="L1128" s="108"/>
      <c r="M1128" s="108"/>
      <c r="N1128" s="108"/>
      <c r="O1128" s="108"/>
      <c r="P1128" s="108"/>
      <c r="Q1128" s="108"/>
      <c r="R1128" s="108"/>
      <c r="S1128" s="108"/>
      <c r="T1128" s="108"/>
      <c r="U1128" s="108"/>
      <c r="V1128" s="108"/>
      <c r="W1128" s="108"/>
      <c r="X1128" s="108"/>
      <c r="Y1128" s="108"/>
      <c r="Z1128" s="108"/>
      <c r="AA1128" s="108"/>
      <c r="AB1128" s="108"/>
      <c r="AC1128" s="108"/>
      <c r="AD1128" s="108"/>
      <c r="AE1128" s="108"/>
      <c r="AF1128" s="108"/>
      <c r="AG1128" s="108"/>
      <c r="AH1128" s="108"/>
      <c r="AI1128" s="108"/>
      <c r="AJ1128" s="108"/>
      <c r="AK1128" s="108"/>
      <c r="AL1128" s="108"/>
      <c r="AM1128" s="108"/>
      <c r="AN1128" s="108"/>
      <c r="AO1128" s="108"/>
      <c r="AP1128" s="108"/>
      <c r="AQ1128" s="108"/>
      <c r="AR1128" s="108"/>
      <c r="AS1128" s="108"/>
      <c r="AT1128" s="108"/>
      <c r="AU1128" s="108"/>
      <c r="AV1128" s="108"/>
      <c r="AW1128" s="108"/>
      <c r="AX1128" s="108"/>
      <c r="AY1128" s="108"/>
      <c r="AZ1128" s="108"/>
      <c r="BA1128" s="108"/>
      <c r="BF1128" s="108"/>
      <c r="BH1128" s="108"/>
      <c r="BJ1128" s="108"/>
      <c r="BL1128" s="108"/>
      <c r="BM1128" s="108"/>
      <c r="BN1128" s="108"/>
      <c r="CC1128" s="108"/>
      <c r="CD1128" s="108"/>
      <c r="CE1128" s="108"/>
      <c r="CF1128" s="108"/>
    </row>
    <row r="1129" spans="1:84">
      <c r="A1129" s="108"/>
      <c r="B1129" s="108"/>
      <c r="E1129" s="108"/>
      <c r="F1129" s="108"/>
      <c r="J1129" s="108"/>
      <c r="K1129" s="108"/>
      <c r="L1129" s="108"/>
      <c r="M1129" s="108"/>
      <c r="N1129" s="108"/>
      <c r="O1129" s="108"/>
      <c r="P1129" s="108"/>
      <c r="Q1129" s="108"/>
      <c r="R1129" s="108"/>
      <c r="S1129" s="108"/>
      <c r="T1129" s="108"/>
      <c r="U1129" s="108"/>
      <c r="V1129" s="108"/>
      <c r="W1129" s="108"/>
      <c r="X1129" s="108"/>
      <c r="Y1129" s="108"/>
      <c r="Z1129" s="108"/>
      <c r="AA1129" s="108"/>
      <c r="AB1129" s="108"/>
      <c r="AC1129" s="108"/>
      <c r="AD1129" s="108"/>
      <c r="AE1129" s="108"/>
      <c r="AF1129" s="108"/>
      <c r="AG1129" s="108"/>
      <c r="AH1129" s="108"/>
      <c r="AI1129" s="108"/>
      <c r="AJ1129" s="108"/>
      <c r="AK1129" s="108"/>
      <c r="AL1129" s="108"/>
      <c r="AM1129" s="108"/>
      <c r="AN1129" s="108"/>
      <c r="AO1129" s="108"/>
      <c r="AP1129" s="108"/>
      <c r="AQ1129" s="108"/>
      <c r="AR1129" s="108"/>
      <c r="AS1129" s="108"/>
      <c r="AT1129" s="108"/>
      <c r="AU1129" s="108"/>
      <c r="AV1129" s="108"/>
      <c r="AW1129" s="108"/>
      <c r="AX1129" s="108"/>
      <c r="AY1129" s="108"/>
      <c r="AZ1129" s="108"/>
      <c r="BA1129" s="108"/>
      <c r="BF1129" s="108"/>
      <c r="BH1129" s="108"/>
      <c r="BJ1129" s="108"/>
      <c r="BL1129" s="108"/>
      <c r="BM1129" s="108"/>
      <c r="BN1129" s="108"/>
      <c r="CC1129" s="108"/>
      <c r="CD1129" s="108"/>
      <c r="CE1129" s="108"/>
      <c r="CF1129" s="108"/>
    </row>
    <row r="1130" spans="1:84">
      <c r="A1130" s="108"/>
      <c r="B1130" s="108"/>
      <c r="E1130" s="108"/>
      <c r="F1130" s="108"/>
      <c r="J1130" s="108"/>
      <c r="K1130" s="108"/>
      <c r="L1130" s="108"/>
      <c r="M1130" s="108"/>
      <c r="N1130" s="108"/>
      <c r="O1130" s="108"/>
      <c r="P1130" s="108"/>
      <c r="Q1130" s="108"/>
      <c r="R1130" s="108"/>
      <c r="S1130" s="108"/>
      <c r="T1130" s="108"/>
      <c r="U1130" s="108"/>
      <c r="V1130" s="108"/>
      <c r="W1130" s="108"/>
      <c r="X1130" s="108"/>
      <c r="Y1130" s="108"/>
      <c r="Z1130" s="108"/>
      <c r="AA1130" s="108"/>
      <c r="AB1130" s="108"/>
      <c r="AC1130" s="108"/>
      <c r="AD1130" s="108"/>
      <c r="AE1130" s="108"/>
      <c r="AF1130" s="108"/>
      <c r="AG1130" s="108"/>
      <c r="AH1130" s="108"/>
      <c r="AI1130" s="108"/>
      <c r="AJ1130" s="108"/>
      <c r="AK1130" s="108"/>
      <c r="AL1130" s="108"/>
      <c r="AM1130" s="108"/>
      <c r="AN1130" s="108"/>
      <c r="AO1130" s="108"/>
      <c r="AP1130" s="108"/>
      <c r="AQ1130" s="108"/>
      <c r="AR1130" s="108"/>
      <c r="AS1130" s="108"/>
      <c r="AT1130" s="108"/>
      <c r="AU1130" s="108"/>
      <c r="AV1130" s="108"/>
      <c r="AW1130" s="108"/>
      <c r="AX1130" s="108"/>
      <c r="AY1130" s="108"/>
      <c r="AZ1130" s="108"/>
      <c r="BA1130" s="108"/>
      <c r="BF1130" s="108"/>
      <c r="BH1130" s="108"/>
      <c r="BJ1130" s="108"/>
      <c r="BL1130" s="108"/>
      <c r="BM1130" s="108"/>
      <c r="BN1130" s="108"/>
      <c r="CC1130" s="108"/>
      <c r="CD1130" s="108"/>
      <c r="CE1130" s="108"/>
      <c r="CF1130" s="108"/>
    </row>
    <row r="1131" spans="1:84">
      <c r="A1131" s="108"/>
      <c r="B1131" s="108"/>
      <c r="E1131" s="108"/>
      <c r="F1131" s="108"/>
      <c r="J1131" s="108"/>
      <c r="K1131" s="108"/>
      <c r="L1131" s="108"/>
      <c r="M1131" s="108"/>
      <c r="N1131" s="108"/>
      <c r="O1131" s="108"/>
      <c r="P1131" s="108"/>
      <c r="Q1131" s="108"/>
      <c r="R1131" s="108"/>
      <c r="S1131" s="108"/>
      <c r="T1131" s="108"/>
      <c r="U1131" s="108"/>
      <c r="V1131" s="108"/>
      <c r="W1131" s="108"/>
      <c r="X1131" s="108"/>
      <c r="Y1131" s="108"/>
      <c r="Z1131" s="108"/>
      <c r="AA1131" s="108"/>
      <c r="AB1131" s="108"/>
      <c r="AC1131" s="108"/>
      <c r="AD1131" s="108"/>
      <c r="AE1131" s="108"/>
      <c r="AF1131" s="108"/>
      <c r="AG1131" s="108"/>
      <c r="AH1131" s="108"/>
      <c r="AI1131" s="108"/>
      <c r="AJ1131" s="108"/>
      <c r="AK1131" s="108"/>
      <c r="AL1131" s="108"/>
      <c r="AM1131" s="108"/>
      <c r="AN1131" s="108"/>
      <c r="AO1131" s="108"/>
      <c r="AP1131" s="108"/>
      <c r="AQ1131" s="108"/>
      <c r="AR1131" s="108"/>
      <c r="AS1131" s="108"/>
      <c r="AT1131" s="108"/>
      <c r="AU1131" s="108"/>
      <c r="AV1131" s="108"/>
      <c r="AW1131" s="108"/>
      <c r="AX1131" s="108"/>
      <c r="AY1131" s="108"/>
      <c r="AZ1131" s="108"/>
      <c r="BA1131" s="108"/>
      <c r="BF1131" s="108"/>
      <c r="BH1131" s="108"/>
      <c r="BJ1131" s="108"/>
      <c r="BL1131" s="108"/>
      <c r="BM1131" s="108"/>
      <c r="BN1131" s="108"/>
      <c r="CC1131" s="108"/>
      <c r="CD1131" s="108"/>
      <c r="CE1131" s="108"/>
      <c r="CF1131" s="108"/>
    </row>
    <row r="1132" spans="1:84">
      <c r="A1132" s="108"/>
      <c r="B1132" s="108"/>
      <c r="E1132" s="108"/>
      <c r="F1132" s="108"/>
      <c r="J1132" s="108"/>
      <c r="K1132" s="108"/>
      <c r="L1132" s="108"/>
      <c r="M1132" s="108"/>
      <c r="N1132" s="108"/>
      <c r="O1132" s="108"/>
      <c r="P1132" s="108"/>
      <c r="Q1132" s="108"/>
      <c r="R1132" s="108"/>
      <c r="S1132" s="108"/>
      <c r="T1132" s="108"/>
      <c r="U1132" s="108"/>
      <c r="V1132" s="108"/>
      <c r="W1132" s="108"/>
      <c r="X1132" s="108"/>
      <c r="Y1132" s="108"/>
      <c r="Z1132" s="108"/>
      <c r="AA1132" s="108"/>
      <c r="AB1132" s="108"/>
      <c r="AC1132" s="108"/>
      <c r="AD1132" s="108"/>
      <c r="AE1132" s="108"/>
      <c r="AF1132" s="108"/>
      <c r="AG1132" s="108"/>
      <c r="AH1132" s="108"/>
      <c r="AI1132" s="108"/>
      <c r="AJ1132" s="108"/>
      <c r="AK1132" s="108"/>
      <c r="AL1132" s="108"/>
      <c r="AM1132" s="108"/>
      <c r="AN1132" s="108"/>
      <c r="AO1132" s="108"/>
      <c r="AP1132" s="108"/>
      <c r="AQ1132" s="108"/>
      <c r="AR1132" s="108"/>
      <c r="AS1132" s="108"/>
      <c r="AT1132" s="108"/>
      <c r="AU1132" s="108"/>
      <c r="AV1132" s="108"/>
      <c r="AW1132" s="108"/>
      <c r="AX1132" s="108"/>
      <c r="AY1132" s="108"/>
      <c r="AZ1132" s="108"/>
      <c r="BA1132" s="108"/>
      <c r="BF1132" s="108"/>
      <c r="BH1132" s="108"/>
      <c r="BJ1132" s="108"/>
      <c r="BL1132" s="108"/>
      <c r="BM1132" s="108"/>
      <c r="BN1132" s="108"/>
      <c r="CC1132" s="108"/>
      <c r="CD1132" s="108"/>
      <c r="CE1132" s="108"/>
      <c r="CF1132" s="108"/>
    </row>
    <row r="1133" spans="1:84">
      <c r="A1133" s="108"/>
      <c r="B1133" s="108"/>
      <c r="E1133" s="108"/>
      <c r="F1133" s="108"/>
      <c r="J1133" s="108"/>
      <c r="K1133" s="108"/>
      <c r="L1133" s="108"/>
      <c r="M1133" s="108"/>
      <c r="N1133" s="108"/>
      <c r="O1133" s="108"/>
      <c r="P1133" s="108"/>
      <c r="Q1133" s="108"/>
      <c r="R1133" s="108"/>
      <c r="S1133" s="108"/>
      <c r="T1133" s="108"/>
      <c r="U1133" s="108"/>
      <c r="V1133" s="108"/>
      <c r="W1133" s="108"/>
      <c r="X1133" s="108"/>
      <c r="Y1133" s="108"/>
      <c r="Z1133" s="108"/>
      <c r="AA1133" s="108"/>
      <c r="AB1133" s="108"/>
      <c r="AC1133" s="108"/>
      <c r="AD1133" s="108"/>
      <c r="AE1133" s="108"/>
      <c r="AF1133" s="108"/>
      <c r="AG1133" s="108"/>
      <c r="AH1133" s="108"/>
      <c r="AI1133" s="108"/>
      <c r="AJ1133" s="108"/>
      <c r="AK1133" s="108"/>
      <c r="AL1133" s="108"/>
      <c r="AM1133" s="108"/>
      <c r="AN1133" s="108"/>
      <c r="AO1133" s="108"/>
      <c r="AP1133" s="108"/>
      <c r="AQ1133" s="108"/>
      <c r="AR1133" s="108"/>
      <c r="AS1133" s="108"/>
      <c r="AT1133" s="108"/>
      <c r="AU1133" s="108"/>
      <c r="AV1133" s="108"/>
      <c r="AW1133" s="108"/>
      <c r="AX1133" s="108"/>
      <c r="AY1133" s="108"/>
      <c r="AZ1133" s="108"/>
      <c r="BA1133" s="108"/>
      <c r="BF1133" s="108"/>
      <c r="BH1133" s="108"/>
      <c r="BJ1133" s="108"/>
      <c r="BL1133" s="108"/>
      <c r="BM1133" s="108"/>
      <c r="BN1133" s="108"/>
      <c r="CC1133" s="108"/>
      <c r="CD1133" s="108"/>
      <c r="CE1133" s="108"/>
      <c r="CF1133" s="108"/>
    </row>
    <row r="1134" spans="1:84">
      <c r="A1134" s="108"/>
      <c r="B1134" s="108"/>
      <c r="E1134" s="108"/>
      <c r="F1134" s="108"/>
      <c r="J1134" s="108"/>
      <c r="K1134" s="108"/>
      <c r="L1134" s="108"/>
      <c r="M1134" s="108"/>
      <c r="N1134" s="108"/>
      <c r="O1134" s="108"/>
      <c r="P1134" s="108"/>
      <c r="Q1134" s="108"/>
      <c r="R1134" s="108"/>
      <c r="S1134" s="108"/>
      <c r="T1134" s="108"/>
      <c r="U1134" s="108"/>
      <c r="V1134" s="108"/>
      <c r="W1134" s="108"/>
      <c r="X1134" s="108"/>
      <c r="Y1134" s="108"/>
      <c r="Z1134" s="108"/>
      <c r="AA1134" s="108"/>
      <c r="AB1134" s="108"/>
      <c r="AC1134" s="108"/>
      <c r="AD1134" s="108"/>
      <c r="AE1134" s="108"/>
      <c r="AF1134" s="108"/>
      <c r="AG1134" s="108"/>
      <c r="AH1134" s="108"/>
      <c r="AI1134" s="108"/>
      <c r="AJ1134" s="108"/>
      <c r="AK1134" s="108"/>
      <c r="AL1134" s="108"/>
      <c r="AM1134" s="108"/>
      <c r="AN1134" s="108"/>
      <c r="AO1134" s="108"/>
      <c r="AP1134" s="108"/>
      <c r="AQ1134" s="108"/>
      <c r="AR1134" s="108"/>
      <c r="AS1134" s="108"/>
      <c r="AT1134" s="108"/>
      <c r="AU1134" s="108"/>
      <c r="AV1134" s="108"/>
      <c r="AW1134" s="108"/>
      <c r="AX1134" s="108"/>
      <c r="AY1134" s="108"/>
      <c r="AZ1134" s="108"/>
      <c r="BA1134" s="108"/>
      <c r="BF1134" s="108"/>
      <c r="BH1134" s="108"/>
      <c r="BJ1134" s="108"/>
      <c r="BL1134" s="108"/>
      <c r="BM1134" s="108"/>
      <c r="BN1134" s="108"/>
      <c r="CC1134" s="108"/>
      <c r="CD1134" s="108"/>
      <c r="CE1134" s="108"/>
      <c r="CF1134" s="108"/>
    </row>
    <row r="1135" spans="1:84">
      <c r="A1135" s="108"/>
      <c r="B1135" s="108"/>
      <c r="E1135" s="108"/>
      <c r="F1135" s="108"/>
      <c r="J1135" s="108"/>
      <c r="K1135" s="108"/>
      <c r="L1135" s="108"/>
      <c r="M1135" s="108"/>
      <c r="N1135" s="108"/>
      <c r="O1135" s="108"/>
      <c r="P1135" s="108"/>
      <c r="Q1135" s="108"/>
      <c r="R1135" s="108"/>
      <c r="S1135" s="108"/>
      <c r="T1135" s="108"/>
      <c r="U1135" s="108"/>
      <c r="V1135" s="108"/>
      <c r="W1135" s="108"/>
      <c r="X1135" s="108"/>
      <c r="Y1135" s="108"/>
      <c r="Z1135" s="108"/>
      <c r="AA1135" s="108"/>
      <c r="AB1135" s="108"/>
      <c r="AC1135" s="108"/>
      <c r="AD1135" s="108"/>
      <c r="AE1135" s="108"/>
      <c r="AF1135" s="108"/>
      <c r="AG1135" s="108"/>
      <c r="AH1135" s="108"/>
      <c r="AI1135" s="108"/>
      <c r="AJ1135" s="108"/>
      <c r="AK1135" s="108"/>
      <c r="AL1135" s="108"/>
      <c r="AM1135" s="108"/>
      <c r="AN1135" s="108"/>
      <c r="AO1135" s="108"/>
      <c r="AP1135" s="108"/>
      <c r="AQ1135" s="108"/>
      <c r="AR1135" s="108"/>
      <c r="AS1135" s="108"/>
      <c r="AT1135" s="108"/>
      <c r="AU1135" s="108"/>
      <c r="AV1135" s="108"/>
      <c r="AW1135" s="108"/>
      <c r="AX1135" s="108"/>
      <c r="AY1135" s="108"/>
      <c r="AZ1135" s="108"/>
      <c r="BA1135" s="108"/>
      <c r="BF1135" s="108"/>
      <c r="BH1135" s="108"/>
      <c r="BJ1135" s="108"/>
      <c r="BL1135" s="108"/>
      <c r="BM1135" s="108"/>
      <c r="BN1135" s="108"/>
      <c r="CC1135" s="108"/>
      <c r="CD1135" s="108"/>
      <c r="CE1135" s="108"/>
      <c r="CF1135" s="108"/>
    </row>
    <row r="1136" spans="1:84">
      <c r="A1136" s="108"/>
      <c r="B1136" s="108"/>
      <c r="E1136" s="108"/>
      <c r="F1136" s="108"/>
      <c r="J1136" s="108"/>
      <c r="K1136" s="108"/>
      <c r="L1136" s="108"/>
      <c r="M1136" s="108"/>
      <c r="N1136" s="108"/>
      <c r="O1136" s="108"/>
      <c r="P1136" s="108"/>
      <c r="Q1136" s="108"/>
      <c r="R1136" s="108"/>
      <c r="S1136" s="108"/>
      <c r="T1136" s="108"/>
      <c r="U1136" s="108"/>
      <c r="V1136" s="108"/>
      <c r="W1136" s="108"/>
      <c r="X1136" s="108"/>
      <c r="Y1136" s="108"/>
      <c r="Z1136" s="108"/>
      <c r="AA1136" s="108"/>
      <c r="AB1136" s="108"/>
      <c r="AC1136" s="108"/>
      <c r="AD1136" s="108"/>
      <c r="AE1136" s="108"/>
      <c r="AF1136" s="108"/>
      <c r="AG1136" s="108"/>
      <c r="AH1136" s="108"/>
      <c r="AI1136" s="108"/>
      <c r="AJ1136" s="108"/>
      <c r="AK1136" s="108"/>
      <c r="AL1136" s="108"/>
      <c r="AM1136" s="108"/>
      <c r="AN1136" s="108"/>
      <c r="AO1136" s="108"/>
      <c r="AP1136" s="108"/>
      <c r="AQ1136" s="108"/>
      <c r="AR1136" s="108"/>
      <c r="AS1136" s="108"/>
      <c r="AT1136" s="108"/>
      <c r="AU1136" s="108"/>
      <c r="AV1136" s="108"/>
      <c r="AW1136" s="108"/>
      <c r="AX1136" s="108"/>
      <c r="AY1136" s="108"/>
      <c r="AZ1136" s="108"/>
      <c r="BA1136" s="108"/>
      <c r="BF1136" s="108"/>
      <c r="BH1136" s="108"/>
      <c r="BJ1136" s="108"/>
      <c r="BL1136" s="108"/>
      <c r="BM1136" s="108"/>
      <c r="BN1136" s="108"/>
      <c r="CC1136" s="108"/>
      <c r="CD1136" s="108"/>
      <c r="CE1136" s="108"/>
      <c r="CF1136" s="108"/>
    </row>
    <row r="1137" spans="1:84">
      <c r="A1137" s="108"/>
      <c r="B1137" s="108"/>
      <c r="E1137" s="108"/>
      <c r="F1137" s="108"/>
      <c r="J1137" s="108"/>
      <c r="K1137" s="108"/>
      <c r="L1137" s="108"/>
      <c r="M1137" s="108"/>
      <c r="N1137" s="108"/>
      <c r="O1137" s="108"/>
      <c r="P1137" s="108"/>
      <c r="Q1137" s="108"/>
      <c r="R1137" s="108"/>
      <c r="S1137" s="108"/>
      <c r="T1137" s="108"/>
      <c r="U1137" s="108"/>
      <c r="V1137" s="108"/>
      <c r="W1137" s="108"/>
      <c r="X1137" s="108"/>
      <c r="Y1137" s="108"/>
      <c r="Z1137" s="108"/>
      <c r="AA1137" s="108"/>
      <c r="AB1137" s="108"/>
      <c r="AC1137" s="108"/>
      <c r="AD1137" s="108"/>
      <c r="AE1137" s="108"/>
      <c r="AF1137" s="108"/>
      <c r="AG1137" s="108"/>
      <c r="AH1137" s="108"/>
      <c r="AI1137" s="108"/>
      <c r="AJ1137" s="108"/>
      <c r="AK1137" s="108"/>
      <c r="AL1137" s="108"/>
      <c r="AM1137" s="108"/>
      <c r="AN1137" s="108"/>
      <c r="AO1137" s="108"/>
      <c r="AP1137" s="108"/>
      <c r="AQ1137" s="108"/>
      <c r="AR1137" s="108"/>
      <c r="AS1137" s="108"/>
      <c r="AT1137" s="108"/>
      <c r="AU1137" s="108"/>
      <c r="AV1137" s="108"/>
      <c r="AW1137" s="108"/>
      <c r="AX1137" s="108"/>
      <c r="AY1137" s="108"/>
      <c r="AZ1137" s="108"/>
      <c r="BA1137" s="108"/>
      <c r="BF1137" s="108"/>
      <c r="BH1137" s="108"/>
      <c r="BJ1137" s="108"/>
      <c r="BL1137" s="108"/>
      <c r="BM1137" s="108"/>
      <c r="BN1137" s="108"/>
      <c r="CC1137" s="108"/>
      <c r="CD1137" s="108"/>
      <c r="CE1137" s="108"/>
      <c r="CF1137" s="108"/>
    </row>
    <row r="1138" spans="1:84">
      <c r="A1138" s="108"/>
      <c r="B1138" s="108"/>
      <c r="E1138" s="108"/>
      <c r="F1138" s="108"/>
      <c r="J1138" s="108"/>
      <c r="K1138" s="108"/>
      <c r="L1138" s="108"/>
      <c r="M1138" s="108"/>
      <c r="N1138" s="108"/>
      <c r="O1138" s="108"/>
      <c r="P1138" s="108"/>
      <c r="Q1138" s="108"/>
      <c r="R1138" s="108"/>
      <c r="S1138" s="108"/>
      <c r="T1138" s="108"/>
      <c r="U1138" s="108"/>
      <c r="V1138" s="108"/>
      <c r="W1138" s="108"/>
      <c r="X1138" s="108"/>
      <c r="Y1138" s="108"/>
      <c r="Z1138" s="108"/>
      <c r="AA1138" s="108"/>
      <c r="AB1138" s="108"/>
      <c r="AC1138" s="108"/>
      <c r="AD1138" s="108"/>
      <c r="AE1138" s="108"/>
      <c r="AF1138" s="108"/>
      <c r="AG1138" s="108"/>
      <c r="AH1138" s="108"/>
      <c r="AI1138" s="108"/>
      <c r="AJ1138" s="108"/>
      <c r="AK1138" s="108"/>
      <c r="AL1138" s="108"/>
      <c r="AM1138" s="108"/>
      <c r="AN1138" s="108"/>
      <c r="AO1138" s="108"/>
      <c r="AP1138" s="108"/>
      <c r="AQ1138" s="108"/>
      <c r="AR1138" s="108"/>
      <c r="AS1138" s="108"/>
      <c r="AT1138" s="108"/>
      <c r="AU1138" s="108"/>
      <c r="AV1138" s="108"/>
      <c r="AW1138" s="108"/>
      <c r="AX1138" s="108"/>
      <c r="AY1138" s="108"/>
      <c r="AZ1138" s="108"/>
      <c r="BA1138" s="108"/>
      <c r="BF1138" s="108"/>
      <c r="BH1138" s="108"/>
      <c r="BJ1138" s="108"/>
      <c r="BL1138" s="108"/>
      <c r="BM1138" s="108"/>
      <c r="BN1138" s="108"/>
      <c r="CC1138" s="108"/>
      <c r="CD1138" s="108"/>
      <c r="CE1138" s="108"/>
      <c r="CF1138" s="108"/>
    </row>
    <row r="1139" spans="1:84">
      <c r="A1139" s="108"/>
      <c r="B1139" s="108"/>
      <c r="E1139" s="108"/>
      <c r="F1139" s="108"/>
      <c r="J1139" s="108"/>
      <c r="K1139" s="108"/>
      <c r="L1139" s="108"/>
      <c r="M1139" s="108"/>
      <c r="N1139" s="108"/>
      <c r="O1139" s="108"/>
      <c r="P1139" s="108"/>
      <c r="Q1139" s="108"/>
      <c r="R1139" s="108"/>
      <c r="S1139" s="108"/>
      <c r="T1139" s="108"/>
      <c r="U1139" s="108"/>
      <c r="V1139" s="108"/>
      <c r="W1139" s="108"/>
      <c r="X1139" s="108"/>
      <c r="Y1139" s="108"/>
      <c r="Z1139" s="108"/>
      <c r="AA1139" s="108"/>
      <c r="AB1139" s="108"/>
      <c r="AC1139" s="108"/>
      <c r="AD1139" s="108"/>
      <c r="AE1139" s="108"/>
      <c r="AF1139" s="108"/>
      <c r="AG1139" s="108"/>
      <c r="AH1139" s="108"/>
      <c r="AI1139" s="108"/>
      <c r="AJ1139" s="108"/>
      <c r="AK1139" s="108"/>
      <c r="AL1139" s="108"/>
      <c r="AM1139" s="108"/>
      <c r="AN1139" s="108"/>
      <c r="AO1139" s="108"/>
      <c r="AP1139" s="108"/>
      <c r="AQ1139" s="108"/>
      <c r="AR1139" s="108"/>
      <c r="AS1139" s="108"/>
      <c r="AT1139" s="108"/>
      <c r="AU1139" s="108"/>
      <c r="AV1139" s="108"/>
      <c r="AW1139" s="108"/>
      <c r="AX1139" s="108"/>
      <c r="AY1139" s="108"/>
      <c r="AZ1139" s="108"/>
      <c r="BA1139" s="108"/>
      <c r="BF1139" s="108"/>
      <c r="BH1139" s="108"/>
      <c r="BJ1139" s="108"/>
      <c r="BL1139" s="108"/>
      <c r="BM1139" s="108"/>
      <c r="BN1139" s="108"/>
      <c r="CC1139" s="108"/>
      <c r="CD1139" s="108"/>
      <c r="CE1139" s="108"/>
      <c r="CF1139" s="108"/>
    </row>
    <row r="1140" spans="1:84">
      <c r="A1140" s="108"/>
      <c r="B1140" s="108"/>
      <c r="E1140" s="108"/>
      <c r="F1140" s="108"/>
      <c r="J1140" s="108"/>
      <c r="K1140" s="108"/>
      <c r="L1140" s="108"/>
      <c r="M1140" s="108"/>
      <c r="N1140" s="108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108"/>
      <c r="AA1140" s="108"/>
      <c r="AB1140" s="108"/>
      <c r="AC1140" s="108"/>
      <c r="AD1140" s="108"/>
      <c r="AE1140" s="108"/>
      <c r="AF1140" s="108"/>
      <c r="AG1140" s="108"/>
      <c r="AH1140" s="108"/>
      <c r="AI1140" s="108"/>
      <c r="AJ1140" s="108"/>
      <c r="AK1140" s="108"/>
      <c r="AL1140" s="108"/>
      <c r="AM1140" s="108"/>
      <c r="AN1140" s="108"/>
      <c r="AO1140" s="108"/>
      <c r="AP1140" s="108"/>
      <c r="AQ1140" s="108"/>
      <c r="AR1140" s="108"/>
      <c r="AS1140" s="108"/>
      <c r="AT1140" s="108"/>
      <c r="AU1140" s="108"/>
      <c r="AV1140" s="108"/>
      <c r="AW1140" s="108"/>
      <c r="AX1140" s="108"/>
      <c r="AY1140" s="108"/>
      <c r="AZ1140" s="108"/>
      <c r="BA1140" s="108"/>
      <c r="BF1140" s="108"/>
      <c r="BH1140" s="108"/>
      <c r="BJ1140" s="108"/>
      <c r="BL1140" s="108"/>
      <c r="BM1140" s="108"/>
      <c r="BN1140" s="108"/>
      <c r="CC1140" s="108"/>
      <c r="CD1140" s="108"/>
      <c r="CE1140" s="108"/>
      <c r="CF1140" s="108"/>
    </row>
    <row r="1141" spans="1:84">
      <c r="A1141" s="108"/>
      <c r="B1141" s="108"/>
      <c r="E1141" s="108"/>
      <c r="F1141" s="108"/>
      <c r="J1141" s="108"/>
      <c r="K1141" s="108"/>
      <c r="L1141" s="108"/>
      <c r="M1141" s="108"/>
      <c r="N1141" s="108"/>
      <c r="O1141" s="108"/>
      <c r="P1141" s="108"/>
      <c r="Q1141" s="108"/>
      <c r="R1141" s="108"/>
      <c r="S1141" s="108"/>
      <c r="T1141" s="108"/>
      <c r="U1141" s="108"/>
      <c r="V1141" s="108"/>
      <c r="W1141" s="108"/>
      <c r="X1141" s="108"/>
      <c r="Y1141" s="108"/>
      <c r="Z1141" s="108"/>
      <c r="AA1141" s="108"/>
      <c r="AB1141" s="108"/>
      <c r="AC1141" s="108"/>
      <c r="AD1141" s="108"/>
      <c r="AE1141" s="108"/>
      <c r="AF1141" s="108"/>
      <c r="AG1141" s="108"/>
      <c r="AH1141" s="108"/>
      <c r="AI1141" s="108"/>
      <c r="AJ1141" s="108"/>
      <c r="AK1141" s="108"/>
      <c r="AL1141" s="108"/>
      <c r="AM1141" s="108"/>
      <c r="AN1141" s="108"/>
      <c r="AO1141" s="108"/>
      <c r="AP1141" s="108"/>
      <c r="AQ1141" s="108"/>
      <c r="AR1141" s="108"/>
      <c r="AS1141" s="108"/>
      <c r="AT1141" s="108"/>
      <c r="AU1141" s="108"/>
      <c r="AV1141" s="108"/>
      <c r="AW1141" s="108"/>
      <c r="AX1141" s="108"/>
      <c r="AY1141" s="108"/>
      <c r="AZ1141" s="108"/>
      <c r="BA1141" s="108"/>
      <c r="BF1141" s="108"/>
      <c r="BH1141" s="108"/>
      <c r="BJ1141" s="108"/>
      <c r="BL1141" s="108"/>
      <c r="BM1141" s="108"/>
      <c r="BN1141" s="108"/>
      <c r="CC1141" s="108"/>
      <c r="CD1141" s="108"/>
      <c r="CE1141" s="108"/>
      <c r="CF1141" s="108"/>
    </row>
    <row r="1142" spans="1:84">
      <c r="A1142" s="108"/>
      <c r="B1142" s="108"/>
      <c r="E1142" s="108"/>
      <c r="F1142" s="108"/>
      <c r="J1142" s="108"/>
      <c r="K1142" s="108"/>
      <c r="L1142" s="108"/>
      <c r="M1142" s="108"/>
      <c r="N1142" s="108"/>
      <c r="O1142" s="108"/>
      <c r="P1142" s="108"/>
      <c r="Q1142" s="108"/>
      <c r="R1142" s="108"/>
      <c r="S1142" s="108"/>
      <c r="T1142" s="108"/>
      <c r="U1142" s="108"/>
      <c r="V1142" s="108"/>
      <c r="W1142" s="108"/>
      <c r="X1142" s="108"/>
      <c r="Y1142" s="108"/>
      <c r="Z1142" s="108"/>
      <c r="AA1142" s="108"/>
      <c r="AB1142" s="108"/>
      <c r="AC1142" s="108"/>
      <c r="AD1142" s="108"/>
      <c r="AE1142" s="108"/>
      <c r="AF1142" s="108"/>
      <c r="AG1142" s="108"/>
      <c r="AH1142" s="108"/>
      <c r="AI1142" s="108"/>
      <c r="AJ1142" s="108"/>
      <c r="AK1142" s="108"/>
      <c r="AL1142" s="108"/>
      <c r="AM1142" s="108"/>
      <c r="AN1142" s="108"/>
      <c r="AO1142" s="108"/>
      <c r="AP1142" s="108"/>
      <c r="AQ1142" s="108"/>
      <c r="AR1142" s="108"/>
      <c r="AS1142" s="108"/>
      <c r="AT1142" s="108"/>
      <c r="AU1142" s="108"/>
      <c r="AV1142" s="108"/>
      <c r="AW1142" s="108"/>
      <c r="AX1142" s="108"/>
      <c r="AY1142" s="108"/>
      <c r="AZ1142" s="108"/>
      <c r="BA1142" s="108"/>
      <c r="BF1142" s="108"/>
      <c r="BH1142" s="108"/>
      <c r="BJ1142" s="108"/>
      <c r="BL1142" s="108"/>
      <c r="BM1142" s="108"/>
      <c r="BN1142" s="108"/>
      <c r="CC1142" s="108"/>
      <c r="CD1142" s="108"/>
      <c r="CE1142" s="108"/>
      <c r="CF1142" s="108"/>
    </row>
    <row r="1143" spans="1:84">
      <c r="A1143" s="108"/>
      <c r="B1143" s="108"/>
      <c r="E1143" s="108"/>
      <c r="F1143" s="108"/>
      <c r="J1143" s="108"/>
      <c r="K1143" s="108"/>
      <c r="L1143" s="108"/>
      <c r="M1143" s="108"/>
      <c r="N1143" s="108"/>
      <c r="O1143" s="108"/>
      <c r="P1143" s="108"/>
      <c r="Q1143" s="108"/>
      <c r="R1143" s="108"/>
      <c r="S1143" s="108"/>
      <c r="T1143" s="108"/>
      <c r="U1143" s="108"/>
      <c r="V1143" s="108"/>
      <c r="W1143" s="108"/>
      <c r="X1143" s="108"/>
      <c r="Y1143" s="108"/>
      <c r="Z1143" s="108"/>
      <c r="AA1143" s="108"/>
      <c r="AB1143" s="108"/>
      <c r="AC1143" s="108"/>
      <c r="AD1143" s="108"/>
      <c r="AE1143" s="108"/>
      <c r="AF1143" s="108"/>
      <c r="AG1143" s="108"/>
      <c r="AH1143" s="108"/>
      <c r="AI1143" s="108"/>
      <c r="AJ1143" s="108"/>
      <c r="AK1143" s="108"/>
      <c r="AL1143" s="108"/>
      <c r="AM1143" s="108"/>
      <c r="AN1143" s="108"/>
      <c r="AO1143" s="108"/>
      <c r="AP1143" s="108"/>
      <c r="AQ1143" s="108"/>
      <c r="AR1143" s="108"/>
      <c r="AS1143" s="108"/>
      <c r="AT1143" s="108"/>
      <c r="AU1143" s="108"/>
      <c r="AV1143" s="108"/>
      <c r="AW1143" s="108"/>
      <c r="AX1143" s="108"/>
      <c r="AY1143" s="108"/>
      <c r="AZ1143" s="108"/>
      <c r="BA1143" s="108"/>
      <c r="BF1143" s="108"/>
      <c r="BH1143" s="108"/>
      <c r="BJ1143" s="108"/>
      <c r="BL1143" s="108"/>
      <c r="BM1143" s="108"/>
      <c r="BN1143" s="108"/>
      <c r="CC1143" s="108"/>
      <c r="CD1143" s="108"/>
      <c r="CE1143" s="108"/>
      <c r="CF1143" s="108"/>
    </row>
    <row r="1144" spans="1:84">
      <c r="A1144" s="108"/>
      <c r="B1144" s="108"/>
      <c r="E1144" s="108"/>
      <c r="F1144" s="108"/>
      <c r="J1144" s="108"/>
      <c r="K1144" s="108"/>
      <c r="L1144" s="108"/>
      <c r="M1144" s="108"/>
      <c r="N1144" s="108"/>
      <c r="O1144" s="108"/>
      <c r="P1144" s="108"/>
      <c r="Q1144" s="108"/>
      <c r="R1144" s="108"/>
      <c r="S1144" s="108"/>
      <c r="T1144" s="108"/>
      <c r="U1144" s="108"/>
      <c r="V1144" s="108"/>
      <c r="W1144" s="108"/>
      <c r="X1144" s="108"/>
      <c r="Y1144" s="108"/>
      <c r="Z1144" s="108"/>
      <c r="AA1144" s="108"/>
      <c r="AB1144" s="108"/>
      <c r="AC1144" s="108"/>
      <c r="AD1144" s="108"/>
      <c r="AE1144" s="108"/>
      <c r="AF1144" s="108"/>
      <c r="AG1144" s="108"/>
      <c r="AH1144" s="108"/>
      <c r="AI1144" s="108"/>
      <c r="AJ1144" s="108"/>
      <c r="AK1144" s="108"/>
      <c r="AL1144" s="108"/>
      <c r="AM1144" s="108"/>
      <c r="AN1144" s="108"/>
      <c r="AO1144" s="108"/>
      <c r="AP1144" s="108"/>
      <c r="AQ1144" s="108"/>
      <c r="AR1144" s="108"/>
      <c r="AS1144" s="108"/>
      <c r="AT1144" s="108"/>
      <c r="AU1144" s="108"/>
      <c r="AV1144" s="108"/>
      <c r="AW1144" s="108"/>
      <c r="AX1144" s="108"/>
      <c r="AY1144" s="108"/>
      <c r="AZ1144" s="108"/>
      <c r="BA1144" s="108"/>
      <c r="BF1144" s="108"/>
      <c r="BH1144" s="108"/>
      <c r="BJ1144" s="108"/>
      <c r="BL1144" s="108"/>
      <c r="BM1144" s="108"/>
      <c r="BN1144" s="108"/>
      <c r="CC1144" s="108"/>
      <c r="CD1144" s="108"/>
      <c r="CE1144" s="108"/>
      <c r="CF1144" s="108"/>
    </row>
    <row r="1145" spans="1:84">
      <c r="A1145" s="108"/>
      <c r="B1145" s="108"/>
      <c r="E1145" s="108"/>
      <c r="F1145" s="108"/>
      <c r="J1145" s="108"/>
      <c r="K1145" s="108"/>
      <c r="L1145" s="108"/>
      <c r="M1145" s="108"/>
      <c r="N1145" s="108"/>
      <c r="O1145" s="108"/>
      <c r="P1145" s="108"/>
      <c r="Q1145" s="108"/>
      <c r="R1145" s="108"/>
      <c r="S1145" s="108"/>
      <c r="T1145" s="108"/>
      <c r="U1145" s="108"/>
      <c r="V1145" s="108"/>
      <c r="W1145" s="108"/>
      <c r="X1145" s="108"/>
      <c r="Y1145" s="108"/>
      <c r="Z1145" s="108"/>
      <c r="AA1145" s="108"/>
      <c r="AB1145" s="108"/>
      <c r="AC1145" s="108"/>
      <c r="AD1145" s="108"/>
      <c r="AE1145" s="108"/>
      <c r="AF1145" s="108"/>
      <c r="AG1145" s="108"/>
      <c r="AH1145" s="108"/>
      <c r="AI1145" s="108"/>
      <c r="AJ1145" s="108"/>
      <c r="AK1145" s="108"/>
      <c r="AL1145" s="108"/>
      <c r="AM1145" s="108"/>
      <c r="AN1145" s="108"/>
      <c r="AO1145" s="108"/>
      <c r="AP1145" s="108"/>
      <c r="AQ1145" s="108"/>
      <c r="AR1145" s="108"/>
      <c r="AS1145" s="108"/>
      <c r="AT1145" s="108"/>
      <c r="AU1145" s="108"/>
      <c r="AV1145" s="108"/>
      <c r="AW1145" s="108"/>
      <c r="AX1145" s="108"/>
      <c r="AY1145" s="108"/>
      <c r="AZ1145" s="108"/>
      <c r="BA1145" s="108"/>
      <c r="BF1145" s="108"/>
      <c r="BH1145" s="108"/>
      <c r="BJ1145" s="108"/>
      <c r="BL1145" s="108"/>
      <c r="BM1145" s="108"/>
      <c r="BN1145" s="108"/>
      <c r="CC1145" s="108"/>
      <c r="CD1145" s="108"/>
      <c r="CE1145" s="108"/>
      <c r="CF1145" s="108"/>
    </row>
    <row r="1146" spans="1:84">
      <c r="A1146" s="108"/>
      <c r="B1146" s="108"/>
      <c r="E1146" s="108"/>
      <c r="F1146" s="108"/>
      <c r="J1146" s="108"/>
      <c r="K1146" s="108"/>
      <c r="L1146" s="108"/>
      <c r="M1146" s="108"/>
      <c r="N1146" s="108"/>
      <c r="O1146" s="108"/>
      <c r="P1146" s="108"/>
      <c r="Q1146" s="108"/>
      <c r="R1146" s="108"/>
      <c r="S1146" s="108"/>
      <c r="T1146" s="108"/>
      <c r="U1146" s="108"/>
      <c r="V1146" s="108"/>
      <c r="W1146" s="108"/>
      <c r="X1146" s="108"/>
      <c r="Y1146" s="108"/>
      <c r="Z1146" s="108"/>
      <c r="AA1146" s="108"/>
      <c r="AB1146" s="108"/>
      <c r="AC1146" s="108"/>
      <c r="AD1146" s="108"/>
      <c r="AE1146" s="108"/>
      <c r="AF1146" s="108"/>
      <c r="AG1146" s="108"/>
      <c r="AH1146" s="108"/>
      <c r="AI1146" s="108"/>
      <c r="AJ1146" s="108"/>
      <c r="AK1146" s="108"/>
      <c r="AL1146" s="108"/>
      <c r="AM1146" s="108"/>
      <c r="AN1146" s="108"/>
      <c r="AO1146" s="108"/>
      <c r="AP1146" s="108"/>
      <c r="AQ1146" s="108"/>
      <c r="AR1146" s="108"/>
      <c r="AS1146" s="108"/>
      <c r="AT1146" s="108"/>
      <c r="AU1146" s="108"/>
      <c r="AV1146" s="108"/>
      <c r="AW1146" s="108"/>
      <c r="AX1146" s="108"/>
      <c r="AY1146" s="108"/>
      <c r="AZ1146" s="108"/>
      <c r="BA1146" s="108"/>
      <c r="BF1146" s="108"/>
      <c r="BH1146" s="108"/>
      <c r="BJ1146" s="108"/>
      <c r="BL1146" s="108"/>
      <c r="BM1146" s="108"/>
      <c r="BN1146" s="108"/>
      <c r="CC1146" s="108"/>
      <c r="CD1146" s="108"/>
      <c r="CE1146" s="108"/>
      <c r="CF1146" s="108"/>
    </row>
    <row r="1147" spans="1:84">
      <c r="A1147" s="108"/>
      <c r="B1147" s="108"/>
      <c r="E1147" s="108"/>
      <c r="F1147" s="108"/>
      <c r="J1147" s="108"/>
      <c r="K1147" s="108"/>
      <c r="L1147" s="108"/>
      <c r="M1147" s="108"/>
      <c r="N1147" s="108"/>
      <c r="O1147" s="108"/>
      <c r="P1147" s="108"/>
      <c r="Q1147" s="108"/>
      <c r="R1147" s="108"/>
      <c r="S1147" s="108"/>
      <c r="T1147" s="108"/>
      <c r="U1147" s="108"/>
      <c r="V1147" s="108"/>
      <c r="W1147" s="108"/>
      <c r="X1147" s="108"/>
      <c r="Y1147" s="108"/>
      <c r="Z1147" s="108"/>
      <c r="AA1147" s="108"/>
      <c r="AB1147" s="108"/>
      <c r="AC1147" s="108"/>
      <c r="AD1147" s="108"/>
      <c r="AE1147" s="108"/>
      <c r="AF1147" s="108"/>
      <c r="AG1147" s="108"/>
      <c r="AH1147" s="108"/>
      <c r="AI1147" s="108"/>
      <c r="AJ1147" s="108"/>
      <c r="AK1147" s="108"/>
      <c r="AL1147" s="108"/>
      <c r="AM1147" s="108"/>
      <c r="AN1147" s="108"/>
      <c r="AO1147" s="108"/>
      <c r="AP1147" s="108"/>
      <c r="AQ1147" s="108"/>
      <c r="AR1147" s="108"/>
      <c r="AS1147" s="108"/>
      <c r="AT1147" s="108"/>
      <c r="AU1147" s="108"/>
      <c r="AV1147" s="108"/>
      <c r="AW1147" s="108"/>
      <c r="AX1147" s="108"/>
      <c r="AY1147" s="108"/>
      <c r="AZ1147" s="108"/>
      <c r="BA1147" s="108"/>
      <c r="BF1147" s="108"/>
      <c r="BH1147" s="108"/>
      <c r="BJ1147" s="108"/>
      <c r="BL1147" s="108"/>
      <c r="BM1147" s="108"/>
      <c r="BN1147" s="108"/>
      <c r="CC1147" s="108"/>
      <c r="CD1147" s="108"/>
      <c r="CE1147" s="108"/>
      <c r="CF1147" s="108"/>
    </row>
    <row r="1148" spans="1:84">
      <c r="A1148" s="108"/>
      <c r="B1148" s="108"/>
      <c r="E1148" s="108"/>
      <c r="F1148" s="108"/>
      <c r="J1148" s="108"/>
      <c r="K1148" s="108"/>
      <c r="L1148" s="108"/>
      <c r="M1148" s="108"/>
      <c r="N1148" s="108"/>
      <c r="O1148" s="108"/>
      <c r="P1148" s="108"/>
      <c r="Q1148" s="108"/>
      <c r="R1148" s="108"/>
      <c r="S1148" s="108"/>
      <c r="T1148" s="108"/>
      <c r="U1148" s="108"/>
      <c r="V1148" s="108"/>
      <c r="W1148" s="108"/>
      <c r="X1148" s="108"/>
      <c r="Y1148" s="108"/>
      <c r="Z1148" s="108"/>
      <c r="AA1148" s="108"/>
      <c r="AB1148" s="108"/>
      <c r="AC1148" s="108"/>
      <c r="AD1148" s="108"/>
      <c r="AE1148" s="108"/>
      <c r="AF1148" s="108"/>
      <c r="AG1148" s="108"/>
      <c r="AH1148" s="108"/>
      <c r="AI1148" s="108"/>
      <c r="AJ1148" s="108"/>
      <c r="AK1148" s="108"/>
      <c r="AL1148" s="108"/>
      <c r="AM1148" s="108"/>
      <c r="AN1148" s="108"/>
      <c r="AO1148" s="108"/>
      <c r="AP1148" s="108"/>
      <c r="AQ1148" s="108"/>
      <c r="AR1148" s="108"/>
      <c r="AS1148" s="108"/>
      <c r="AT1148" s="108"/>
      <c r="AU1148" s="108"/>
      <c r="AV1148" s="108"/>
      <c r="AW1148" s="108"/>
      <c r="AX1148" s="108"/>
      <c r="AY1148" s="108"/>
      <c r="AZ1148" s="108"/>
      <c r="BA1148" s="108"/>
      <c r="BF1148" s="108"/>
      <c r="BH1148" s="108"/>
      <c r="BJ1148" s="108"/>
      <c r="BL1148" s="108"/>
      <c r="BM1148" s="108"/>
      <c r="BN1148" s="108"/>
      <c r="CC1148" s="108"/>
      <c r="CD1148" s="108"/>
      <c r="CE1148" s="108"/>
      <c r="CF1148" s="108"/>
    </row>
    <row r="1149" spans="1:84">
      <c r="A1149" s="108"/>
      <c r="B1149" s="108"/>
      <c r="E1149" s="108"/>
      <c r="F1149" s="108"/>
      <c r="J1149" s="108"/>
      <c r="K1149" s="108"/>
      <c r="L1149" s="108"/>
      <c r="M1149" s="108"/>
      <c r="N1149" s="108"/>
      <c r="O1149" s="108"/>
      <c r="P1149" s="108"/>
      <c r="Q1149" s="108"/>
      <c r="R1149" s="108"/>
      <c r="S1149" s="108"/>
      <c r="T1149" s="108"/>
      <c r="U1149" s="108"/>
      <c r="V1149" s="108"/>
      <c r="W1149" s="108"/>
      <c r="X1149" s="108"/>
      <c r="Y1149" s="108"/>
      <c r="Z1149" s="108"/>
      <c r="AA1149" s="108"/>
      <c r="AB1149" s="108"/>
      <c r="AC1149" s="108"/>
      <c r="AD1149" s="108"/>
      <c r="AE1149" s="108"/>
      <c r="AF1149" s="108"/>
      <c r="AG1149" s="108"/>
      <c r="AH1149" s="108"/>
      <c r="AI1149" s="108"/>
      <c r="AJ1149" s="108"/>
      <c r="AK1149" s="108"/>
      <c r="AL1149" s="108"/>
      <c r="AM1149" s="108"/>
      <c r="AN1149" s="108"/>
      <c r="AO1149" s="108"/>
      <c r="AP1149" s="108"/>
      <c r="AQ1149" s="108"/>
      <c r="AR1149" s="108"/>
      <c r="AS1149" s="108"/>
      <c r="AT1149" s="108"/>
      <c r="AU1149" s="108"/>
      <c r="AV1149" s="108"/>
      <c r="AW1149" s="108"/>
      <c r="AX1149" s="108"/>
      <c r="AY1149" s="108"/>
      <c r="AZ1149" s="108"/>
      <c r="BA1149" s="108"/>
      <c r="BF1149" s="108"/>
      <c r="BH1149" s="108"/>
      <c r="BJ1149" s="108"/>
      <c r="BL1149" s="108"/>
      <c r="BM1149" s="108"/>
      <c r="BN1149" s="108"/>
      <c r="CC1149" s="108"/>
      <c r="CD1149" s="108"/>
      <c r="CE1149" s="108"/>
      <c r="CF1149" s="108"/>
    </row>
    <row r="1150" spans="1:84">
      <c r="A1150" s="108"/>
      <c r="B1150" s="108"/>
      <c r="E1150" s="108"/>
      <c r="F1150" s="108"/>
      <c r="J1150" s="108"/>
      <c r="K1150" s="108"/>
      <c r="L1150" s="108"/>
      <c r="M1150" s="108"/>
      <c r="N1150" s="108"/>
      <c r="O1150" s="108"/>
      <c r="P1150" s="108"/>
      <c r="Q1150" s="108"/>
      <c r="R1150" s="108"/>
      <c r="S1150" s="108"/>
      <c r="T1150" s="108"/>
      <c r="U1150" s="108"/>
      <c r="V1150" s="108"/>
      <c r="W1150" s="108"/>
      <c r="X1150" s="108"/>
      <c r="Y1150" s="108"/>
      <c r="Z1150" s="108"/>
      <c r="AA1150" s="108"/>
      <c r="AB1150" s="108"/>
      <c r="AC1150" s="108"/>
      <c r="AD1150" s="108"/>
      <c r="AE1150" s="108"/>
      <c r="AF1150" s="108"/>
      <c r="AG1150" s="108"/>
      <c r="AH1150" s="108"/>
      <c r="AI1150" s="108"/>
      <c r="AJ1150" s="108"/>
      <c r="AK1150" s="108"/>
      <c r="AL1150" s="108"/>
      <c r="AM1150" s="108"/>
      <c r="AN1150" s="108"/>
      <c r="AO1150" s="108"/>
      <c r="AP1150" s="108"/>
      <c r="AQ1150" s="108"/>
      <c r="AR1150" s="108"/>
      <c r="AS1150" s="108"/>
      <c r="AT1150" s="108"/>
      <c r="AU1150" s="108"/>
      <c r="AV1150" s="108"/>
      <c r="AW1150" s="108"/>
      <c r="AX1150" s="108"/>
      <c r="AY1150" s="108"/>
      <c r="AZ1150" s="108"/>
      <c r="BA1150" s="108"/>
      <c r="BF1150" s="108"/>
      <c r="BH1150" s="108"/>
      <c r="BJ1150" s="108"/>
      <c r="BL1150" s="108"/>
      <c r="BM1150" s="108"/>
      <c r="BN1150" s="108"/>
      <c r="CC1150" s="108"/>
      <c r="CD1150" s="108"/>
      <c r="CE1150" s="108"/>
      <c r="CF1150" s="108"/>
    </row>
    <row r="1151" spans="1:84">
      <c r="A1151" s="108"/>
      <c r="B1151" s="108"/>
      <c r="E1151" s="108"/>
      <c r="F1151" s="108"/>
      <c r="J1151" s="108"/>
      <c r="K1151" s="108"/>
      <c r="L1151" s="108"/>
      <c r="M1151" s="108"/>
      <c r="N1151" s="108"/>
      <c r="O1151" s="108"/>
      <c r="P1151" s="108"/>
      <c r="Q1151" s="108"/>
      <c r="R1151" s="108"/>
      <c r="S1151" s="108"/>
      <c r="T1151" s="108"/>
      <c r="U1151" s="108"/>
      <c r="V1151" s="108"/>
      <c r="W1151" s="108"/>
      <c r="X1151" s="108"/>
      <c r="Y1151" s="108"/>
      <c r="Z1151" s="108"/>
      <c r="AA1151" s="108"/>
      <c r="AB1151" s="108"/>
      <c r="AC1151" s="108"/>
      <c r="AD1151" s="108"/>
      <c r="AE1151" s="108"/>
      <c r="AF1151" s="108"/>
      <c r="AG1151" s="108"/>
      <c r="AH1151" s="108"/>
      <c r="AI1151" s="108"/>
      <c r="AJ1151" s="108"/>
      <c r="AK1151" s="108"/>
      <c r="AL1151" s="108"/>
      <c r="AM1151" s="108"/>
      <c r="AN1151" s="108"/>
      <c r="AO1151" s="108"/>
      <c r="AP1151" s="108"/>
      <c r="AQ1151" s="108"/>
      <c r="AR1151" s="108"/>
      <c r="AS1151" s="108"/>
      <c r="AT1151" s="108"/>
      <c r="AU1151" s="108"/>
      <c r="AV1151" s="108"/>
      <c r="AW1151" s="108"/>
      <c r="AX1151" s="108"/>
      <c r="AY1151" s="108"/>
      <c r="AZ1151" s="108"/>
      <c r="BA1151" s="108"/>
      <c r="BF1151" s="108"/>
      <c r="BH1151" s="108"/>
      <c r="BJ1151" s="108"/>
      <c r="BL1151" s="108"/>
      <c r="BM1151" s="108"/>
      <c r="BN1151" s="108"/>
      <c r="CC1151" s="108"/>
      <c r="CD1151" s="108"/>
      <c r="CE1151" s="108"/>
      <c r="CF1151" s="108"/>
    </row>
    <row r="1152" spans="1:84">
      <c r="A1152" s="108"/>
      <c r="B1152" s="108"/>
      <c r="E1152" s="108"/>
      <c r="F1152" s="108"/>
      <c r="J1152" s="108"/>
      <c r="K1152" s="108"/>
      <c r="L1152" s="108"/>
      <c r="M1152" s="108"/>
      <c r="N1152" s="108"/>
      <c r="O1152" s="108"/>
      <c r="P1152" s="108"/>
      <c r="Q1152" s="108"/>
      <c r="R1152" s="108"/>
      <c r="S1152" s="108"/>
      <c r="T1152" s="108"/>
      <c r="U1152" s="108"/>
      <c r="V1152" s="108"/>
      <c r="W1152" s="108"/>
      <c r="X1152" s="108"/>
      <c r="Y1152" s="108"/>
      <c r="Z1152" s="108"/>
      <c r="AA1152" s="108"/>
      <c r="AB1152" s="108"/>
      <c r="AC1152" s="108"/>
      <c r="AD1152" s="108"/>
      <c r="AE1152" s="108"/>
      <c r="AF1152" s="108"/>
      <c r="AG1152" s="108"/>
      <c r="AH1152" s="108"/>
      <c r="AI1152" s="108"/>
      <c r="AJ1152" s="108"/>
      <c r="AK1152" s="108"/>
      <c r="AL1152" s="108"/>
      <c r="AM1152" s="108"/>
      <c r="AN1152" s="108"/>
      <c r="AO1152" s="108"/>
      <c r="AP1152" s="108"/>
      <c r="AQ1152" s="108"/>
      <c r="AR1152" s="108"/>
      <c r="AS1152" s="108"/>
      <c r="AT1152" s="108"/>
      <c r="AU1152" s="108"/>
      <c r="AV1152" s="108"/>
      <c r="AW1152" s="108"/>
      <c r="AX1152" s="108"/>
      <c r="AY1152" s="108"/>
      <c r="AZ1152" s="108"/>
      <c r="BA1152" s="108"/>
      <c r="BF1152" s="108"/>
      <c r="BH1152" s="108"/>
      <c r="BJ1152" s="108"/>
      <c r="BL1152" s="108"/>
      <c r="BM1152" s="108"/>
      <c r="BN1152" s="108"/>
      <c r="CC1152" s="108"/>
      <c r="CD1152" s="108"/>
      <c r="CE1152" s="108"/>
      <c r="CF1152" s="108"/>
    </row>
    <row r="1153" spans="1:84">
      <c r="A1153" s="108"/>
      <c r="B1153" s="108"/>
      <c r="E1153" s="108"/>
      <c r="F1153" s="108"/>
      <c r="J1153" s="108"/>
      <c r="K1153" s="108"/>
      <c r="L1153" s="108"/>
      <c r="M1153" s="108"/>
      <c r="N1153" s="108"/>
      <c r="O1153" s="108"/>
      <c r="P1153" s="108"/>
      <c r="Q1153" s="108"/>
      <c r="R1153" s="108"/>
      <c r="S1153" s="108"/>
      <c r="T1153" s="108"/>
      <c r="U1153" s="108"/>
      <c r="V1153" s="108"/>
      <c r="W1153" s="108"/>
      <c r="X1153" s="108"/>
      <c r="Y1153" s="108"/>
      <c r="Z1153" s="108"/>
      <c r="AA1153" s="108"/>
      <c r="AB1153" s="108"/>
      <c r="AC1153" s="108"/>
      <c r="AD1153" s="108"/>
      <c r="AE1153" s="108"/>
      <c r="AF1153" s="108"/>
      <c r="AG1153" s="108"/>
      <c r="AH1153" s="108"/>
      <c r="AI1153" s="108"/>
      <c r="AJ1153" s="108"/>
      <c r="AK1153" s="108"/>
      <c r="AL1153" s="108"/>
      <c r="AM1153" s="108"/>
      <c r="AN1153" s="108"/>
      <c r="AO1153" s="108"/>
      <c r="AP1153" s="108"/>
      <c r="AQ1153" s="108"/>
      <c r="AR1153" s="108"/>
      <c r="AS1153" s="108"/>
      <c r="AT1153" s="108"/>
      <c r="AU1153" s="108"/>
      <c r="AV1153" s="108"/>
      <c r="AW1153" s="108"/>
      <c r="AX1153" s="108"/>
      <c r="AY1153" s="108"/>
      <c r="AZ1153" s="108"/>
      <c r="BA1153" s="108"/>
      <c r="BF1153" s="108"/>
      <c r="BH1153" s="108"/>
      <c r="BJ1153" s="108"/>
      <c r="BL1153" s="108"/>
      <c r="BM1153" s="108"/>
      <c r="BN1153" s="108"/>
      <c r="CC1153" s="108"/>
      <c r="CD1153" s="108"/>
      <c r="CE1153" s="108"/>
      <c r="CF1153" s="108"/>
    </row>
    <row r="1154" spans="1:84">
      <c r="A1154" s="108"/>
      <c r="B1154" s="108"/>
      <c r="E1154" s="108"/>
      <c r="F1154" s="108"/>
      <c r="J1154" s="108"/>
      <c r="K1154" s="108"/>
      <c r="L1154" s="108"/>
      <c r="M1154" s="108"/>
      <c r="N1154" s="108"/>
      <c r="O1154" s="108"/>
      <c r="P1154" s="108"/>
      <c r="Q1154" s="108"/>
      <c r="R1154" s="108"/>
      <c r="S1154" s="108"/>
      <c r="T1154" s="108"/>
      <c r="U1154" s="108"/>
      <c r="V1154" s="108"/>
      <c r="W1154" s="108"/>
      <c r="X1154" s="108"/>
      <c r="Y1154" s="108"/>
      <c r="Z1154" s="108"/>
      <c r="AA1154" s="108"/>
      <c r="AB1154" s="108"/>
      <c r="AC1154" s="108"/>
      <c r="AD1154" s="108"/>
      <c r="AE1154" s="108"/>
      <c r="AF1154" s="108"/>
      <c r="AG1154" s="108"/>
      <c r="AH1154" s="108"/>
      <c r="AI1154" s="108"/>
      <c r="AJ1154" s="108"/>
      <c r="AK1154" s="108"/>
      <c r="AL1154" s="108"/>
      <c r="AM1154" s="108"/>
      <c r="AN1154" s="108"/>
      <c r="AO1154" s="108"/>
      <c r="AP1154" s="108"/>
      <c r="AQ1154" s="108"/>
      <c r="AR1154" s="108"/>
      <c r="AS1154" s="108"/>
      <c r="AT1154" s="108"/>
      <c r="AU1154" s="108"/>
      <c r="AV1154" s="108"/>
      <c r="AW1154" s="108"/>
      <c r="AX1154" s="108"/>
      <c r="AY1154" s="108"/>
      <c r="AZ1154" s="108"/>
      <c r="BA1154" s="108"/>
      <c r="BF1154" s="108"/>
      <c r="BH1154" s="108"/>
      <c r="BJ1154" s="108"/>
      <c r="BL1154" s="108"/>
      <c r="BM1154" s="108"/>
      <c r="BN1154" s="108"/>
      <c r="CC1154" s="108"/>
      <c r="CD1154" s="108"/>
      <c r="CE1154" s="108"/>
      <c r="CF1154" s="108"/>
    </row>
    <row r="1155" spans="1:84">
      <c r="A1155" s="108"/>
      <c r="B1155" s="108"/>
      <c r="E1155" s="108"/>
      <c r="F1155" s="108"/>
      <c r="J1155" s="108"/>
      <c r="K1155" s="108"/>
      <c r="L1155" s="108"/>
      <c r="M1155" s="108"/>
      <c r="N1155" s="108"/>
      <c r="O1155" s="108"/>
      <c r="P1155" s="108"/>
      <c r="Q1155" s="108"/>
      <c r="R1155" s="108"/>
      <c r="S1155" s="108"/>
      <c r="T1155" s="108"/>
      <c r="U1155" s="108"/>
      <c r="V1155" s="108"/>
      <c r="W1155" s="108"/>
      <c r="X1155" s="108"/>
      <c r="Y1155" s="108"/>
      <c r="Z1155" s="108"/>
      <c r="AA1155" s="108"/>
      <c r="AB1155" s="108"/>
      <c r="AC1155" s="108"/>
      <c r="AD1155" s="108"/>
      <c r="AE1155" s="108"/>
      <c r="AF1155" s="108"/>
      <c r="AG1155" s="108"/>
      <c r="AH1155" s="108"/>
      <c r="AI1155" s="108"/>
      <c r="AJ1155" s="108"/>
      <c r="AK1155" s="108"/>
      <c r="AL1155" s="108"/>
      <c r="AM1155" s="108"/>
      <c r="AN1155" s="108"/>
      <c r="AO1155" s="108"/>
      <c r="AP1155" s="108"/>
      <c r="AQ1155" s="108"/>
      <c r="AR1155" s="108"/>
      <c r="AS1155" s="108"/>
      <c r="AT1155" s="108"/>
      <c r="AU1155" s="108"/>
      <c r="AV1155" s="108"/>
      <c r="AW1155" s="108"/>
      <c r="AX1155" s="108"/>
      <c r="AY1155" s="108"/>
      <c r="AZ1155" s="108"/>
      <c r="BA1155" s="108"/>
      <c r="BF1155" s="108"/>
      <c r="BH1155" s="108"/>
      <c r="BJ1155" s="108"/>
      <c r="BL1155" s="108"/>
      <c r="BM1155" s="108"/>
      <c r="BN1155" s="108"/>
      <c r="CC1155" s="108"/>
      <c r="CD1155" s="108"/>
      <c r="CE1155" s="108"/>
      <c r="CF1155" s="108"/>
    </row>
    <row r="1156" spans="1:84">
      <c r="A1156" s="108"/>
      <c r="B1156" s="108"/>
      <c r="E1156" s="108"/>
      <c r="F1156" s="108"/>
      <c r="J1156" s="108"/>
      <c r="K1156" s="108"/>
      <c r="L1156" s="108"/>
      <c r="M1156" s="108"/>
      <c r="N1156" s="108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8"/>
      <c r="AA1156" s="108"/>
      <c r="AB1156" s="108"/>
      <c r="AC1156" s="108"/>
      <c r="AD1156" s="108"/>
      <c r="AE1156" s="108"/>
      <c r="AF1156" s="108"/>
      <c r="AG1156" s="108"/>
      <c r="AH1156" s="108"/>
      <c r="AI1156" s="108"/>
      <c r="AJ1156" s="108"/>
      <c r="AK1156" s="108"/>
      <c r="AL1156" s="108"/>
      <c r="AM1156" s="108"/>
      <c r="AN1156" s="108"/>
      <c r="AO1156" s="108"/>
      <c r="AP1156" s="108"/>
      <c r="AQ1156" s="108"/>
      <c r="AR1156" s="108"/>
      <c r="AS1156" s="108"/>
      <c r="AT1156" s="108"/>
      <c r="AU1156" s="108"/>
      <c r="AV1156" s="108"/>
      <c r="AW1156" s="108"/>
      <c r="AX1156" s="108"/>
      <c r="AY1156" s="108"/>
      <c r="AZ1156" s="108"/>
      <c r="BA1156" s="108"/>
      <c r="BF1156" s="108"/>
      <c r="BH1156" s="108"/>
      <c r="BJ1156" s="108"/>
      <c r="BL1156" s="108"/>
      <c r="BM1156" s="108"/>
      <c r="BN1156" s="108"/>
      <c r="CC1156" s="108"/>
      <c r="CD1156" s="108"/>
      <c r="CE1156" s="108"/>
      <c r="CF1156" s="108"/>
    </row>
    <row r="1157" spans="1:84">
      <c r="A1157" s="108"/>
      <c r="B1157" s="108"/>
      <c r="E1157" s="108"/>
      <c r="F1157" s="108"/>
      <c r="J1157" s="108"/>
      <c r="K1157" s="108"/>
      <c r="L1157" s="108"/>
      <c r="M1157" s="108"/>
      <c r="N1157" s="108"/>
      <c r="O1157" s="108"/>
      <c r="P1157" s="108"/>
      <c r="Q1157" s="108"/>
      <c r="R1157" s="108"/>
      <c r="S1157" s="108"/>
      <c r="T1157" s="108"/>
      <c r="U1157" s="108"/>
      <c r="V1157" s="108"/>
      <c r="W1157" s="108"/>
      <c r="X1157" s="108"/>
      <c r="Y1157" s="108"/>
      <c r="Z1157" s="108"/>
      <c r="AA1157" s="108"/>
      <c r="AB1157" s="108"/>
      <c r="AC1157" s="108"/>
      <c r="AD1157" s="108"/>
      <c r="AE1157" s="108"/>
      <c r="AF1157" s="108"/>
      <c r="AG1157" s="108"/>
      <c r="AH1157" s="108"/>
      <c r="AI1157" s="108"/>
      <c r="AJ1157" s="108"/>
      <c r="AK1157" s="108"/>
      <c r="AL1157" s="108"/>
      <c r="AM1157" s="108"/>
      <c r="AN1157" s="108"/>
      <c r="AO1157" s="108"/>
      <c r="AP1157" s="108"/>
      <c r="AQ1157" s="108"/>
      <c r="AR1157" s="108"/>
      <c r="AS1157" s="108"/>
      <c r="AT1157" s="108"/>
      <c r="AU1157" s="108"/>
      <c r="AV1157" s="108"/>
      <c r="AW1157" s="108"/>
      <c r="AX1157" s="108"/>
      <c r="AY1157" s="108"/>
      <c r="AZ1157" s="108"/>
      <c r="BA1157" s="108"/>
      <c r="BF1157" s="108"/>
      <c r="BH1157" s="108"/>
      <c r="BJ1157" s="108"/>
      <c r="BL1157" s="108"/>
      <c r="BM1157" s="108"/>
      <c r="BN1157" s="108"/>
      <c r="CC1157" s="108"/>
      <c r="CD1157" s="108"/>
      <c r="CE1157" s="108"/>
      <c r="CF1157" s="108"/>
    </row>
    <row r="1158" spans="1:84">
      <c r="A1158" s="108"/>
      <c r="B1158" s="108"/>
      <c r="E1158" s="108"/>
      <c r="F1158" s="108"/>
      <c r="J1158" s="108"/>
      <c r="K1158" s="108"/>
      <c r="L1158" s="108"/>
      <c r="M1158" s="108"/>
      <c r="N1158" s="108"/>
      <c r="O1158" s="108"/>
      <c r="P1158" s="108"/>
      <c r="Q1158" s="108"/>
      <c r="R1158" s="108"/>
      <c r="S1158" s="108"/>
      <c r="T1158" s="108"/>
      <c r="U1158" s="108"/>
      <c r="V1158" s="108"/>
      <c r="W1158" s="108"/>
      <c r="X1158" s="108"/>
      <c r="Y1158" s="108"/>
      <c r="Z1158" s="108"/>
      <c r="AA1158" s="108"/>
      <c r="AB1158" s="108"/>
      <c r="AC1158" s="108"/>
      <c r="AD1158" s="108"/>
      <c r="AE1158" s="108"/>
      <c r="AF1158" s="108"/>
      <c r="AG1158" s="108"/>
      <c r="AH1158" s="108"/>
      <c r="AI1158" s="108"/>
      <c r="AJ1158" s="108"/>
      <c r="AK1158" s="108"/>
      <c r="AL1158" s="108"/>
      <c r="AM1158" s="108"/>
      <c r="AN1158" s="108"/>
      <c r="AO1158" s="108"/>
      <c r="AP1158" s="108"/>
      <c r="AQ1158" s="108"/>
      <c r="AR1158" s="108"/>
      <c r="AS1158" s="108"/>
      <c r="AT1158" s="108"/>
      <c r="AU1158" s="108"/>
      <c r="AV1158" s="108"/>
      <c r="AW1158" s="108"/>
      <c r="AX1158" s="108"/>
      <c r="AY1158" s="108"/>
      <c r="AZ1158" s="108"/>
      <c r="BA1158" s="108"/>
      <c r="BF1158" s="108"/>
      <c r="BH1158" s="108"/>
      <c r="BJ1158" s="108"/>
      <c r="BL1158" s="108"/>
      <c r="BM1158" s="108"/>
      <c r="BN1158" s="108"/>
      <c r="CC1158" s="108"/>
      <c r="CD1158" s="108"/>
      <c r="CE1158" s="108"/>
      <c r="CF1158" s="108"/>
    </row>
    <row r="1159" spans="1:84">
      <c r="A1159" s="108"/>
      <c r="B1159" s="108"/>
      <c r="E1159" s="108"/>
      <c r="F1159" s="108"/>
      <c r="J1159" s="108"/>
      <c r="K1159" s="108"/>
      <c r="L1159" s="108"/>
      <c r="M1159" s="108"/>
      <c r="N1159" s="108"/>
      <c r="O1159" s="108"/>
      <c r="P1159" s="108"/>
      <c r="Q1159" s="108"/>
      <c r="R1159" s="108"/>
      <c r="S1159" s="108"/>
      <c r="T1159" s="108"/>
      <c r="U1159" s="108"/>
      <c r="V1159" s="108"/>
      <c r="W1159" s="108"/>
      <c r="X1159" s="108"/>
      <c r="Y1159" s="108"/>
      <c r="Z1159" s="108"/>
      <c r="AA1159" s="108"/>
      <c r="AB1159" s="108"/>
      <c r="AC1159" s="108"/>
      <c r="AD1159" s="108"/>
      <c r="AE1159" s="108"/>
      <c r="AF1159" s="108"/>
      <c r="AG1159" s="108"/>
      <c r="AH1159" s="108"/>
      <c r="AI1159" s="108"/>
      <c r="AJ1159" s="108"/>
      <c r="AK1159" s="108"/>
      <c r="AL1159" s="108"/>
      <c r="AM1159" s="108"/>
      <c r="AN1159" s="108"/>
      <c r="AO1159" s="108"/>
      <c r="AP1159" s="108"/>
      <c r="AQ1159" s="108"/>
      <c r="AR1159" s="108"/>
      <c r="AS1159" s="108"/>
      <c r="AT1159" s="108"/>
      <c r="AU1159" s="108"/>
      <c r="AV1159" s="108"/>
      <c r="AW1159" s="108"/>
      <c r="AX1159" s="108"/>
      <c r="AY1159" s="108"/>
      <c r="AZ1159" s="108"/>
      <c r="BA1159" s="108"/>
      <c r="BF1159" s="108"/>
      <c r="BH1159" s="108"/>
      <c r="BJ1159" s="108"/>
      <c r="BL1159" s="108"/>
      <c r="BM1159" s="108"/>
      <c r="BN1159" s="108"/>
      <c r="CC1159" s="108"/>
      <c r="CD1159" s="108"/>
      <c r="CE1159" s="108"/>
      <c r="CF1159" s="108"/>
    </row>
    <row r="1160" spans="1:84">
      <c r="A1160" s="108"/>
      <c r="B1160" s="108"/>
      <c r="E1160" s="108"/>
      <c r="F1160" s="108"/>
      <c r="J1160" s="108"/>
      <c r="K1160" s="108"/>
      <c r="L1160" s="108"/>
      <c r="M1160" s="108"/>
      <c r="N1160" s="108"/>
      <c r="O1160" s="108"/>
      <c r="P1160" s="108"/>
      <c r="Q1160" s="108"/>
      <c r="R1160" s="108"/>
      <c r="S1160" s="108"/>
      <c r="T1160" s="108"/>
      <c r="U1160" s="108"/>
      <c r="V1160" s="108"/>
      <c r="W1160" s="108"/>
      <c r="X1160" s="108"/>
      <c r="Y1160" s="108"/>
      <c r="Z1160" s="108"/>
      <c r="AA1160" s="108"/>
      <c r="AB1160" s="108"/>
      <c r="AC1160" s="108"/>
      <c r="AD1160" s="108"/>
      <c r="AE1160" s="108"/>
      <c r="AF1160" s="108"/>
      <c r="AG1160" s="108"/>
      <c r="AH1160" s="108"/>
      <c r="AI1160" s="108"/>
      <c r="AJ1160" s="108"/>
      <c r="AK1160" s="108"/>
      <c r="AL1160" s="108"/>
      <c r="AM1160" s="108"/>
      <c r="AN1160" s="108"/>
      <c r="AO1160" s="108"/>
      <c r="AP1160" s="108"/>
      <c r="AQ1160" s="108"/>
      <c r="AR1160" s="108"/>
      <c r="AS1160" s="108"/>
      <c r="AT1160" s="108"/>
      <c r="AU1160" s="108"/>
      <c r="AV1160" s="108"/>
      <c r="AW1160" s="108"/>
      <c r="AX1160" s="108"/>
      <c r="AY1160" s="108"/>
      <c r="AZ1160" s="108"/>
      <c r="BA1160" s="108"/>
      <c r="BF1160" s="108"/>
      <c r="BH1160" s="108"/>
      <c r="BJ1160" s="108"/>
      <c r="BL1160" s="108"/>
      <c r="BM1160" s="108"/>
      <c r="BN1160" s="108"/>
      <c r="CC1160" s="108"/>
      <c r="CD1160" s="108"/>
      <c r="CE1160" s="108"/>
      <c r="CF1160" s="108"/>
    </row>
    <row r="1161" spans="1:84">
      <c r="A1161" s="108"/>
      <c r="B1161" s="108"/>
      <c r="E1161" s="108"/>
      <c r="F1161" s="108"/>
      <c r="J1161" s="108"/>
      <c r="K1161" s="108"/>
      <c r="L1161" s="108"/>
      <c r="M1161" s="108"/>
      <c r="N1161" s="108"/>
      <c r="O1161" s="108"/>
      <c r="P1161" s="108"/>
      <c r="Q1161" s="108"/>
      <c r="R1161" s="108"/>
      <c r="S1161" s="108"/>
      <c r="T1161" s="108"/>
      <c r="U1161" s="108"/>
      <c r="V1161" s="108"/>
      <c r="W1161" s="108"/>
      <c r="X1161" s="108"/>
      <c r="Y1161" s="108"/>
      <c r="Z1161" s="108"/>
      <c r="AA1161" s="108"/>
      <c r="AB1161" s="108"/>
      <c r="AC1161" s="108"/>
      <c r="AD1161" s="108"/>
      <c r="AE1161" s="108"/>
      <c r="AF1161" s="108"/>
      <c r="AG1161" s="108"/>
      <c r="AH1161" s="108"/>
      <c r="AI1161" s="108"/>
      <c r="AJ1161" s="108"/>
      <c r="AK1161" s="108"/>
      <c r="AL1161" s="108"/>
      <c r="AM1161" s="108"/>
      <c r="AN1161" s="108"/>
      <c r="AO1161" s="108"/>
      <c r="AP1161" s="108"/>
      <c r="AQ1161" s="108"/>
      <c r="AR1161" s="108"/>
      <c r="AS1161" s="108"/>
      <c r="AT1161" s="108"/>
      <c r="AU1161" s="108"/>
      <c r="AV1161" s="108"/>
      <c r="AW1161" s="108"/>
      <c r="AX1161" s="108"/>
      <c r="AY1161" s="108"/>
      <c r="AZ1161" s="108"/>
      <c r="BA1161" s="108"/>
      <c r="BF1161" s="108"/>
      <c r="BH1161" s="108"/>
      <c r="BJ1161" s="108"/>
      <c r="BL1161" s="108"/>
      <c r="BM1161" s="108"/>
      <c r="BN1161" s="108"/>
      <c r="CC1161" s="108"/>
      <c r="CD1161" s="108"/>
      <c r="CE1161" s="108"/>
      <c r="CF1161" s="108"/>
    </row>
    <row r="1162" spans="1:84">
      <c r="A1162" s="108"/>
      <c r="B1162" s="108"/>
      <c r="E1162" s="108"/>
      <c r="F1162" s="108"/>
      <c r="J1162" s="108"/>
      <c r="K1162" s="108"/>
      <c r="L1162" s="108"/>
      <c r="M1162" s="108"/>
      <c r="N1162" s="108"/>
      <c r="O1162" s="108"/>
      <c r="P1162" s="108"/>
      <c r="Q1162" s="108"/>
      <c r="R1162" s="108"/>
      <c r="S1162" s="108"/>
      <c r="T1162" s="108"/>
      <c r="U1162" s="108"/>
      <c r="V1162" s="108"/>
      <c r="W1162" s="108"/>
      <c r="X1162" s="108"/>
      <c r="Y1162" s="108"/>
      <c r="Z1162" s="108"/>
      <c r="AA1162" s="108"/>
      <c r="AB1162" s="108"/>
      <c r="AC1162" s="108"/>
      <c r="AD1162" s="108"/>
      <c r="AE1162" s="108"/>
      <c r="AF1162" s="108"/>
      <c r="AG1162" s="108"/>
      <c r="AH1162" s="108"/>
      <c r="AI1162" s="108"/>
      <c r="AJ1162" s="108"/>
      <c r="AK1162" s="108"/>
      <c r="AL1162" s="108"/>
      <c r="AM1162" s="108"/>
      <c r="AN1162" s="108"/>
      <c r="AO1162" s="108"/>
      <c r="AP1162" s="108"/>
      <c r="AQ1162" s="108"/>
      <c r="AR1162" s="108"/>
      <c r="AS1162" s="108"/>
      <c r="AT1162" s="108"/>
      <c r="AU1162" s="108"/>
      <c r="AV1162" s="108"/>
      <c r="AW1162" s="108"/>
      <c r="AX1162" s="108"/>
      <c r="AY1162" s="108"/>
      <c r="AZ1162" s="108"/>
      <c r="BA1162" s="108"/>
      <c r="BF1162" s="108"/>
      <c r="BH1162" s="108"/>
      <c r="BJ1162" s="108"/>
      <c r="BL1162" s="108"/>
      <c r="BM1162" s="108"/>
      <c r="BN1162" s="108"/>
      <c r="CC1162" s="108"/>
      <c r="CD1162" s="108"/>
      <c r="CE1162" s="108"/>
      <c r="CF1162" s="108"/>
    </row>
    <row r="1163" spans="1:84">
      <c r="A1163" s="108"/>
      <c r="B1163" s="108"/>
      <c r="E1163" s="108"/>
      <c r="F1163" s="108"/>
      <c r="J1163" s="108"/>
      <c r="K1163" s="108"/>
      <c r="L1163" s="108"/>
      <c r="M1163" s="108"/>
      <c r="N1163" s="108"/>
      <c r="O1163" s="108"/>
      <c r="P1163" s="108"/>
      <c r="Q1163" s="108"/>
      <c r="R1163" s="108"/>
      <c r="S1163" s="108"/>
      <c r="T1163" s="108"/>
      <c r="U1163" s="108"/>
      <c r="V1163" s="108"/>
      <c r="W1163" s="108"/>
      <c r="X1163" s="108"/>
      <c r="Y1163" s="108"/>
      <c r="Z1163" s="108"/>
      <c r="AA1163" s="108"/>
      <c r="AB1163" s="108"/>
      <c r="AC1163" s="108"/>
      <c r="AD1163" s="108"/>
      <c r="AE1163" s="108"/>
      <c r="AF1163" s="108"/>
      <c r="AG1163" s="108"/>
      <c r="AH1163" s="108"/>
      <c r="AI1163" s="108"/>
      <c r="AJ1163" s="108"/>
      <c r="AK1163" s="108"/>
      <c r="AL1163" s="108"/>
      <c r="AM1163" s="108"/>
      <c r="AN1163" s="108"/>
      <c r="AO1163" s="108"/>
      <c r="AP1163" s="108"/>
      <c r="AQ1163" s="108"/>
      <c r="AR1163" s="108"/>
      <c r="AS1163" s="108"/>
      <c r="AT1163" s="108"/>
      <c r="AU1163" s="108"/>
      <c r="AV1163" s="108"/>
      <c r="AW1163" s="108"/>
      <c r="AX1163" s="108"/>
      <c r="AY1163" s="108"/>
      <c r="AZ1163" s="108"/>
      <c r="BA1163" s="108"/>
      <c r="BF1163" s="108"/>
      <c r="BH1163" s="108"/>
      <c r="BJ1163" s="108"/>
      <c r="BL1163" s="108"/>
      <c r="BM1163" s="108"/>
      <c r="BN1163" s="108"/>
      <c r="CC1163" s="108"/>
      <c r="CD1163" s="108"/>
      <c r="CE1163" s="108"/>
      <c r="CF1163" s="108"/>
    </row>
    <row r="1164" spans="1:84">
      <c r="A1164" s="108"/>
      <c r="B1164" s="108"/>
      <c r="E1164" s="108"/>
      <c r="F1164" s="108"/>
      <c r="J1164" s="108"/>
      <c r="K1164" s="108"/>
      <c r="L1164" s="108"/>
      <c r="M1164" s="108"/>
      <c r="N1164" s="108"/>
      <c r="O1164" s="108"/>
      <c r="P1164" s="108"/>
      <c r="Q1164" s="108"/>
      <c r="R1164" s="108"/>
      <c r="S1164" s="108"/>
      <c r="T1164" s="108"/>
      <c r="U1164" s="108"/>
      <c r="V1164" s="108"/>
      <c r="W1164" s="108"/>
      <c r="X1164" s="108"/>
      <c r="Y1164" s="108"/>
      <c r="Z1164" s="108"/>
      <c r="AA1164" s="108"/>
      <c r="AB1164" s="108"/>
      <c r="AC1164" s="108"/>
      <c r="AD1164" s="108"/>
      <c r="AE1164" s="108"/>
      <c r="AF1164" s="108"/>
      <c r="AG1164" s="108"/>
      <c r="AH1164" s="108"/>
      <c r="AI1164" s="108"/>
      <c r="AJ1164" s="108"/>
      <c r="AK1164" s="108"/>
      <c r="AL1164" s="108"/>
      <c r="AM1164" s="108"/>
      <c r="AN1164" s="108"/>
      <c r="AO1164" s="108"/>
      <c r="AP1164" s="108"/>
      <c r="AQ1164" s="108"/>
      <c r="AR1164" s="108"/>
      <c r="AS1164" s="108"/>
      <c r="AT1164" s="108"/>
      <c r="AU1164" s="108"/>
      <c r="AV1164" s="108"/>
      <c r="AW1164" s="108"/>
      <c r="AX1164" s="108"/>
      <c r="AY1164" s="108"/>
      <c r="AZ1164" s="108"/>
      <c r="BA1164" s="108"/>
      <c r="BF1164" s="108"/>
      <c r="BH1164" s="108"/>
      <c r="BJ1164" s="108"/>
      <c r="BL1164" s="108"/>
      <c r="BM1164" s="108"/>
      <c r="BN1164" s="108"/>
      <c r="CC1164" s="108"/>
      <c r="CD1164" s="108"/>
      <c r="CE1164" s="108"/>
      <c r="CF1164" s="108"/>
    </row>
    <row r="1165" spans="1:84">
      <c r="A1165" s="108"/>
      <c r="B1165" s="108"/>
      <c r="E1165" s="108"/>
      <c r="F1165" s="108"/>
      <c r="J1165" s="108"/>
      <c r="K1165" s="108"/>
      <c r="L1165" s="108"/>
      <c r="M1165" s="108"/>
      <c r="N1165" s="108"/>
      <c r="O1165" s="108"/>
      <c r="P1165" s="108"/>
      <c r="Q1165" s="108"/>
      <c r="R1165" s="108"/>
      <c r="S1165" s="108"/>
      <c r="T1165" s="108"/>
      <c r="U1165" s="108"/>
      <c r="V1165" s="108"/>
      <c r="W1165" s="108"/>
      <c r="X1165" s="108"/>
      <c r="Y1165" s="108"/>
      <c r="Z1165" s="108"/>
      <c r="AA1165" s="108"/>
      <c r="AB1165" s="108"/>
      <c r="AC1165" s="108"/>
      <c r="AD1165" s="108"/>
      <c r="AE1165" s="108"/>
      <c r="AF1165" s="108"/>
      <c r="AG1165" s="108"/>
      <c r="AH1165" s="108"/>
      <c r="AI1165" s="108"/>
      <c r="AJ1165" s="108"/>
      <c r="AK1165" s="108"/>
      <c r="AL1165" s="108"/>
      <c r="AM1165" s="108"/>
      <c r="AN1165" s="108"/>
      <c r="AO1165" s="108"/>
      <c r="AP1165" s="108"/>
      <c r="AQ1165" s="108"/>
      <c r="AR1165" s="108"/>
      <c r="AS1165" s="108"/>
      <c r="AT1165" s="108"/>
      <c r="AU1165" s="108"/>
      <c r="AV1165" s="108"/>
      <c r="AW1165" s="108"/>
      <c r="AX1165" s="108"/>
      <c r="AY1165" s="108"/>
      <c r="AZ1165" s="108"/>
      <c r="BA1165" s="108"/>
      <c r="BF1165" s="108"/>
      <c r="BH1165" s="108"/>
      <c r="BJ1165" s="108"/>
      <c r="BL1165" s="108"/>
      <c r="BM1165" s="108"/>
      <c r="BN1165" s="108"/>
      <c r="CC1165" s="108"/>
      <c r="CD1165" s="108"/>
      <c r="CE1165" s="108"/>
      <c r="CF1165" s="108"/>
    </row>
    <row r="1166" spans="1:84">
      <c r="A1166" s="108"/>
      <c r="B1166" s="108"/>
      <c r="E1166" s="108"/>
      <c r="F1166" s="108"/>
      <c r="J1166" s="108"/>
      <c r="K1166" s="108"/>
      <c r="L1166" s="108"/>
      <c r="M1166" s="108"/>
      <c r="N1166" s="108"/>
      <c r="O1166" s="108"/>
      <c r="P1166" s="108"/>
      <c r="Q1166" s="108"/>
      <c r="R1166" s="108"/>
      <c r="S1166" s="108"/>
      <c r="T1166" s="108"/>
      <c r="U1166" s="108"/>
      <c r="V1166" s="108"/>
      <c r="W1166" s="108"/>
      <c r="X1166" s="108"/>
      <c r="Y1166" s="108"/>
      <c r="Z1166" s="108"/>
      <c r="AA1166" s="108"/>
      <c r="AB1166" s="108"/>
      <c r="AC1166" s="108"/>
      <c r="AD1166" s="108"/>
      <c r="AE1166" s="108"/>
      <c r="AF1166" s="108"/>
      <c r="AG1166" s="108"/>
      <c r="AH1166" s="108"/>
      <c r="AI1166" s="108"/>
      <c r="AJ1166" s="108"/>
      <c r="AK1166" s="108"/>
      <c r="AL1166" s="108"/>
      <c r="AM1166" s="108"/>
      <c r="AN1166" s="108"/>
      <c r="AO1166" s="108"/>
      <c r="AP1166" s="108"/>
      <c r="AQ1166" s="108"/>
      <c r="AR1166" s="108"/>
      <c r="AS1166" s="108"/>
      <c r="AT1166" s="108"/>
      <c r="AU1166" s="108"/>
      <c r="AV1166" s="108"/>
      <c r="AW1166" s="108"/>
      <c r="AX1166" s="108"/>
      <c r="AY1166" s="108"/>
      <c r="AZ1166" s="108"/>
      <c r="BA1166" s="108"/>
      <c r="BF1166" s="108"/>
      <c r="BH1166" s="108"/>
      <c r="BJ1166" s="108"/>
      <c r="BL1166" s="108"/>
      <c r="BM1166" s="108"/>
      <c r="BN1166" s="108"/>
      <c r="CC1166" s="108"/>
      <c r="CD1166" s="108"/>
      <c r="CE1166" s="108"/>
      <c r="CF1166" s="108"/>
    </row>
    <row r="1167" spans="1:84">
      <c r="A1167" s="108"/>
      <c r="B1167" s="108"/>
      <c r="E1167" s="108"/>
      <c r="F1167" s="108"/>
      <c r="J1167" s="108"/>
      <c r="K1167" s="108"/>
      <c r="L1167" s="108"/>
      <c r="M1167" s="108"/>
      <c r="N1167" s="108"/>
      <c r="O1167" s="108"/>
      <c r="P1167" s="108"/>
      <c r="Q1167" s="108"/>
      <c r="R1167" s="108"/>
      <c r="S1167" s="108"/>
      <c r="T1167" s="108"/>
      <c r="U1167" s="108"/>
      <c r="V1167" s="108"/>
      <c r="W1167" s="108"/>
      <c r="X1167" s="108"/>
      <c r="Y1167" s="108"/>
      <c r="Z1167" s="108"/>
      <c r="AA1167" s="108"/>
      <c r="AB1167" s="108"/>
      <c r="AC1167" s="108"/>
      <c r="AD1167" s="108"/>
      <c r="AE1167" s="108"/>
      <c r="AF1167" s="108"/>
      <c r="AG1167" s="108"/>
      <c r="AH1167" s="108"/>
      <c r="AI1167" s="108"/>
      <c r="AJ1167" s="108"/>
      <c r="AK1167" s="108"/>
      <c r="AL1167" s="108"/>
      <c r="AM1167" s="108"/>
      <c r="AN1167" s="108"/>
      <c r="AO1167" s="108"/>
      <c r="AP1167" s="108"/>
      <c r="AQ1167" s="108"/>
      <c r="AR1167" s="108"/>
      <c r="AS1167" s="108"/>
      <c r="AT1167" s="108"/>
      <c r="AU1167" s="108"/>
      <c r="AV1167" s="108"/>
      <c r="AW1167" s="108"/>
      <c r="AX1167" s="108"/>
      <c r="AY1167" s="108"/>
      <c r="AZ1167" s="108"/>
      <c r="BA1167" s="108"/>
      <c r="BF1167" s="108"/>
      <c r="BH1167" s="108"/>
      <c r="BJ1167" s="108"/>
      <c r="BL1167" s="108"/>
      <c r="BM1167" s="108"/>
      <c r="BN1167" s="108"/>
      <c r="CC1167" s="108"/>
      <c r="CD1167" s="108"/>
      <c r="CE1167" s="108"/>
      <c r="CF1167" s="108"/>
    </row>
    <row r="1168" spans="1:84">
      <c r="A1168" s="108"/>
      <c r="B1168" s="108"/>
      <c r="E1168" s="108"/>
      <c r="F1168" s="108"/>
      <c r="J1168" s="108"/>
      <c r="K1168" s="108"/>
      <c r="L1168" s="108"/>
      <c r="M1168" s="108"/>
      <c r="N1168" s="108"/>
      <c r="O1168" s="108"/>
      <c r="P1168" s="108"/>
      <c r="Q1168" s="108"/>
      <c r="R1168" s="108"/>
      <c r="S1168" s="108"/>
      <c r="T1168" s="108"/>
      <c r="U1168" s="108"/>
      <c r="V1168" s="108"/>
      <c r="W1168" s="108"/>
      <c r="X1168" s="108"/>
      <c r="Y1168" s="108"/>
      <c r="Z1168" s="108"/>
      <c r="AA1168" s="108"/>
      <c r="AB1168" s="108"/>
      <c r="AC1168" s="108"/>
      <c r="AD1168" s="108"/>
      <c r="AE1168" s="108"/>
      <c r="AF1168" s="108"/>
      <c r="AG1168" s="108"/>
      <c r="AH1168" s="108"/>
      <c r="AI1168" s="108"/>
      <c r="AJ1168" s="108"/>
      <c r="AK1168" s="108"/>
      <c r="AL1168" s="108"/>
      <c r="AM1168" s="108"/>
      <c r="AN1168" s="108"/>
      <c r="AO1168" s="108"/>
      <c r="AP1168" s="108"/>
      <c r="AQ1168" s="108"/>
      <c r="AR1168" s="108"/>
      <c r="AS1168" s="108"/>
      <c r="AT1168" s="108"/>
      <c r="AU1168" s="108"/>
      <c r="AV1168" s="108"/>
      <c r="AW1168" s="108"/>
      <c r="AX1168" s="108"/>
      <c r="AY1168" s="108"/>
      <c r="AZ1168" s="108"/>
      <c r="BA1168" s="108"/>
      <c r="BF1168" s="108"/>
      <c r="BH1168" s="108"/>
      <c r="BJ1168" s="108"/>
      <c r="BL1168" s="108"/>
      <c r="BM1168" s="108"/>
      <c r="BN1168" s="108"/>
      <c r="CC1168" s="108"/>
      <c r="CD1168" s="108"/>
      <c r="CE1168" s="108"/>
      <c r="CF1168" s="108"/>
    </row>
    <row r="1169" spans="1:84">
      <c r="A1169" s="108"/>
      <c r="B1169" s="108"/>
      <c r="E1169" s="108"/>
      <c r="F1169" s="108"/>
      <c r="J1169" s="108"/>
      <c r="K1169" s="108"/>
      <c r="L1169" s="108"/>
      <c r="M1169" s="108"/>
      <c r="N1169" s="108"/>
      <c r="O1169" s="108"/>
      <c r="P1169" s="108"/>
      <c r="Q1169" s="108"/>
      <c r="R1169" s="108"/>
      <c r="S1169" s="108"/>
      <c r="T1169" s="108"/>
      <c r="U1169" s="108"/>
      <c r="V1169" s="108"/>
      <c r="W1169" s="108"/>
      <c r="X1169" s="108"/>
      <c r="Y1169" s="108"/>
      <c r="Z1169" s="108"/>
      <c r="AA1169" s="108"/>
      <c r="AB1169" s="108"/>
      <c r="AC1169" s="108"/>
      <c r="AD1169" s="108"/>
      <c r="AE1169" s="108"/>
      <c r="AF1169" s="108"/>
      <c r="AG1169" s="108"/>
      <c r="AH1169" s="108"/>
      <c r="AI1169" s="108"/>
      <c r="AJ1169" s="108"/>
      <c r="AK1169" s="108"/>
      <c r="AL1169" s="108"/>
      <c r="AM1169" s="108"/>
      <c r="AN1169" s="108"/>
      <c r="AO1169" s="108"/>
      <c r="AP1169" s="108"/>
      <c r="AQ1169" s="108"/>
      <c r="AR1169" s="108"/>
      <c r="AS1169" s="108"/>
      <c r="AT1169" s="108"/>
      <c r="AU1169" s="108"/>
      <c r="AV1169" s="108"/>
      <c r="AW1169" s="108"/>
      <c r="AX1169" s="108"/>
      <c r="AY1169" s="108"/>
      <c r="AZ1169" s="108"/>
      <c r="BA1169" s="108"/>
      <c r="BF1169" s="108"/>
      <c r="BH1169" s="108"/>
      <c r="BJ1169" s="108"/>
      <c r="BL1169" s="108"/>
      <c r="BM1169" s="108"/>
      <c r="BN1169" s="108"/>
      <c r="CC1169" s="108"/>
      <c r="CD1169" s="108"/>
      <c r="CE1169" s="108"/>
      <c r="CF1169" s="108"/>
    </row>
    <row r="1170" spans="1:84">
      <c r="A1170" s="108"/>
      <c r="B1170" s="108"/>
      <c r="E1170" s="108"/>
      <c r="F1170" s="108"/>
      <c r="J1170" s="108"/>
      <c r="K1170" s="108"/>
      <c r="L1170" s="108"/>
      <c r="M1170" s="108"/>
      <c r="N1170" s="108"/>
      <c r="O1170" s="108"/>
      <c r="P1170" s="108"/>
      <c r="Q1170" s="108"/>
      <c r="R1170" s="108"/>
      <c r="S1170" s="108"/>
      <c r="T1170" s="108"/>
      <c r="U1170" s="108"/>
      <c r="V1170" s="108"/>
      <c r="W1170" s="108"/>
      <c r="X1170" s="108"/>
      <c r="Y1170" s="108"/>
      <c r="Z1170" s="108"/>
      <c r="AA1170" s="108"/>
      <c r="AB1170" s="108"/>
      <c r="AC1170" s="108"/>
      <c r="AD1170" s="108"/>
      <c r="AE1170" s="108"/>
      <c r="AF1170" s="108"/>
      <c r="AG1170" s="108"/>
      <c r="AH1170" s="108"/>
      <c r="AI1170" s="108"/>
      <c r="AJ1170" s="108"/>
      <c r="AK1170" s="108"/>
      <c r="AL1170" s="108"/>
      <c r="AM1170" s="108"/>
      <c r="AN1170" s="108"/>
      <c r="AO1170" s="108"/>
      <c r="AP1170" s="108"/>
      <c r="AQ1170" s="108"/>
      <c r="AR1170" s="108"/>
      <c r="AS1170" s="108"/>
      <c r="AT1170" s="108"/>
      <c r="AU1170" s="108"/>
      <c r="AV1170" s="108"/>
      <c r="AW1170" s="108"/>
      <c r="AX1170" s="108"/>
      <c r="AY1170" s="108"/>
      <c r="AZ1170" s="108"/>
      <c r="BA1170" s="108"/>
      <c r="BF1170" s="108"/>
      <c r="BH1170" s="108"/>
      <c r="BJ1170" s="108"/>
      <c r="BL1170" s="108"/>
      <c r="BM1170" s="108"/>
      <c r="BN1170" s="108"/>
      <c r="CC1170" s="108"/>
      <c r="CD1170" s="108"/>
      <c r="CE1170" s="108"/>
      <c r="CF1170" s="108"/>
    </row>
    <row r="1171" spans="1:84">
      <c r="A1171" s="108"/>
      <c r="B1171" s="108"/>
      <c r="E1171" s="108"/>
      <c r="F1171" s="108"/>
      <c r="J1171" s="108"/>
      <c r="K1171" s="108"/>
      <c r="L1171" s="108"/>
      <c r="M1171" s="108"/>
      <c r="N1171" s="108"/>
      <c r="O1171" s="108"/>
      <c r="P1171" s="108"/>
      <c r="Q1171" s="108"/>
      <c r="R1171" s="108"/>
      <c r="S1171" s="108"/>
      <c r="T1171" s="108"/>
      <c r="U1171" s="108"/>
      <c r="V1171" s="108"/>
      <c r="W1171" s="108"/>
      <c r="X1171" s="108"/>
      <c r="Y1171" s="108"/>
      <c r="Z1171" s="108"/>
      <c r="AA1171" s="108"/>
      <c r="AB1171" s="108"/>
      <c r="AC1171" s="108"/>
      <c r="AD1171" s="108"/>
      <c r="AE1171" s="108"/>
      <c r="AF1171" s="108"/>
      <c r="AG1171" s="108"/>
      <c r="AH1171" s="108"/>
      <c r="AI1171" s="108"/>
      <c r="AJ1171" s="108"/>
      <c r="AK1171" s="108"/>
      <c r="AL1171" s="108"/>
      <c r="AM1171" s="108"/>
      <c r="AN1171" s="108"/>
      <c r="AO1171" s="108"/>
      <c r="AP1171" s="108"/>
      <c r="AQ1171" s="108"/>
      <c r="AR1171" s="108"/>
      <c r="AS1171" s="108"/>
      <c r="AT1171" s="108"/>
      <c r="AU1171" s="108"/>
      <c r="AV1171" s="108"/>
      <c r="AW1171" s="108"/>
      <c r="AX1171" s="108"/>
      <c r="AY1171" s="108"/>
      <c r="AZ1171" s="108"/>
      <c r="BA1171" s="108"/>
      <c r="BF1171" s="108"/>
      <c r="BH1171" s="108"/>
      <c r="BJ1171" s="108"/>
      <c r="BL1171" s="108"/>
      <c r="BM1171" s="108"/>
      <c r="BN1171" s="108"/>
      <c r="CC1171" s="108"/>
      <c r="CD1171" s="108"/>
      <c r="CE1171" s="108"/>
      <c r="CF1171" s="108"/>
    </row>
    <row r="1172" spans="1:84">
      <c r="A1172" s="108"/>
      <c r="B1172" s="108"/>
      <c r="E1172" s="108"/>
      <c r="F1172" s="108"/>
      <c r="J1172" s="108"/>
      <c r="K1172" s="108"/>
      <c r="L1172" s="108"/>
      <c r="M1172" s="108"/>
      <c r="N1172" s="108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8"/>
      <c r="AA1172" s="108"/>
      <c r="AB1172" s="108"/>
      <c r="AC1172" s="108"/>
      <c r="AD1172" s="108"/>
      <c r="AE1172" s="108"/>
      <c r="AF1172" s="108"/>
      <c r="AG1172" s="108"/>
      <c r="AH1172" s="108"/>
      <c r="AI1172" s="108"/>
      <c r="AJ1172" s="108"/>
      <c r="AK1172" s="108"/>
      <c r="AL1172" s="108"/>
      <c r="AM1172" s="108"/>
      <c r="AN1172" s="108"/>
      <c r="AO1172" s="108"/>
      <c r="AP1172" s="108"/>
      <c r="AQ1172" s="108"/>
      <c r="AR1172" s="108"/>
      <c r="AS1172" s="108"/>
      <c r="AT1172" s="108"/>
      <c r="AU1172" s="108"/>
      <c r="AV1172" s="108"/>
      <c r="AW1172" s="108"/>
      <c r="AX1172" s="108"/>
      <c r="AY1172" s="108"/>
      <c r="AZ1172" s="108"/>
      <c r="BA1172" s="108"/>
      <c r="BF1172" s="108"/>
      <c r="BH1172" s="108"/>
      <c r="BJ1172" s="108"/>
      <c r="BL1172" s="108"/>
      <c r="BM1172" s="108"/>
      <c r="BN1172" s="108"/>
      <c r="CC1172" s="108"/>
      <c r="CD1172" s="108"/>
      <c r="CE1172" s="108"/>
      <c r="CF1172" s="108"/>
    </row>
    <row r="1173" spans="1:84">
      <c r="A1173" s="108"/>
      <c r="B1173" s="108"/>
      <c r="E1173" s="108"/>
      <c r="F1173" s="108"/>
      <c r="J1173" s="108"/>
      <c r="K1173" s="108"/>
      <c r="L1173" s="108"/>
      <c r="M1173" s="108"/>
      <c r="N1173" s="108"/>
      <c r="O1173" s="108"/>
      <c r="P1173" s="108"/>
      <c r="Q1173" s="108"/>
      <c r="R1173" s="108"/>
      <c r="S1173" s="108"/>
      <c r="T1173" s="108"/>
      <c r="U1173" s="108"/>
      <c r="V1173" s="108"/>
      <c r="W1173" s="108"/>
      <c r="X1173" s="108"/>
      <c r="Y1173" s="108"/>
      <c r="Z1173" s="108"/>
      <c r="AA1173" s="108"/>
      <c r="AB1173" s="108"/>
      <c r="AC1173" s="108"/>
      <c r="AD1173" s="108"/>
      <c r="AE1173" s="108"/>
      <c r="AF1173" s="108"/>
      <c r="AG1173" s="108"/>
      <c r="AH1173" s="108"/>
      <c r="AI1173" s="108"/>
      <c r="AJ1173" s="108"/>
      <c r="AK1173" s="108"/>
      <c r="AL1173" s="108"/>
      <c r="AM1173" s="108"/>
      <c r="AN1173" s="108"/>
      <c r="AO1173" s="108"/>
      <c r="AP1173" s="108"/>
      <c r="AQ1173" s="108"/>
      <c r="AR1173" s="108"/>
      <c r="AS1173" s="108"/>
      <c r="AT1173" s="108"/>
      <c r="AU1173" s="108"/>
      <c r="AV1173" s="108"/>
      <c r="AW1173" s="108"/>
      <c r="AX1173" s="108"/>
      <c r="AY1173" s="108"/>
      <c r="AZ1173" s="108"/>
      <c r="BA1173" s="108"/>
      <c r="BF1173" s="108"/>
      <c r="BH1173" s="108"/>
      <c r="BJ1173" s="108"/>
      <c r="BL1173" s="108"/>
      <c r="BM1173" s="108"/>
      <c r="BN1173" s="108"/>
      <c r="CC1173" s="108"/>
      <c r="CD1173" s="108"/>
      <c r="CE1173" s="108"/>
      <c r="CF1173" s="108"/>
    </row>
    <row r="1174" spans="1:84">
      <c r="A1174" s="108"/>
      <c r="B1174" s="108"/>
      <c r="E1174" s="108"/>
      <c r="F1174" s="108"/>
      <c r="J1174" s="108"/>
      <c r="K1174" s="108"/>
      <c r="L1174" s="108"/>
      <c r="M1174" s="108"/>
      <c r="N1174" s="108"/>
      <c r="O1174" s="108"/>
      <c r="P1174" s="108"/>
      <c r="Q1174" s="108"/>
      <c r="R1174" s="108"/>
      <c r="S1174" s="108"/>
      <c r="T1174" s="108"/>
      <c r="U1174" s="108"/>
      <c r="V1174" s="108"/>
      <c r="W1174" s="108"/>
      <c r="X1174" s="108"/>
      <c r="Y1174" s="108"/>
      <c r="Z1174" s="108"/>
      <c r="AA1174" s="108"/>
      <c r="AB1174" s="108"/>
      <c r="AC1174" s="108"/>
      <c r="AD1174" s="108"/>
      <c r="AE1174" s="108"/>
      <c r="AF1174" s="108"/>
      <c r="AG1174" s="108"/>
      <c r="AH1174" s="108"/>
      <c r="AI1174" s="108"/>
      <c r="AJ1174" s="108"/>
      <c r="AK1174" s="108"/>
      <c r="AL1174" s="108"/>
      <c r="AM1174" s="108"/>
      <c r="AN1174" s="108"/>
      <c r="AO1174" s="108"/>
      <c r="AP1174" s="108"/>
      <c r="AQ1174" s="108"/>
      <c r="AR1174" s="108"/>
      <c r="AS1174" s="108"/>
      <c r="AT1174" s="108"/>
      <c r="AU1174" s="108"/>
      <c r="AV1174" s="108"/>
      <c r="AW1174" s="108"/>
      <c r="AX1174" s="108"/>
      <c r="AY1174" s="108"/>
      <c r="AZ1174" s="108"/>
      <c r="BA1174" s="108"/>
      <c r="BF1174" s="108"/>
      <c r="BH1174" s="108"/>
      <c r="BJ1174" s="108"/>
      <c r="BL1174" s="108"/>
      <c r="BM1174" s="108"/>
      <c r="BN1174" s="108"/>
      <c r="CC1174" s="108"/>
      <c r="CD1174" s="108"/>
      <c r="CE1174" s="108"/>
      <c r="CF1174" s="108"/>
    </row>
    <row r="1175" spans="1:84">
      <c r="A1175" s="108"/>
      <c r="B1175" s="108"/>
      <c r="E1175" s="108"/>
      <c r="F1175" s="108"/>
      <c r="J1175" s="108"/>
      <c r="K1175" s="108"/>
      <c r="L1175" s="108"/>
      <c r="M1175" s="108"/>
      <c r="N1175" s="108"/>
      <c r="O1175" s="108"/>
      <c r="P1175" s="108"/>
      <c r="Q1175" s="108"/>
      <c r="R1175" s="108"/>
      <c r="S1175" s="108"/>
      <c r="T1175" s="108"/>
      <c r="U1175" s="108"/>
      <c r="V1175" s="108"/>
      <c r="W1175" s="108"/>
      <c r="X1175" s="108"/>
      <c r="Y1175" s="108"/>
      <c r="Z1175" s="108"/>
      <c r="AA1175" s="108"/>
      <c r="AB1175" s="108"/>
      <c r="AC1175" s="108"/>
      <c r="AD1175" s="108"/>
      <c r="AE1175" s="108"/>
      <c r="AF1175" s="108"/>
      <c r="AG1175" s="108"/>
      <c r="AH1175" s="108"/>
      <c r="AI1175" s="108"/>
      <c r="AJ1175" s="108"/>
      <c r="AK1175" s="108"/>
      <c r="AL1175" s="108"/>
      <c r="AM1175" s="108"/>
      <c r="AN1175" s="108"/>
      <c r="AO1175" s="108"/>
      <c r="AP1175" s="108"/>
      <c r="AQ1175" s="108"/>
      <c r="AR1175" s="108"/>
      <c r="AS1175" s="108"/>
      <c r="AT1175" s="108"/>
      <c r="AU1175" s="108"/>
      <c r="AV1175" s="108"/>
      <c r="AW1175" s="108"/>
      <c r="AX1175" s="108"/>
      <c r="AY1175" s="108"/>
      <c r="AZ1175" s="108"/>
      <c r="BA1175" s="108"/>
      <c r="BF1175" s="108"/>
      <c r="BH1175" s="108"/>
      <c r="BJ1175" s="108"/>
      <c r="BL1175" s="108"/>
      <c r="BM1175" s="108"/>
      <c r="BN1175" s="108"/>
      <c r="CC1175" s="108"/>
      <c r="CD1175" s="108"/>
      <c r="CE1175" s="108"/>
      <c r="CF1175" s="108"/>
    </row>
    <row r="1176" spans="1:84">
      <c r="A1176" s="108"/>
      <c r="B1176" s="108"/>
      <c r="E1176" s="108"/>
      <c r="F1176" s="108"/>
      <c r="J1176" s="108"/>
      <c r="K1176" s="108"/>
      <c r="L1176" s="108"/>
      <c r="M1176" s="108"/>
      <c r="N1176" s="108"/>
      <c r="O1176" s="108"/>
      <c r="P1176" s="108"/>
      <c r="Q1176" s="108"/>
      <c r="R1176" s="108"/>
      <c r="S1176" s="108"/>
      <c r="T1176" s="108"/>
      <c r="U1176" s="108"/>
      <c r="V1176" s="108"/>
      <c r="W1176" s="108"/>
      <c r="X1176" s="108"/>
      <c r="Y1176" s="108"/>
      <c r="Z1176" s="108"/>
      <c r="AA1176" s="108"/>
      <c r="AB1176" s="108"/>
      <c r="AC1176" s="108"/>
      <c r="AD1176" s="108"/>
      <c r="AE1176" s="108"/>
      <c r="AF1176" s="108"/>
      <c r="AG1176" s="108"/>
      <c r="AH1176" s="108"/>
      <c r="AI1176" s="108"/>
      <c r="AJ1176" s="108"/>
      <c r="AK1176" s="108"/>
      <c r="AL1176" s="108"/>
      <c r="AM1176" s="108"/>
      <c r="AN1176" s="108"/>
      <c r="AO1176" s="108"/>
      <c r="AP1176" s="108"/>
      <c r="AQ1176" s="108"/>
      <c r="AR1176" s="108"/>
      <c r="AS1176" s="108"/>
      <c r="AT1176" s="108"/>
      <c r="AU1176" s="108"/>
      <c r="AV1176" s="108"/>
      <c r="AW1176" s="108"/>
      <c r="AX1176" s="108"/>
      <c r="AY1176" s="108"/>
      <c r="AZ1176" s="108"/>
      <c r="BA1176" s="108"/>
      <c r="BF1176" s="108"/>
      <c r="BH1176" s="108"/>
      <c r="BJ1176" s="108"/>
      <c r="BL1176" s="108"/>
      <c r="BM1176" s="108"/>
      <c r="BN1176" s="108"/>
      <c r="CC1176" s="108"/>
      <c r="CD1176" s="108"/>
      <c r="CE1176" s="108"/>
      <c r="CF1176" s="108"/>
    </row>
    <row r="1177" spans="1:84">
      <c r="A1177" s="108"/>
      <c r="B1177" s="108"/>
      <c r="E1177" s="108"/>
      <c r="F1177" s="108"/>
      <c r="J1177" s="108"/>
      <c r="K1177" s="108"/>
      <c r="L1177" s="108"/>
      <c r="M1177" s="108"/>
      <c r="N1177" s="108"/>
      <c r="O1177" s="108"/>
      <c r="P1177" s="108"/>
      <c r="Q1177" s="108"/>
      <c r="R1177" s="108"/>
      <c r="S1177" s="108"/>
      <c r="T1177" s="108"/>
      <c r="U1177" s="108"/>
      <c r="V1177" s="108"/>
      <c r="W1177" s="108"/>
      <c r="X1177" s="108"/>
      <c r="Y1177" s="108"/>
      <c r="Z1177" s="108"/>
      <c r="AA1177" s="108"/>
      <c r="AB1177" s="108"/>
      <c r="AC1177" s="108"/>
      <c r="AD1177" s="108"/>
      <c r="AE1177" s="108"/>
      <c r="AF1177" s="108"/>
      <c r="AG1177" s="108"/>
      <c r="AH1177" s="108"/>
      <c r="AI1177" s="108"/>
      <c r="AJ1177" s="108"/>
      <c r="AK1177" s="108"/>
      <c r="AL1177" s="108"/>
      <c r="AM1177" s="108"/>
      <c r="AN1177" s="108"/>
      <c r="AO1177" s="108"/>
      <c r="AP1177" s="108"/>
      <c r="AQ1177" s="108"/>
      <c r="AR1177" s="108"/>
      <c r="AS1177" s="108"/>
      <c r="AT1177" s="108"/>
      <c r="AU1177" s="108"/>
      <c r="AV1177" s="108"/>
      <c r="AW1177" s="108"/>
      <c r="AX1177" s="108"/>
      <c r="AY1177" s="108"/>
      <c r="AZ1177" s="108"/>
      <c r="BA1177" s="108"/>
      <c r="BF1177" s="108"/>
      <c r="BH1177" s="108"/>
      <c r="BJ1177" s="108"/>
      <c r="BL1177" s="108"/>
      <c r="BM1177" s="108"/>
      <c r="BN1177" s="108"/>
      <c r="CC1177" s="108"/>
      <c r="CD1177" s="108"/>
      <c r="CE1177" s="108"/>
      <c r="CF1177" s="108"/>
    </row>
    <row r="1178" spans="1:84">
      <c r="A1178" s="108"/>
      <c r="B1178" s="108"/>
      <c r="E1178" s="108"/>
      <c r="F1178" s="108"/>
      <c r="J1178" s="108"/>
      <c r="K1178" s="108"/>
      <c r="L1178" s="108"/>
      <c r="M1178" s="108"/>
      <c r="N1178" s="108"/>
      <c r="O1178" s="108"/>
      <c r="P1178" s="108"/>
      <c r="Q1178" s="108"/>
      <c r="R1178" s="108"/>
      <c r="S1178" s="108"/>
      <c r="T1178" s="108"/>
      <c r="U1178" s="108"/>
      <c r="V1178" s="108"/>
      <c r="W1178" s="108"/>
      <c r="X1178" s="108"/>
      <c r="Y1178" s="108"/>
      <c r="Z1178" s="108"/>
      <c r="AA1178" s="108"/>
      <c r="AB1178" s="108"/>
      <c r="AC1178" s="108"/>
      <c r="AD1178" s="108"/>
      <c r="AE1178" s="108"/>
      <c r="AF1178" s="108"/>
      <c r="AG1178" s="108"/>
      <c r="AH1178" s="108"/>
      <c r="AI1178" s="108"/>
      <c r="AJ1178" s="108"/>
      <c r="AK1178" s="108"/>
      <c r="AL1178" s="108"/>
      <c r="AM1178" s="108"/>
      <c r="AN1178" s="108"/>
      <c r="AO1178" s="108"/>
      <c r="AP1178" s="108"/>
      <c r="AQ1178" s="108"/>
      <c r="AR1178" s="108"/>
      <c r="AS1178" s="108"/>
      <c r="AT1178" s="108"/>
      <c r="AU1178" s="108"/>
      <c r="AV1178" s="108"/>
      <c r="AW1178" s="108"/>
      <c r="AX1178" s="108"/>
      <c r="AY1178" s="108"/>
      <c r="AZ1178" s="108"/>
      <c r="BA1178" s="108"/>
      <c r="BF1178" s="108"/>
      <c r="BH1178" s="108"/>
      <c r="BJ1178" s="108"/>
      <c r="BL1178" s="108"/>
      <c r="BM1178" s="108"/>
      <c r="BN1178" s="108"/>
      <c r="CC1178" s="108"/>
      <c r="CD1178" s="108"/>
      <c r="CE1178" s="108"/>
      <c r="CF1178" s="108"/>
    </row>
    <row r="1179" spans="1:84">
      <c r="A1179" s="108"/>
      <c r="B1179" s="108"/>
      <c r="E1179" s="108"/>
      <c r="F1179" s="108"/>
      <c r="J1179" s="108"/>
      <c r="K1179" s="108"/>
      <c r="L1179" s="108"/>
      <c r="M1179" s="108"/>
      <c r="N1179" s="108"/>
      <c r="O1179" s="108"/>
      <c r="P1179" s="108"/>
      <c r="Q1179" s="108"/>
      <c r="R1179" s="108"/>
      <c r="S1179" s="108"/>
      <c r="T1179" s="108"/>
      <c r="U1179" s="108"/>
      <c r="V1179" s="108"/>
      <c r="W1179" s="108"/>
      <c r="X1179" s="108"/>
      <c r="Y1179" s="108"/>
      <c r="Z1179" s="108"/>
      <c r="AA1179" s="108"/>
      <c r="AB1179" s="108"/>
      <c r="AC1179" s="108"/>
      <c r="AD1179" s="108"/>
      <c r="AE1179" s="108"/>
      <c r="AF1179" s="108"/>
      <c r="AG1179" s="108"/>
      <c r="AH1179" s="108"/>
      <c r="AI1179" s="108"/>
      <c r="AJ1179" s="108"/>
      <c r="AK1179" s="108"/>
      <c r="AL1179" s="108"/>
      <c r="AM1179" s="108"/>
      <c r="AN1179" s="108"/>
      <c r="AO1179" s="108"/>
      <c r="AP1179" s="108"/>
      <c r="AQ1179" s="108"/>
      <c r="AR1179" s="108"/>
      <c r="AS1179" s="108"/>
      <c r="AT1179" s="108"/>
      <c r="AU1179" s="108"/>
      <c r="AV1179" s="108"/>
      <c r="AW1179" s="108"/>
      <c r="AX1179" s="108"/>
      <c r="AY1179" s="108"/>
      <c r="AZ1179" s="108"/>
      <c r="BA1179" s="108"/>
      <c r="BF1179" s="108"/>
      <c r="BH1179" s="108"/>
      <c r="BJ1179" s="108"/>
      <c r="BL1179" s="108"/>
      <c r="BM1179" s="108"/>
      <c r="BN1179" s="108"/>
      <c r="CC1179" s="108"/>
      <c r="CD1179" s="108"/>
      <c r="CE1179" s="108"/>
      <c r="CF1179" s="108"/>
    </row>
    <row r="1180" spans="1:84">
      <c r="A1180" s="108"/>
      <c r="B1180" s="108"/>
      <c r="E1180" s="108"/>
      <c r="F1180" s="108"/>
      <c r="J1180" s="108"/>
      <c r="K1180" s="108"/>
      <c r="L1180" s="108"/>
      <c r="M1180" s="108"/>
      <c r="N1180" s="108"/>
      <c r="O1180" s="108"/>
      <c r="P1180" s="108"/>
      <c r="Q1180" s="108"/>
      <c r="R1180" s="108"/>
      <c r="S1180" s="108"/>
      <c r="T1180" s="108"/>
      <c r="U1180" s="108"/>
      <c r="V1180" s="108"/>
      <c r="W1180" s="108"/>
      <c r="X1180" s="108"/>
      <c r="Y1180" s="108"/>
      <c r="Z1180" s="108"/>
      <c r="AA1180" s="108"/>
      <c r="AB1180" s="108"/>
      <c r="AC1180" s="108"/>
      <c r="AD1180" s="108"/>
      <c r="AE1180" s="108"/>
      <c r="AF1180" s="108"/>
      <c r="AG1180" s="108"/>
      <c r="AH1180" s="108"/>
      <c r="AI1180" s="108"/>
      <c r="AJ1180" s="108"/>
      <c r="AK1180" s="108"/>
      <c r="AL1180" s="108"/>
      <c r="AM1180" s="108"/>
      <c r="AN1180" s="108"/>
      <c r="AO1180" s="108"/>
      <c r="AP1180" s="108"/>
      <c r="AQ1180" s="108"/>
      <c r="AR1180" s="108"/>
      <c r="AS1180" s="108"/>
      <c r="AT1180" s="108"/>
      <c r="AU1180" s="108"/>
      <c r="AV1180" s="108"/>
      <c r="AW1180" s="108"/>
      <c r="AX1180" s="108"/>
      <c r="AY1180" s="108"/>
      <c r="AZ1180" s="108"/>
      <c r="BA1180" s="108"/>
      <c r="BF1180" s="108"/>
      <c r="BH1180" s="108"/>
      <c r="BJ1180" s="108"/>
      <c r="BL1180" s="108"/>
      <c r="BM1180" s="108"/>
      <c r="BN1180" s="108"/>
      <c r="CC1180" s="108"/>
      <c r="CD1180" s="108"/>
      <c r="CE1180" s="108"/>
      <c r="CF1180" s="108"/>
    </row>
    <row r="1181" spans="1:84">
      <c r="A1181" s="108"/>
      <c r="B1181" s="108"/>
      <c r="E1181" s="108"/>
      <c r="F1181" s="108"/>
      <c r="J1181" s="108"/>
      <c r="K1181" s="108"/>
      <c r="L1181" s="108"/>
      <c r="M1181" s="108"/>
      <c r="N1181" s="108"/>
      <c r="O1181" s="108"/>
      <c r="P1181" s="108"/>
      <c r="Q1181" s="108"/>
      <c r="R1181" s="108"/>
      <c r="S1181" s="108"/>
      <c r="T1181" s="108"/>
      <c r="U1181" s="108"/>
      <c r="V1181" s="108"/>
      <c r="W1181" s="108"/>
      <c r="X1181" s="108"/>
      <c r="Y1181" s="108"/>
      <c r="Z1181" s="108"/>
      <c r="AA1181" s="108"/>
      <c r="AB1181" s="108"/>
      <c r="AC1181" s="108"/>
      <c r="AD1181" s="108"/>
      <c r="AE1181" s="108"/>
      <c r="AF1181" s="108"/>
      <c r="AG1181" s="108"/>
      <c r="AH1181" s="108"/>
      <c r="AI1181" s="108"/>
      <c r="AJ1181" s="108"/>
      <c r="AK1181" s="108"/>
      <c r="AL1181" s="108"/>
      <c r="AM1181" s="108"/>
      <c r="AN1181" s="108"/>
      <c r="AO1181" s="108"/>
      <c r="AP1181" s="108"/>
      <c r="AQ1181" s="108"/>
      <c r="AR1181" s="108"/>
      <c r="AS1181" s="108"/>
      <c r="AT1181" s="108"/>
      <c r="AU1181" s="108"/>
      <c r="AV1181" s="108"/>
      <c r="AW1181" s="108"/>
      <c r="AX1181" s="108"/>
      <c r="AY1181" s="108"/>
      <c r="AZ1181" s="108"/>
      <c r="BA1181" s="108"/>
      <c r="BF1181" s="108"/>
      <c r="BH1181" s="108"/>
      <c r="BJ1181" s="108"/>
      <c r="BL1181" s="108"/>
      <c r="BM1181" s="108"/>
      <c r="BN1181" s="108"/>
      <c r="CC1181" s="108"/>
      <c r="CD1181" s="108"/>
      <c r="CE1181" s="108"/>
      <c r="CF1181" s="108"/>
    </row>
    <row r="1182" spans="1:84">
      <c r="A1182" s="108"/>
      <c r="B1182" s="108"/>
      <c r="E1182" s="108"/>
      <c r="F1182" s="108"/>
      <c r="J1182" s="108"/>
      <c r="K1182" s="108"/>
      <c r="L1182" s="108"/>
      <c r="M1182" s="108"/>
      <c r="N1182" s="108"/>
      <c r="O1182" s="108"/>
      <c r="P1182" s="108"/>
      <c r="Q1182" s="108"/>
      <c r="R1182" s="108"/>
      <c r="S1182" s="108"/>
      <c r="T1182" s="108"/>
      <c r="U1182" s="108"/>
      <c r="V1182" s="108"/>
      <c r="W1182" s="108"/>
      <c r="X1182" s="108"/>
      <c r="Y1182" s="108"/>
      <c r="Z1182" s="108"/>
      <c r="AA1182" s="108"/>
      <c r="AB1182" s="108"/>
      <c r="AC1182" s="108"/>
      <c r="AD1182" s="108"/>
      <c r="AE1182" s="108"/>
      <c r="AF1182" s="108"/>
      <c r="AG1182" s="108"/>
      <c r="AH1182" s="108"/>
      <c r="AI1182" s="108"/>
      <c r="AJ1182" s="108"/>
      <c r="AK1182" s="108"/>
      <c r="AL1182" s="108"/>
      <c r="AM1182" s="108"/>
      <c r="AN1182" s="108"/>
      <c r="AO1182" s="108"/>
      <c r="AP1182" s="108"/>
      <c r="AQ1182" s="108"/>
      <c r="AR1182" s="108"/>
      <c r="AS1182" s="108"/>
      <c r="AT1182" s="108"/>
      <c r="AU1182" s="108"/>
      <c r="AV1182" s="108"/>
      <c r="AW1182" s="108"/>
      <c r="AX1182" s="108"/>
      <c r="AY1182" s="108"/>
      <c r="AZ1182" s="108"/>
      <c r="BA1182" s="108"/>
      <c r="BF1182" s="108"/>
      <c r="BH1182" s="108"/>
      <c r="BJ1182" s="108"/>
      <c r="BL1182" s="108"/>
      <c r="BM1182" s="108"/>
      <c r="BN1182" s="108"/>
      <c r="CC1182" s="108"/>
      <c r="CD1182" s="108"/>
      <c r="CE1182" s="108"/>
      <c r="CF1182" s="108"/>
    </row>
    <row r="1183" spans="1:84">
      <c r="A1183" s="108"/>
      <c r="B1183" s="108"/>
      <c r="E1183" s="108"/>
      <c r="F1183" s="108"/>
      <c r="J1183" s="108"/>
      <c r="K1183" s="108"/>
      <c r="L1183" s="108"/>
      <c r="M1183" s="108"/>
      <c r="N1183" s="108"/>
      <c r="O1183" s="108"/>
      <c r="P1183" s="108"/>
      <c r="Q1183" s="108"/>
      <c r="R1183" s="108"/>
      <c r="S1183" s="108"/>
      <c r="T1183" s="108"/>
      <c r="U1183" s="108"/>
      <c r="V1183" s="108"/>
      <c r="W1183" s="108"/>
      <c r="X1183" s="108"/>
      <c r="Y1183" s="108"/>
      <c r="Z1183" s="108"/>
      <c r="AA1183" s="108"/>
      <c r="AB1183" s="108"/>
      <c r="AC1183" s="108"/>
      <c r="AD1183" s="108"/>
      <c r="AE1183" s="108"/>
      <c r="AF1183" s="108"/>
      <c r="AG1183" s="108"/>
      <c r="AH1183" s="108"/>
      <c r="AI1183" s="108"/>
      <c r="AJ1183" s="108"/>
      <c r="AK1183" s="108"/>
      <c r="AL1183" s="108"/>
      <c r="AM1183" s="108"/>
      <c r="AN1183" s="108"/>
      <c r="AO1183" s="108"/>
      <c r="AP1183" s="108"/>
      <c r="AQ1183" s="108"/>
      <c r="AR1183" s="108"/>
      <c r="AS1183" s="108"/>
      <c r="AT1183" s="108"/>
      <c r="AU1183" s="108"/>
      <c r="AV1183" s="108"/>
      <c r="AW1183" s="108"/>
      <c r="AX1183" s="108"/>
      <c r="AY1183" s="108"/>
      <c r="AZ1183" s="108"/>
      <c r="BA1183" s="108"/>
      <c r="BF1183" s="108"/>
      <c r="BH1183" s="108"/>
      <c r="BJ1183" s="108"/>
      <c r="BL1183" s="108"/>
      <c r="BM1183" s="108"/>
      <c r="BN1183" s="108"/>
      <c r="CC1183" s="108"/>
      <c r="CD1183" s="108"/>
      <c r="CE1183" s="108"/>
      <c r="CF1183" s="108"/>
    </row>
    <row r="1184" spans="1:84">
      <c r="A1184" s="108"/>
      <c r="B1184" s="108"/>
      <c r="E1184" s="108"/>
      <c r="F1184" s="108"/>
      <c r="J1184" s="108"/>
      <c r="K1184" s="108"/>
      <c r="L1184" s="108"/>
      <c r="M1184" s="108"/>
      <c r="N1184" s="108"/>
      <c r="O1184" s="108"/>
      <c r="P1184" s="108"/>
      <c r="Q1184" s="108"/>
      <c r="R1184" s="108"/>
      <c r="S1184" s="108"/>
      <c r="T1184" s="108"/>
      <c r="U1184" s="108"/>
      <c r="V1184" s="108"/>
      <c r="W1184" s="108"/>
      <c r="X1184" s="108"/>
      <c r="Y1184" s="108"/>
      <c r="Z1184" s="108"/>
      <c r="AA1184" s="108"/>
      <c r="AB1184" s="108"/>
      <c r="AC1184" s="108"/>
      <c r="AD1184" s="108"/>
      <c r="AE1184" s="108"/>
      <c r="AF1184" s="108"/>
      <c r="AG1184" s="108"/>
      <c r="AH1184" s="108"/>
      <c r="AI1184" s="108"/>
      <c r="AJ1184" s="108"/>
      <c r="AK1184" s="108"/>
      <c r="AL1184" s="108"/>
      <c r="AM1184" s="108"/>
      <c r="AN1184" s="108"/>
      <c r="AO1184" s="108"/>
      <c r="AP1184" s="108"/>
      <c r="AQ1184" s="108"/>
      <c r="AR1184" s="108"/>
      <c r="AS1184" s="108"/>
      <c r="AT1184" s="108"/>
      <c r="AU1184" s="108"/>
      <c r="AV1184" s="108"/>
      <c r="AW1184" s="108"/>
      <c r="AX1184" s="108"/>
      <c r="AY1184" s="108"/>
      <c r="AZ1184" s="108"/>
      <c r="BA1184" s="108"/>
      <c r="BF1184" s="108"/>
      <c r="BH1184" s="108"/>
      <c r="BJ1184" s="108"/>
      <c r="BL1184" s="108"/>
      <c r="BM1184" s="108"/>
      <c r="BN1184" s="108"/>
      <c r="CC1184" s="108"/>
      <c r="CD1184" s="108"/>
      <c r="CE1184" s="108"/>
      <c r="CF1184" s="108"/>
    </row>
    <row r="1185" spans="1:84">
      <c r="A1185" s="108"/>
      <c r="B1185" s="108"/>
      <c r="E1185" s="108"/>
      <c r="F1185" s="108"/>
      <c r="J1185" s="108"/>
      <c r="K1185" s="108"/>
      <c r="L1185" s="108"/>
      <c r="M1185" s="108"/>
      <c r="N1185" s="108"/>
      <c r="O1185" s="108"/>
      <c r="P1185" s="108"/>
      <c r="Q1185" s="108"/>
      <c r="R1185" s="108"/>
      <c r="S1185" s="108"/>
      <c r="T1185" s="108"/>
      <c r="U1185" s="108"/>
      <c r="V1185" s="108"/>
      <c r="W1185" s="108"/>
      <c r="X1185" s="108"/>
      <c r="Y1185" s="108"/>
      <c r="Z1185" s="108"/>
      <c r="AA1185" s="108"/>
      <c r="AB1185" s="108"/>
      <c r="AC1185" s="108"/>
      <c r="AD1185" s="108"/>
      <c r="AE1185" s="108"/>
      <c r="AF1185" s="108"/>
      <c r="AG1185" s="108"/>
      <c r="AH1185" s="108"/>
      <c r="AI1185" s="108"/>
      <c r="AJ1185" s="108"/>
      <c r="AK1185" s="108"/>
      <c r="AL1185" s="108"/>
      <c r="AM1185" s="108"/>
      <c r="AN1185" s="108"/>
      <c r="AO1185" s="108"/>
      <c r="AP1185" s="108"/>
      <c r="AQ1185" s="108"/>
      <c r="AR1185" s="108"/>
      <c r="AS1185" s="108"/>
      <c r="AT1185" s="108"/>
      <c r="AU1185" s="108"/>
      <c r="AV1185" s="108"/>
      <c r="AW1185" s="108"/>
      <c r="AX1185" s="108"/>
      <c r="AY1185" s="108"/>
      <c r="AZ1185" s="108"/>
      <c r="BA1185" s="108"/>
      <c r="BF1185" s="108"/>
      <c r="BH1185" s="108"/>
      <c r="BJ1185" s="108"/>
      <c r="BL1185" s="108"/>
      <c r="BM1185" s="108"/>
      <c r="BN1185" s="108"/>
      <c r="CC1185" s="108"/>
      <c r="CD1185" s="108"/>
      <c r="CE1185" s="108"/>
      <c r="CF1185" s="108"/>
    </row>
    <row r="1186" spans="1:84">
      <c r="A1186" s="108"/>
      <c r="B1186" s="108"/>
      <c r="E1186" s="108"/>
      <c r="F1186" s="108"/>
      <c r="J1186" s="108"/>
      <c r="K1186" s="108"/>
      <c r="L1186" s="108"/>
      <c r="M1186" s="108"/>
      <c r="N1186" s="108"/>
      <c r="O1186" s="108"/>
      <c r="P1186" s="108"/>
      <c r="Q1186" s="108"/>
      <c r="R1186" s="108"/>
      <c r="S1186" s="108"/>
      <c r="T1186" s="108"/>
      <c r="U1186" s="108"/>
      <c r="V1186" s="108"/>
      <c r="W1186" s="108"/>
      <c r="X1186" s="108"/>
      <c r="Y1186" s="108"/>
      <c r="Z1186" s="108"/>
      <c r="AA1186" s="108"/>
      <c r="AB1186" s="108"/>
      <c r="AC1186" s="108"/>
      <c r="AD1186" s="108"/>
      <c r="AE1186" s="108"/>
      <c r="AF1186" s="108"/>
      <c r="AG1186" s="108"/>
      <c r="AH1186" s="108"/>
      <c r="AI1186" s="108"/>
      <c r="AJ1186" s="108"/>
      <c r="AK1186" s="108"/>
      <c r="AL1186" s="108"/>
      <c r="AM1186" s="108"/>
      <c r="AN1186" s="108"/>
      <c r="AO1186" s="108"/>
      <c r="AP1186" s="108"/>
      <c r="AQ1186" s="108"/>
      <c r="AR1186" s="108"/>
      <c r="AS1186" s="108"/>
      <c r="AT1186" s="108"/>
      <c r="AU1186" s="108"/>
      <c r="AV1186" s="108"/>
      <c r="AW1186" s="108"/>
      <c r="AX1186" s="108"/>
      <c r="AY1186" s="108"/>
      <c r="AZ1186" s="108"/>
      <c r="BA1186" s="108"/>
      <c r="BF1186" s="108"/>
      <c r="BH1186" s="108"/>
      <c r="BJ1186" s="108"/>
      <c r="BL1186" s="108"/>
      <c r="BM1186" s="108"/>
      <c r="BN1186" s="108"/>
      <c r="CC1186" s="108"/>
      <c r="CD1186" s="108"/>
      <c r="CE1186" s="108"/>
      <c r="CF1186" s="108"/>
    </row>
    <row r="1187" spans="1:84">
      <c r="A1187" s="108"/>
      <c r="B1187" s="108"/>
      <c r="E1187" s="108"/>
      <c r="F1187" s="108"/>
      <c r="J1187" s="108"/>
      <c r="K1187" s="108"/>
      <c r="L1187" s="108"/>
      <c r="M1187" s="108"/>
      <c r="N1187" s="108"/>
      <c r="O1187" s="108"/>
      <c r="P1187" s="108"/>
      <c r="Q1187" s="108"/>
      <c r="R1187" s="108"/>
      <c r="S1187" s="108"/>
      <c r="T1187" s="108"/>
      <c r="U1187" s="108"/>
      <c r="V1187" s="108"/>
      <c r="W1187" s="108"/>
      <c r="X1187" s="108"/>
      <c r="Y1187" s="108"/>
      <c r="Z1187" s="108"/>
      <c r="AA1187" s="108"/>
      <c r="AB1187" s="108"/>
      <c r="AC1187" s="108"/>
      <c r="AD1187" s="108"/>
      <c r="AE1187" s="108"/>
      <c r="AF1187" s="108"/>
      <c r="AG1187" s="108"/>
      <c r="AH1187" s="108"/>
      <c r="AI1187" s="108"/>
      <c r="AJ1187" s="108"/>
      <c r="AK1187" s="108"/>
      <c r="AL1187" s="108"/>
      <c r="AM1187" s="108"/>
      <c r="AN1187" s="108"/>
      <c r="AO1187" s="108"/>
      <c r="AP1187" s="108"/>
      <c r="AQ1187" s="108"/>
      <c r="AR1187" s="108"/>
      <c r="AS1187" s="108"/>
      <c r="AT1187" s="108"/>
      <c r="AU1187" s="108"/>
      <c r="AV1187" s="108"/>
      <c r="AW1187" s="108"/>
      <c r="AX1187" s="108"/>
      <c r="AY1187" s="108"/>
      <c r="AZ1187" s="108"/>
      <c r="BA1187" s="108"/>
      <c r="BF1187" s="108"/>
      <c r="BH1187" s="108"/>
      <c r="BJ1187" s="108"/>
      <c r="BL1187" s="108"/>
      <c r="BM1187" s="108"/>
      <c r="BN1187" s="108"/>
      <c r="CC1187" s="108"/>
      <c r="CD1187" s="108"/>
      <c r="CE1187" s="108"/>
      <c r="CF1187" s="108"/>
    </row>
    <row r="1188" spans="1:84">
      <c r="A1188" s="108"/>
      <c r="B1188" s="108"/>
      <c r="E1188" s="108"/>
      <c r="F1188" s="108"/>
      <c r="J1188" s="108"/>
      <c r="K1188" s="108"/>
      <c r="L1188" s="108"/>
      <c r="M1188" s="108"/>
      <c r="N1188" s="108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8"/>
      <c r="AA1188" s="108"/>
      <c r="AB1188" s="108"/>
      <c r="AC1188" s="108"/>
      <c r="AD1188" s="108"/>
      <c r="AE1188" s="108"/>
      <c r="AF1188" s="108"/>
      <c r="AG1188" s="108"/>
      <c r="AH1188" s="108"/>
      <c r="AI1188" s="108"/>
      <c r="AJ1188" s="108"/>
      <c r="AK1188" s="108"/>
      <c r="AL1188" s="108"/>
      <c r="AM1188" s="108"/>
      <c r="AN1188" s="108"/>
      <c r="AO1188" s="108"/>
      <c r="AP1188" s="108"/>
      <c r="AQ1188" s="108"/>
      <c r="AR1188" s="108"/>
      <c r="AS1188" s="108"/>
      <c r="AT1188" s="108"/>
      <c r="AU1188" s="108"/>
      <c r="AV1188" s="108"/>
      <c r="AW1188" s="108"/>
      <c r="AX1188" s="108"/>
      <c r="AY1188" s="108"/>
      <c r="AZ1188" s="108"/>
      <c r="BA1188" s="108"/>
      <c r="BF1188" s="108"/>
      <c r="BH1188" s="108"/>
      <c r="BJ1188" s="108"/>
      <c r="BL1188" s="108"/>
      <c r="BM1188" s="108"/>
      <c r="BN1188" s="108"/>
      <c r="CC1188" s="108"/>
      <c r="CD1188" s="108"/>
      <c r="CE1188" s="108"/>
      <c r="CF1188" s="108"/>
    </row>
    <row r="1189" spans="1:84">
      <c r="A1189" s="108"/>
      <c r="B1189" s="108"/>
      <c r="E1189" s="108"/>
      <c r="F1189" s="108"/>
      <c r="J1189" s="108"/>
      <c r="K1189" s="108"/>
      <c r="L1189" s="108"/>
      <c r="M1189" s="108"/>
      <c r="N1189" s="108"/>
      <c r="O1189" s="108"/>
      <c r="P1189" s="108"/>
      <c r="Q1189" s="108"/>
      <c r="R1189" s="108"/>
      <c r="S1189" s="108"/>
      <c r="T1189" s="108"/>
      <c r="U1189" s="108"/>
      <c r="V1189" s="108"/>
      <c r="W1189" s="108"/>
      <c r="X1189" s="108"/>
      <c r="Y1189" s="108"/>
      <c r="Z1189" s="108"/>
      <c r="AA1189" s="108"/>
      <c r="AB1189" s="108"/>
      <c r="AC1189" s="108"/>
      <c r="AD1189" s="108"/>
      <c r="AE1189" s="108"/>
      <c r="AF1189" s="108"/>
      <c r="AG1189" s="108"/>
      <c r="AH1189" s="108"/>
      <c r="AI1189" s="108"/>
      <c r="AJ1189" s="108"/>
      <c r="AK1189" s="108"/>
      <c r="AL1189" s="108"/>
      <c r="AM1189" s="108"/>
      <c r="AN1189" s="108"/>
      <c r="AO1189" s="108"/>
      <c r="AP1189" s="108"/>
      <c r="AQ1189" s="108"/>
      <c r="AR1189" s="108"/>
      <c r="AS1189" s="108"/>
      <c r="AT1189" s="108"/>
      <c r="AU1189" s="108"/>
      <c r="AV1189" s="108"/>
      <c r="AW1189" s="108"/>
      <c r="AX1189" s="108"/>
      <c r="AY1189" s="108"/>
      <c r="AZ1189" s="108"/>
      <c r="BA1189" s="108"/>
      <c r="BF1189" s="108"/>
      <c r="BH1189" s="108"/>
      <c r="BJ1189" s="108"/>
      <c r="BL1189" s="108"/>
      <c r="BM1189" s="108"/>
      <c r="BN1189" s="108"/>
      <c r="CC1189" s="108"/>
      <c r="CD1189" s="108"/>
      <c r="CE1189" s="108"/>
      <c r="CF1189" s="108"/>
    </row>
    <row r="1190" spans="1:84">
      <c r="A1190" s="108"/>
      <c r="B1190" s="108"/>
      <c r="E1190" s="108"/>
      <c r="F1190" s="108"/>
      <c r="J1190" s="108"/>
      <c r="K1190" s="108"/>
      <c r="L1190" s="108"/>
      <c r="M1190" s="108"/>
      <c r="N1190" s="108"/>
      <c r="O1190" s="108"/>
      <c r="P1190" s="108"/>
      <c r="Q1190" s="108"/>
      <c r="R1190" s="108"/>
      <c r="S1190" s="108"/>
      <c r="T1190" s="108"/>
      <c r="U1190" s="108"/>
      <c r="V1190" s="108"/>
      <c r="W1190" s="108"/>
      <c r="X1190" s="108"/>
      <c r="Y1190" s="108"/>
      <c r="Z1190" s="108"/>
      <c r="AA1190" s="108"/>
      <c r="AB1190" s="108"/>
      <c r="AC1190" s="108"/>
      <c r="AD1190" s="108"/>
      <c r="AE1190" s="108"/>
      <c r="AF1190" s="108"/>
      <c r="AG1190" s="108"/>
      <c r="AH1190" s="108"/>
      <c r="AI1190" s="108"/>
      <c r="AJ1190" s="108"/>
      <c r="AK1190" s="108"/>
      <c r="AL1190" s="108"/>
      <c r="AM1190" s="108"/>
      <c r="AN1190" s="108"/>
      <c r="AO1190" s="108"/>
      <c r="AP1190" s="108"/>
      <c r="AQ1190" s="108"/>
      <c r="AR1190" s="108"/>
      <c r="AS1190" s="108"/>
      <c r="AT1190" s="108"/>
      <c r="AU1190" s="108"/>
      <c r="AV1190" s="108"/>
      <c r="AW1190" s="108"/>
      <c r="AX1190" s="108"/>
      <c r="AY1190" s="108"/>
      <c r="AZ1190" s="108"/>
      <c r="BA1190" s="108"/>
      <c r="BF1190" s="108"/>
      <c r="BH1190" s="108"/>
      <c r="BJ1190" s="108"/>
      <c r="BL1190" s="108"/>
      <c r="BM1190" s="108"/>
      <c r="BN1190" s="108"/>
      <c r="CC1190" s="108"/>
      <c r="CD1190" s="108"/>
      <c r="CE1190" s="108"/>
      <c r="CF1190" s="108"/>
    </row>
    <row r="1191" spans="1:84">
      <c r="A1191" s="108"/>
      <c r="B1191" s="108"/>
      <c r="E1191" s="108"/>
      <c r="F1191" s="108"/>
      <c r="J1191" s="108"/>
      <c r="K1191" s="108"/>
      <c r="L1191" s="108"/>
      <c r="M1191" s="108"/>
      <c r="N1191" s="108"/>
      <c r="O1191" s="108"/>
      <c r="P1191" s="108"/>
      <c r="Q1191" s="108"/>
      <c r="R1191" s="108"/>
      <c r="S1191" s="108"/>
      <c r="T1191" s="108"/>
      <c r="U1191" s="108"/>
      <c r="V1191" s="108"/>
      <c r="W1191" s="108"/>
      <c r="X1191" s="108"/>
      <c r="Y1191" s="108"/>
      <c r="Z1191" s="108"/>
      <c r="AA1191" s="108"/>
      <c r="AB1191" s="108"/>
      <c r="AC1191" s="108"/>
      <c r="AD1191" s="108"/>
      <c r="AE1191" s="108"/>
      <c r="AF1191" s="108"/>
      <c r="AG1191" s="108"/>
      <c r="AH1191" s="108"/>
      <c r="AI1191" s="108"/>
      <c r="AJ1191" s="108"/>
      <c r="AK1191" s="108"/>
      <c r="AL1191" s="108"/>
      <c r="AM1191" s="108"/>
      <c r="AN1191" s="108"/>
      <c r="AO1191" s="108"/>
      <c r="AP1191" s="108"/>
      <c r="AQ1191" s="108"/>
      <c r="AR1191" s="108"/>
      <c r="AS1191" s="108"/>
      <c r="AT1191" s="108"/>
      <c r="AU1191" s="108"/>
      <c r="AV1191" s="108"/>
      <c r="AW1191" s="108"/>
      <c r="AX1191" s="108"/>
      <c r="AY1191" s="108"/>
      <c r="AZ1191" s="108"/>
      <c r="BA1191" s="108"/>
      <c r="BF1191" s="108"/>
      <c r="BH1191" s="108"/>
      <c r="BJ1191" s="108"/>
      <c r="BL1191" s="108"/>
      <c r="BM1191" s="108"/>
      <c r="BN1191" s="108"/>
      <c r="CC1191" s="108"/>
      <c r="CD1191" s="108"/>
      <c r="CE1191" s="108"/>
      <c r="CF1191" s="108"/>
    </row>
    <row r="1192" spans="1:84">
      <c r="A1192" s="108"/>
      <c r="B1192" s="108"/>
      <c r="E1192" s="108"/>
      <c r="F1192" s="108"/>
      <c r="J1192" s="108"/>
      <c r="K1192" s="108"/>
      <c r="L1192" s="108"/>
      <c r="M1192" s="108"/>
      <c r="N1192" s="108"/>
      <c r="O1192" s="108"/>
      <c r="P1192" s="108"/>
      <c r="Q1192" s="108"/>
      <c r="R1192" s="108"/>
      <c r="S1192" s="108"/>
      <c r="T1192" s="108"/>
      <c r="U1192" s="108"/>
      <c r="V1192" s="108"/>
      <c r="W1192" s="108"/>
      <c r="X1192" s="108"/>
      <c r="Y1192" s="108"/>
      <c r="Z1192" s="108"/>
      <c r="AA1192" s="108"/>
      <c r="AB1192" s="108"/>
      <c r="AC1192" s="108"/>
      <c r="AD1192" s="108"/>
      <c r="AE1192" s="108"/>
      <c r="AF1192" s="108"/>
      <c r="AG1192" s="108"/>
      <c r="AH1192" s="108"/>
      <c r="AI1192" s="108"/>
      <c r="AJ1192" s="108"/>
      <c r="AK1192" s="108"/>
      <c r="AL1192" s="108"/>
      <c r="AM1192" s="108"/>
      <c r="AN1192" s="108"/>
      <c r="AO1192" s="108"/>
      <c r="AP1192" s="108"/>
      <c r="AQ1192" s="108"/>
      <c r="AR1192" s="108"/>
      <c r="AS1192" s="108"/>
      <c r="AT1192" s="108"/>
      <c r="AU1192" s="108"/>
      <c r="AV1192" s="108"/>
      <c r="AW1192" s="108"/>
      <c r="AX1192" s="108"/>
      <c r="AY1192" s="108"/>
      <c r="AZ1192" s="108"/>
      <c r="BA1192" s="108"/>
      <c r="BF1192" s="108"/>
      <c r="BH1192" s="108"/>
      <c r="BJ1192" s="108"/>
      <c r="BL1192" s="108"/>
      <c r="BM1192" s="108"/>
      <c r="BN1192" s="108"/>
      <c r="CC1192" s="108"/>
      <c r="CD1192" s="108"/>
      <c r="CE1192" s="108"/>
      <c r="CF1192" s="108"/>
    </row>
    <row r="1193" spans="1:84">
      <c r="A1193" s="108"/>
      <c r="B1193" s="108"/>
      <c r="E1193" s="108"/>
      <c r="F1193" s="108"/>
      <c r="J1193" s="108"/>
      <c r="K1193" s="108"/>
      <c r="L1193" s="108"/>
      <c r="M1193" s="108"/>
      <c r="N1193" s="108"/>
      <c r="O1193" s="108"/>
      <c r="P1193" s="108"/>
      <c r="Q1193" s="108"/>
      <c r="R1193" s="108"/>
      <c r="S1193" s="108"/>
      <c r="T1193" s="108"/>
      <c r="U1193" s="108"/>
      <c r="V1193" s="108"/>
      <c r="W1193" s="108"/>
      <c r="X1193" s="108"/>
      <c r="Y1193" s="108"/>
      <c r="Z1193" s="108"/>
      <c r="AA1193" s="108"/>
      <c r="AB1193" s="108"/>
      <c r="AC1193" s="108"/>
      <c r="AD1193" s="108"/>
      <c r="AE1193" s="108"/>
      <c r="AF1193" s="108"/>
      <c r="AG1193" s="108"/>
      <c r="AH1193" s="108"/>
      <c r="AI1193" s="108"/>
      <c r="AJ1193" s="108"/>
      <c r="AK1193" s="108"/>
      <c r="AL1193" s="108"/>
      <c r="AM1193" s="108"/>
      <c r="AN1193" s="108"/>
      <c r="AO1193" s="108"/>
      <c r="AP1193" s="108"/>
      <c r="AQ1193" s="108"/>
      <c r="AR1193" s="108"/>
      <c r="AS1193" s="108"/>
      <c r="AT1193" s="108"/>
      <c r="AU1193" s="108"/>
      <c r="AV1193" s="108"/>
      <c r="AW1193" s="108"/>
      <c r="AX1193" s="108"/>
      <c r="AY1193" s="108"/>
      <c r="AZ1193" s="108"/>
      <c r="BA1193" s="108"/>
      <c r="BF1193" s="108"/>
      <c r="BH1193" s="108"/>
      <c r="BJ1193" s="108"/>
      <c r="BL1193" s="108"/>
      <c r="BM1193" s="108"/>
      <c r="BN1193" s="108"/>
      <c r="CC1193" s="108"/>
      <c r="CD1193" s="108"/>
      <c r="CE1193" s="108"/>
      <c r="CF1193" s="108"/>
    </row>
    <row r="1194" spans="1:84">
      <c r="A1194" s="108"/>
      <c r="B1194" s="108"/>
      <c r="E1194" s="108"/>
      <c r="F1194" s="108"/>
      <c r="J1194" s="108"/>
      <c r="K1194" s="108"/>
      <c r="L1194" s="108"/>
      <c r="M1194" s="108"/>
      <c r="N1194" s="108"/>
      <c r="O1194" s="108"/>
      <c r="P1194" s="108"/>
      <c r="Q1194" s="108"/>
      <c r="R1194" s="108"/>
      <c r="S1194" s="108"/>
      <c r="T1194" s="108"/>
      <c r="U1194" s="108"/>
      <c r="V1194" s="108"/>
      <c r="W1194" s="108"/>
      <c r="X1194" s="108"/>
      <c r="Y1194" s="108"/>
      <c r="Z1194" s="108"/>
      <c r="AA1194" s="108"/>
      <c r="AB1194" s="108"/>
      <c r="AC1194" s="108"/>
      <c r="AD1194" s="108"/>
      <c r="AE1194" s="108"/>
      <c r="AF1194" s="108"/>
      <c r="AG1194" s="108"/>
      <c r="AH1194" s="108"/>
      <c r="AI1194" s="108"/>
      <c r="AJ1194" s="108"/>
      <c r="AK1194" s="108"/>
      <c r="AL1194" s="108"/>
      <c r="AM1194" s="108"/>
      <c r="AN1194" s="108"/>
      <c r="AO1194" s="108"/>
      <c r="AP1194" s="108"/>
      <c r="AQ1194" s="108"/>
      <c r="AR1194" s="108"/>
      <c r="AS1194" s="108"/>
      <c r="AT1194" s="108"/>
      <c r="AU1194" s="108"/>
      <c r="AV1194" s="108"/>
      <c r="AW1194" s="108"/>
      <c r="AX1194" s="108"/>
      <c r="AY1194" s="108"/>
      <c r="AZ1194" s="108"/>
      <c r="BA1194" s="108"/>
      <c r="BF1194" s="108"/>
      <c r="BH1194" s="108"/>
      <c r="BJ1194" s="108"/>
      <c r="BL1194" s="108"/>
      <c r="BM1194" s="108"/>
      <c r="BN1194" s="108"/>
      <c r="CC1194" s="108"/>
      <c r="CD1194" s="108"/>
      <c r="CE1194" s="108"/>
      <c r="CF1194" s="108"/>
    </row>
    <row r="1195" spans="1:84">
      <c r="A1195" s="108"/>
      <c r="B1195" s="108"/>
      <c r="E1195" s="108"/>
      <c r="F1195" s="108"/>
      <c r="J1195" s="108"/>
      <c r="K1195" s="108"/>
      <c r="L1195" s="108"/>
      <c r="M1195" s="108"/>
      <c r="N1195" s="108"/>
      <c r="O1195" s="108"/>
      <c r="P1195" s="108"/>
      <c r="Q1195" s="108"/>
      <c r="R1195" s="108"/>
      <c r="S1195" s="108"/>
      <c r="T1195" s="108"/>
      <c r="U1195" s="108"/>
      <c r="V1195" s="108"/>
      <c r="W1195" s="108"/>
      <c r="X1195" s="108"/>
      <c r="Y1195" s="108"/>
      <c r="Z1195" s="108"/>
      <c r="AA1195" s="108"/>
      <c r="AB1195" s="108"/>
      <c r="AC1195" s="108"/>
      <c r="AD1195" s="108"/>
      <c r="AE1195" s="108"/>
      <c r="AF1195" s="108"/>
      <c r="AG1195" s="108"/>
      <c r="AH1195" s="108"/>
      <c r="AI1195" s="108"/>
      <c r="AJ1195" s="108"/>
      <c r="AK1195" s="108"/>
      <c r="AL1195" s="108"/>
      <c r="AM1195" s="108"/>
      <c r="AN1195" s="108"/>
      <c r="AO1195" s="108"/>
      <c r="AP1195" s="108"/>
      <c r="AQ1195" s="108"/>
      <c r="AR1195" s="108"/>
      <c r="AS1195" s="108"/>
      <c r="AT1195" s="108"/>
      <c r="AU1195" s="108"/>
      <c r="AV1195" s="108"/>
      <c r="AW1195" s="108"/>
      <c r="AX1195" s="108"/>
      <c r="AY1195" s="108"/>
      <c r="AZ1195" s="108"/>
      <c r="BA1195" s="108"/>
      <c r="BF1195" s="108"/>
      <c r="BH1195" s="108"/>
      <c r="BJ1195" s="108"/>
      <c r="BL1195" s="108"/>
      <c r="BM1195" s="108"/>
      <c r="BN1195" s="108"/>
      <c r="CC1195" s="108"/>
      <c r="CD1195" s="108"/>
      <c r="CE1195" s="108"/>
      <c r="CF1195" s="108"/>
    </row>
    <row r="1196" spans="1:84">
      <c r="A1196" s="108"/>
      <c r="B1196" s="108"/>
      <c r="E1196" s="108"/>
      <c r="F1196" s="108"/>
      <c r="J1196" s="108"/>
      <c r="K1196" s="108"/>
      <c r="L1196" s="108"/>
      <c r="M1196" s="108"/>
      <c r="N1196" s="108"/>
      <c r="O1196" s="108"/>
      <c r="P1196" s="108"/>
      <c r="Q1196" s="108"/>
      <c r="R1196" s="108"/>
      <c r="S1196" s="108"/>
      <c r="T1196" s="108"/>
      <c r="U1196" s="108"/>
      <c r="V1196" s="108"/>
      <c r="W1196" s="108"/>
      <c r="X1196" s="108"/>
      <c r="Y1196" s="108"/>
      <c r="Z1196" s="108"/>
      <c r="AA1196" s="108"/>
      <c r="AB1196" s="108"/>
      <c r="AC1196" s="108"/>
      <c r="AD1196" s="108"/>
      <c r="AE1196" s="108"/>
      <c r="AF1196" s="108"/>
      <c r="AG1196" s="108"/>
      <c r="AH1196" s="108"/>
      <c r="AI1196" s="108"/>
      <c r="AJ1196" s="108"/>
      <c r="AK1196" s="108"/>
      <c r="AL1196" s="108"/>
      <c r="AM1196" s="108"/>
      <c r="AN1196" s="108"/>
      <c r="AO1196" s="108"/>
      <c r="AP1196" s="108"/>
      <c r="AQ1196" s="108"/>
      <c r="AR1196" s="108"/>
      <c r="AS1196" s="108"/>
      <c r="AT1196" s="108"/>
      <c r="AU1196" s="108"/>
      <c r="AV1196" s="108"/>
      <c r="AW1196" s="108"/>
      <c r="AX1196" s="108"/>
      <c r="AY1196" s="108"/>
      <c r="AZ1196" s="108"/>
      <c r="BA1196" s="108"/>
      <c r="BF1196" s="108"/>
      <c r="BH1196" s="108"/>
      <c r="BJ1196" s="108"/>
      <c r="BL1196" s="108"/>
      <c r="BM1196" s="108"/>
      <c r="BN1196" s="108"/>
      <c r="CC1196" s="108"/>
      <c r="CD1196" s="108"/>
      <c r="CE1196" s="108"/>
      <c r="CF1196" s="108"/>
    </row>
    <row r="1197" spans="1:84">
      <c r="A1197" s="108"/>
      <c r="B1197" s="108"/>
      <c r="E1197" s="108"/>
      <c r="F1197" s="108"/>
      <c r="J1197" s="108"/>
      <c r="K1197" s="108"/>
      <c r="L1197" s="108"/>
      <c r="M1197" s="108"/>
      <c r="N1197" s="108"/>
      <c r="O1197" s="108"/>
      <c r="P1197" s="108"/>
      <c r="Q1197" s="108"/>
      <c r="R1197" s="108"/>
      <c r="S1197" s="108"/>
      <c r="T1197" s="108"/>
      <c r="U1197" s="108"/>
      <c r="V1197" s="108"/>
      <c r="W1197" s="108"/>
      <c r="X1197" s="108"/>
      <c r="Y1197" s="108"/>
      <c r="Z1197" s="108"/>
      <c r="AA1197" s="108"/>
      <c r="AB1197" s="108"/>
      <c r="AC1197" s="108"/>
      <c r="AD1197" s="108"/>
      <c r="AE1197" s="108"/>
      <c r="AF1197" s="108"/>
      <c r="AG1197" s="108"/>
      <c r="AH1197" s="108"/>
      <c r="AI1197" s="108"/>
      <c r="AJ1197" s="108"/>
      <c r="AK1197" s="108"/>
      <c r="AL1197" s="108"/>
      <c r="AM1197" s="108"/>
      <c r="AN1197" s="108"/>
      <c r="AO1197" s="108"/>
      <c r="AP1197" s="108"/>
      <c r="AQ1197" s="108"/>
      <c r="AR1197" s="108"/>
      <c r="AS1197" s="108"/>
      <c r="AT1197" s="108"/>
      <c r="AU1197" s="108"/>
      <c r="AV1197" s="108"/>
      <c r="AW1197" s="108"/>
      <c r="AX1197" s="108"/>
      <c r="AY1197" s="108"/>
      <c r="AZ1197" s="108"/>
      <c r="BA1197" s="108"/>
      <c r="BF1197" s="108"/>
      <c r="BH1197" s="108"/>
      <c r="BJ1197" s="108"/>
      <c r="BL1197" s="108"/>
      <c r="BM1197" s="108"/>
      <c r="BN1197" s="108"/>
      <c r="CC1197" s="108"/>
      <c r="CD1197" s="108"/>
      <c r="CE1197" s="108"/>
      <c r="CF1197" s="108"/>
    </row>
    <row r="1198" spans="1:84">
      <c r="A1198" s="108"/>
      <c r="B1198" s="108"/>
      <c r="E1198" s="108"/>
      <c r="F1198" s="108"/>
      <c r="J1198" s="108"/>
      <c r="K1198" s="108"/>
      <c r="L1198" s="108"/>
      <c r="M1198" s="108"/>
      <c r="N1198" s="108"/>
      <c r="O1198" s="108"/>
      <c r="P1198" s="108"/>
      <c r="Q1198" s="108"/>
      <c r="R1198" s="108"/>
      <c r="S1198" s="108"/>
      <c r="T1198" s="108"/>
      <c r="U1198" s="108"/>
      <c r="V1198" s="108"/>
      <c r="W1198" s="108"/>
      <c r="X1198" s="108"/>
      <c r="Y1198" s="108"/>
      <c r="Z1198" s="108"/>
      <c r="AA1198" s="108"/>
      <c r="AB1198" s="108"/>
      <c r="AC1198" s="108"/>
      <c r="AD1198" s="108"/>
      <c r="AE1198" s="108"/>
      <c r="AF1198" s="108"/>
      <c r="AG1198" s="108"/>
      <c r="AH1198" s="108"/>
      <c r="AI1198" s="108"/>
      <c r="AJ1198" s="108"/>
      <c r="AK1198" s="108"/>
      <c r="AL1198" s="108"/>
      <c r="AM1198" s="108"/>
      <c r="AN1198" s="108"/>
      <c r="AO1198" s="108"/>
      <c r="AP1198" s="108"/>
      <c r="AQ1198" s="108"/>
      <c r="AR1198" s="108"/>
      <c r="AS1198" s="108"/>
      <c r="AT1198" s="108"/>
      <c r="AU1198" s="108"/>
      <c r="AV1198" s="108"/>
      <c r="AW1198" s="108"/>
      <c r="AX1198" s="108"/>
      <c r="AY1198" s="108"/>
      <c r="AZ1198" s="108"/>
      <c r="BA1198" s="108"/>
      <c r="BF1198" s="108"/>
      <c r="BH1198" s="108"/>
      <c r="BJ1198" s="108"/>
      <c r="BL1198" s="108"/>
      <c r="BM1198" s="108"/>
      <c r="BN1198" s="108"/>
      <c r="CC1198" s="108"/>
      <c r="CD1198" s="108"/>
      <c r="CE1198" s="108"/>
      <c r="CF1198" s="108"/>
    </row>
    <row r="1199" spans="1:84">
      <c r="A1199" s="108"/>
      <c r="B1199" s="108"/>
      <c r="E1199" s="108"/>
      <c r="F1199" s="108"/>
      <c r="J1199" s="108"/>
      <c r="K1199" s="108"/>
      <c r="L1199" s="108"/>
      <c r="M1199" s="108"/>
      <c r="N1199" s="108"/>
      <c r="O1199" s="108"/>
      <c r="P1199" s="108"/>
      <c r="Q1199" s="108"/>
      <c r="R1199" s="108"/>
      <c r="S1199" s="108"/>
      <c r="T1199" s="108"/>
      <c r="U1199" s="108"/>
      <c r="V1199" s="108"/>
      <c r="W1199" s="108"/>
      <c r="X1199" s="108"/>
      <c r="Y1199" s="108"/>
      <c r="Z1199" s="108"/>
      <c r="AA1199" s="108"/>
      <c r="AB1199" s="108"/>
      <c r="AC1199" s="108"/>
      <c r="AD1199" s="108"/>
      <c r="AE1199" s="108"/>
      <c r="AF1199" s="108"/>
      <c r="AG1199" s="108"/>
      <c r="AH1199" s="108"/>
      <c r="AI1199" s="108"/>
      <c r="AJ1199" s="108"/>
      <c r="AK1199" s="108"/>
      <c r="AL1199" s="108"/>
      <c r="AM1199" s="108"/>
      <c r="AN1199" s="108"/>
      <c r="AO1199" s="108"/>
      <c r="AP1199" s="108"/>
      <c r="AQ1199" s="108"/>
      <c r="AR1199" s="108"/>
      <c r="AS1199" s="108"/>
      <c r="AT1199" s="108"/>
      <c r="AU1199" s="108"/>
      <c r="AV1199" s="108"/>
      <c r="AW1199" s="108"/>
      <c r="AX1199" s="108"/>
      <c r="AY1199" s="108"/>
      <c r="AZ1199" s="108"/>
      <c r="BA1199" s="108"/>
      <c r="BF1199" s="108"/>
      <c r="BH1199" s="108"/>
      <c r="BJ1199" s="108"/>
      <c r="BL1199" s="108"/>
      <c r="BM1199" s="108"/>
      <c r="BN1199" s="108"/>
      <c r="CC1199" s="108"/>
      <c r="CD1199" s="108"/>
      <c r="CE1199" s="108"/>
      <c r="CF1199" s="108"/>
    </row>
    <row r="1200" spans="1:84">
      <c r="A1200" s="108"/>
      <c r="B1200" s="108"/>
      <c r="E1200" s="108"/>
      <c r="F1200" s="108"/>
      <c r="J1200" s="108"/>
      <c r="K1200" s="108"/>
      <c r="L1200" s="108"/>
      <c r="M1200" s="108"/>
      <c r="N1200" s="108"/>
      <c r="O1200" s="108"/>
      <c r="P1200" s="108"/>
      <c r="Q1200" s="108"/>
      <c r="R1200" s="108"/>
      <c r="S1200" s="108"/>
      <c r="T1200" s="108"/>
      <c r="U1200" s="108"/>
      <c r="V1200" s="108"/>
      <c r="W1200" s="108"/>
      <c r="X1200" s="108"/>
      <c r="Y1200" s="108"/>
      <c r="Z1200" s="108"/>
      <c r="AA1200" s="108"/>
      <c r="AB1200" s="108"/>
      <c r="AC1200" s="108"/>
      <c r="AD1200" s="108"/>
      <c r="AE1200" s="108"/>
      <c r="AF1200" s="108"/>
      <c r="AG1200" s="108"/>
      <c r="AH1200" s="108"/>
      <c r="AI1200" s="108"/>
      <c r="AJ1200" s="108"/>
      <c r="AK1200" s="108"/>
      <c r="AL1200" s="108"/>
      <c r="AM1200" s="108"/>
      <c r="AN1200" s="108"/>
      <c r="AO1200" s="108"/>
      <c r="AP1200" s="108"/>
      <c r="AQ1200" s="108"/>
      <c r="AR1200" s="108"/>
      <c r="AS1200" s="108"/>
      <c r="AT1200" s="108"/>
      <c r="AU1200" s="108"/>
      <c r="AV1200" s="108"/>
      <c r="AW1200" s="108"/>
      <c r="AX1200" s="108"/>
      <c r="AY1200" s="108"/>
      <c r="AZ1200" s="108"/>
      <c r="BA1200" s="108"/>
      <c r="BF1200" s="108"/>
      <c r="BH1200" s="108"/>
      <c r="BJ1200" s="108"/>
      <c r="BL1200" s="108"/>
      <c r="BM1200" s="108"/>
      <c r="BN1200" s="108"/>
      <c r="CC1200" s="108"/>
      <c r="CD1200" s="108"/>
      <c r="CE1200" s="108"/>
      <c r="CF1200" s="108"/>
    </row>
    <row r="1201" spans="1:84">
      <c r="A1201" s="108"/>
      <c r="B1201" s="108"/>
      <c r="E1201" s="108"/>
      <c r="F1201" s="108"/>
      <c r="J1201" s="108"/>
      <c r="K1201" s="108"/>
      <c r="L1201" s="108"/>
      <c r="M1201" s="108"/>
      <c r="N1201" s="108"/>
      <c r="O1201" s="108"/>
      <c r="P1201" s="108"/>
      <c r="Q1201" s="108"/>
      <c r="R1201" s="108"/>
      <c r="S1201" s="108"/>
      <c r="T1201" s="108"/>
      <c r="U1201" s="108"/>
      <c r="V1201" s="108"/>
      <c r="W1201" s="108"/>
      <c r="X1201" s="108"/>
      <c r="Y1201" s="108"/>
      <c r="Z1201" s="108"/>
      <c r="AA1201" s="108"/>
      <c r="AB1201" s="108"/>
      <c r="AC1201" s="108"/>
      <c r="AD1201" s="108"/>
      <c r="AE1201" s="108"/>
      <c r="AF1201" s="108"/>
      <c r="AG1201" s="108"/>
      <c r="AH1201" s="108"/>
      <c r="AI1201" s="108"/>
      <c r="AJ1201" s="108"/>
      <c r="AK1201" s="108"/>
      <c r="AL1201" s="108"/>
      <c r="AM1201" s="108"/>
      <c r="AN1201" s="108"/>
      <c r="AO1201" s="108"/>
      <c r="AP1201" s="108"/>
      <c r="AQ1201" s="108"/>
      <c r="AR1201" s="108"/>
      <c r="AS1201" s="108"/>
      <c r="AT1201" s="108"/>
      <c r="AU1201" s="108"/>
      <c r="AV1201" s="108"/>
      <c r="AW1201" s="108"/>
      <c r="AX1201" s="108"/>
      <c r="AY1201" s="108"/>
      <c r="AZ1201" s="108"/>
      <c r="BA1201" s="108"/>
      <c r="BF1201" s="108"/>
      <c r="BH1201" s="108"/>
      <c r="BJ1201" s="108"/>
      <c r="BL1201" s="108"/>
      <c r="BM1201" s="108"/>
      <c r="BN1201" s="108"/>
      <c r="CC1201" s="108"/>
      <c r="CD1201" s="108"/>
      <c r="CE1201" s="108"/>
      <c r="CF1201" s="108"/>
    </row>
    <row r="1202" spans="1:84">
      <c r="A1202" s="108"/>
      <c r="B1202" s="108"/>
      <c r="E1202" s="108"/>
      <c r="F1202" s="108"/>
      <c r="J1202" s="108"/>
      <c r="K1202" s="108"/>
      <c r="L1202" s="108"/>
      <c r="M1202" s="108"/>
      <c r="N1202" s="108"/>
      <c r="O1202" s="108"/>
      <c r="P1202" s="108"/>
      <c r="Q1202" s="108"/>
      <c r="R1202" s="108"/>
      <c r="S1202" s="108"/>
      <c r="T1202" s="108"/>
      <c r="U1202" s="108"/>
      <c r="V1202" s="108"/>
      <c r="W1202" s="108"/>
      <c r="X1202" s="108"/>
      <c r="Y1202" s="108"/>
      <c r="Z1202" s="108"/>
      <c r="AA1202" s="108"/>
      <c r="AB1202" s="108"/>
      <c r="AC1202" s="108"/>
      <c r="AD1202" s="108"/>
      <c r="AE1202" s="108"/>
      <c r="AF1202" s="108"/>
      <c r="AG1202" s="108"/>
      <c r="AH1202" s="108"/>
      <c r="AI1202" s="108"/>
      <c r="AJ1202" s="108"/>
      <c r="AK1202" s="108"/>
      <c r="AL1202" s="108"/>
      <c r="AM1202" s="108"/>
      <c r="AN1202" s="108"/>
      <c r="AO1202" s="108"/>
      <c r="AP1202" s="108"/>
      <c r="AQ1202" s="108"/>
      <c r="AR1202" s="108"/>
      <c r="AS1202" s="108"/>
      <c r="AT1202" s="108"/>
      <c r="AU1202" s="108"/>
      <c r="AV1202" s="108"/>
      <c r="AW1202" s="108"/>
      <c r="AX1202" s="108"/>
      <c r="AY1202" s="108"/>
      <c r="AZ1202" s="108"/>
      <c r="BA1202" s="108"/>
      <c r="BF1202" s="108"/>
      <c r="BH1202" s="108"/>
      <c r="BJ1202" s="108"/>
      <c r="BL1202" s="108"/>
      <c r="BM1202" s="108"/>
      <c r="BN1202" s="108"/>
      <c r="CC1202" s="108"/>
      <c r="CD1202" s="108"/>
      <c r="CE1202" s="108"/>
      <c r="CF1202" s="108"/>
    </row>
    <row r="1203" spans="1:84">
      <c r="A1203" s="108"/>
      <c r="B1203" s="108"/>
      <c r="E1203" s="108"/>
      <c r="F1203" s="108"/>
      <c r="J1203" s="108"/>
      <c r="K1203" s="108"/>
      <c r="L1203" s="108"/>
      <c r="M1203" s="108"/>
      <c r="N1203" s="108"/>
      <c r="O1203" s="108"/>
      <c r="P1203" s="108"/>
      <c r="Q1203" s="108"/>
      <c r="R1203" s="108"/>
      <c r="S1203" s="108"/>
      <c r="T1203" s="108"/>
      <c r="U1203" s="108"/>
      <c r="V1203" s="108"/>
      <c r="W1203" s="108"/>
      <c r="X1203" s="108"/>
      <c r="Y1203" s="108"/>
      <c r="Z1203" s="108"/>
      <c r="AA1203" s="108"/>
      <c r="AB1203" s="108"/>
      <c r="AC1203" s="108"/>
      <c r="AD1203" s="108"/>
      <c r="AE1203" s="108"/>
      <c r="AF1203" s="108"/>
      <c r="AG1203" s="108"/>
      <c r="AH1203" s="108"/>
      <c r="AI1203" s="108"/>
      <c r="AJ1203" s="108"/>
      <c r="AK1203" s="108"/>
      <c r="AL1203" s="108"/>
      <c r="AM1203" s="108"/>
      <c r="AN1203" s="108"/>
      <c r="AO1203" s="108"/>
      <c r="AP1203" s="108"/>
      <c r="AQ1203" s="108"/>
      <c r="AR1203" s="108"/>
      <c r="AS1203" s="108"/>
      <c r="AT1203" s="108"/>
      <c r="AU1203" s="108"/>
      <c r="AV1203" s="108"/>
      <c r="AW1203" s="108"/>
      <c r="AX1203" s="108"/>
      <c r="AY1203" s="108"/>
      <c r="AZ1203" s="108"/>
      <c r="BA1203" s="108"/>
      <c r="BF1203" s="108"/>
      <c r="BH1203" s="108"/>
      <c r="BJ1203" s="108"/>
      <c r="BL1203" s="108"/>
      <c r="BM1203" s="108"/>
      <c r="BN1203" s="108"/>
      <c r="CC1203" s="108"/>
      <c r="CD1203" s="108"/>
      <c r="CE1203" s="108"/>
      <c r="CF1203" s="108"/>
    </row>
    <row r="1204" spans="1:84">
      <c r="A1204" s="108"/>
      <c r="B1204" s="108"/>
      <c r="E1204" s="108"/>
      <c r="F1204" s="108"/>
      <c r="J1204" s="108"/>
      <c r="K1204" s="108"/>
      <c r="L1204" s="108"/>
      <c r="M1204" s="108"/>
      <c r="N1204" s="108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8"/>
      <c r="AA1204" s="108"/>
      <c r="AB1204" s="108"/>
      <c r="AC1204" s="108"/>
      <c r="AD1204" s="108"/>
      <c r="AE1204" s="108"/>
      <c r="AF1204" s="108"/>
      <c r="AG1204" s="108"/>
      <c r="AH1204" s="108"/>
      <c r="AI1204" s="108"/>
      <c r="AJ1204" s="108"/>
      <c r="AK1204" s="108"/>
      <c r="AL1204" s="108"/>
      <c r="AM1204" s="108"/>
      <c r="AN1204" s="108"/>
      <c r="AO1204" s="108"/>
      <c r="AP1204" s="108"/>
      <c r="AQ1204" s="108"/>
      <c r="AR1204" s="108"/>
      <c r="AS1204" s="108"/>
      <c r="AT1204" s="108"/>
      <c r="AU1204" s="108"/>
      <c r="AV1204" s="108"/>
      <c r="AW1204" s="108"/>
      <c r="AX1204" s="108"/>
      <c r="AY1204" s="108"/>
      <c r="AZ1204" s="108"/>
      <c r="BA1204" s="108"/>
      <c r="BF1204" s="108"/>
      <c r="BH1204" s="108"/>
      <c r="BJ1204" s="108"/>
      <c r="BL1204" s="108"/>
      <c r="BM1204" s="108"/>
      <c r="BN1204" s="108"/>
      <c r="CC1204" s="108"/>
      <c r="CD1204" s="108"/>
      <c r="CE1204" s="108"/>
      <c r="CF1204" s="108"/>
    </row>
    <row r="1205" spans="1:84">
      <c r="A1205" s="108"/>
      <c r="B1205" s="108"/>
      <c r="E1205" s="108"/>
      <c r="F1205" s="108"/>
      <c r="J1205" s="108"/>
      <c r="K1205" s="108"/>
      <c r="L1205" s="108"/>
      <c r="M1205" s="108"/>
      <c r="N1205" s="108"/>
      <c r="O1205" s="108"/>
      <c r="P1205" s="108"/>
      <c r="Q1205" s="108"/>
      <c r="R1205" s="108"/>
      <c r="S1205" s="108"/>
      <c r="T1205" s="108"/>
      <c r="U1205" s="108"/>
      <c r="V1205" s="108"/>
      <c r="W1205" s="108"/>
      <c r="X1205" s="108"/>
      <c r="Y1205" s="108"/>
      <c r="Z1205" s="108"/>
      <c r="AA1205" s="108"/>
      <c r="AB1205" s="108"/>
      <c r="AC1205" s="108"/>
      <c r="AD1205" s="108"/>
      <c r="AE1205" s="108"/>
      <c r="AF1205" s="108"/>
      <c r="AG1205" s="108"/>
      <c r="AH1205" s="108"/>
      <c r="AI1205" s="108"/>
      <c r="AJ1205" s="108"/>
      <c r="AK1205" s="108"/>
      <c r="AL1205" s="108"/>
      <c r="AM1205" s="108"/>
      <c r="AN1205" s="108"/>
      <c r="AO1205" s="108"/>
      <c r="AP1205" s="108"/>
      <c r="AQ1205" s="108"/>
      <c r="AR1205" s="108"/>
      <c r="AS1205" s="108"/>
      <c r="AT1205" s="108"/>
      <c r="AU1205" s="108"/>
      <c r="AV1205" s="108"/>
      <c r="AW1205" s="108"/>
      <c r="AX1205" s="108"/>
      <c r="AY1205" s="108"/>
      <c r="AZ1205" s="108"/>
      <c r="BA1205" s="108"/>
      <c r="BF1205" s="108"/>
      <c r="BH1205" s="108"/>
      <c r="BJ1205" s="108"/>
      <c r="BL1205" s="108"/>
      <c r="BM1205" s="108"/>
      <c r="BN1205" s="108"/>
      <c r="CC1205" s="108"/>
      <c r="CD1205" s="108"/>
      <c r="CE1205" s="108"/>
      <c r="CF1205" s="108"/>
    </row>
    <row r="1206" spans="1:84">
      <c r="A1206" s="108"/>
      <c r="B1206" s="108"/>
      <c r="E1206" s="108"/>
      <c r="F1206" s="108"/>
      <c r="J1206" s="108"/>
      <c r="K1206" s="108"/>
      <c r="L1206" s="108"/>
      <c r="M1206" s="108"/>
      <c r="N1206" s="108"/>
      <c r="O1206" s="108"/>
      <c r="P1206" s="108"/>
      <c r="Q1206" s="108"/>
      <c r="R1206" s="108"/>
      <c r="S1206" s="108"/>
      <c r="T1206" s="108"/>
      <c r="U1206" s="108"/>
      <c r="V1206" s="108"/>
      <c r="W1206" s="108"/>
      <c r="X1206" s="108"/>
      <c r="Y1206" s="108"/>
      <c r="Z1206" s="108"/>
      <c r="AA1206" s="108"/>
      <c r="AB1206" s="108"/>
      <c r="AC1206" s="108"/>
      <c r="AD1206" s="108"/>
      <c r="AE1206" s="108"/>
      <c r="AF1206" s="108"/>
      <c r="AG1206" s="108"/>
      <c r="AH1206" s="108"/>
      <c r="AI1206" s="108"/>
      <c r="AJ1206" s="108"/>
      <c r="AK1206" s="108"/>
      <c r="AL1206" s="108"/>
      <c r="AM1206" s="108"/>
      <c r="AN1206" s="108"/>
      <c r="AO1206" s="108"/>
      <c r="AP1206" s="108"/>
      <c r="AQ1206" s="108"/>
      <c r="AR1206" s="108"/>
      <c r="AS1206" s="108"/>
      <c r="AT1206" s="108"/>
      <c r="AU1206" s="108"/>
      <c r="AV1206" s="108"/>
      <c r="AW1206" s="108"/>
      <c r="AX1206" s="108"/>
      <c r="AY1206" s="108"/>
      <c r="AZ1206" s="108"/>
      <c r="BA1206" s="108"/>
      <c r="BF1206" s="108"/>
      <c r="BH1206" s="108"/>
      <c r="BJ1206" s="108"/>
      <c r="BL1206" s="108"/>
      <c r="BM1206" s="108"/>
      <c r="BN1206" s="108"/>
      <c r="CC1206" s="108"/>
      <c r="CD1206" s="108"/>
      <c r="CE1206" s="108"/>
      <c r="CF1206" s="108"/>
    </row>
    <row r="1207" spans="1:84">
      <c r="A1207" s="108"/>
      <c r="B1207" s="108"/>
      <c r="E1207" s="108"/>
      <c r="F1207" s="108"/>
      <c r="J1207" s="108"/>
      <c r="K1207" s="108"/>
      <c r="L1207" s="108"/>
      <c r="M1207" s="108"/>
      <c r="N1207" s="108"/>
      <c r="O1207" s="108"/>
      <c r="P1207" s="108"/>
      <c r="Q1207" s="108"/>
      <c r="R1207" s="108"/>
      <c r="S1207" s="108"/>
      <c r="T1207" s="108"/>
      <c r="U1207" s="108"/>
      <c r="V1207" s="108"/>
      <c r="W1207" s="108"/>
      <c r="X1207" s="108"/>
      <c r="Y1207" s="108"/>
      <c r="Z1207" s="108"/>
      <c r="AA1207" s="108"/>
      <c r="AB1207" s="108"/>
      <c r="AC1207" s="108"/>
      <c r="AD1207" s="108"/>
      <c r="AE1207" s="108"/>
      <c r="AF1207" s="108"/>
      <c r="AG1207" s="108"/>
      <c r="AH1207" s="108"/>
      <c r="AI1207" s="108"/>
      <c r="AJ1207" s="108"/>
      <c r="AK1207" s="108"/>
      <c r="AL1207" s="108"/>
      <c r="AM1207" s="108"/>
      <c r="AN1207" s="108"/>
      <c r="AO1207" s="108"/>
      <c r="AP1207" s="108"/>
      <c r="AQ1207" s="108"/>
      <c r="AR1207" s="108"/>
      <c r="AS1207" s="108"/>
      <c r="AT1207" s="108"/>
      <c r="AU1207" s="108"/>
      <c r="AV1207" s="108"/>
      <c r="AW1207" s="108"/>
      <c r="AX1207" s="108"/>
      <c r="AY1207" s="108"/>
      <c r="AZ1207" s="108"/>
      <c r="BA1207" s="108"/>
      <c r="BF1207" s="108"/>
      <c r="BH1207" s="108"/>
      <c r="BJ1207" s="108"/>
      <c r="BL1207" s="108"/>
      <c r="BM1207" s="108"/>
      <c r="BN1207" s="108"/>
      <c r="CC1207" s="108"/>
      <c r="CD1207" s="108"/>
      <c r="CE1207" s="108"/>
      <c r="CF1207" s="108"/>
    </row>
    <row r="1208" spans="1:84">
      <c r="A1208" s="108"/>
      <c r="B1208" s="108"/>
      <c r="E1208" s="108"/>
      <c r="F1208" s="108"/>
      <c r="J1208" s="108"/>
      <c r="K1208" s="108"/>
      <c r="L1208" s="108"/>
      <c r="M1208" s="108"/>
      <c r="N1208" s="108"/>
      <c r="O1208" s="108"/>
      <c r="P1208" s="108"/>
      <c r="Q1208" s="108"/>
      <c r="R1208" s="108"/>
      <c r="S1208" s="108"/>
      <c r="T1208" s="108"/>
      <c r="U1208" s="108"/>
      <c r="V1208" s="108"/>
      <c r="W1208" s="108"/>
      <c r="X1208" s="108"/>
      <c r="Y1208" s="108"/>
      <c r="Z1208" s="108"/>
      <c r="AA1208" s="108"/>
      <c r="AB1208" s="108"/>
      <c r="AC1208" s="108"/>
      <c r="AD1208" s="108"/>
      <c r="AE1208" s="108"/>
      <c r="AF1208" s="108"/>
      <c r="AG1208" s="108"/>
      <c r="AH1208" s="108"/>
      <c r="AI1208" s="108"/>
      <c r="AJ1208" s="108"/>
      <c r="AK1208" s="108"/>
      <c r="AL1208" s="108"/>
      <c r="AM1208" s="108"/>
      <c r="AN1208" s="108"/>
      <c r="AO1208" s="108"/>
      <c r="AP1208" s="108"/>
      <c r="AQ1208" s="108"/>
      <c r="AR1208" s="108"/>
      <c r="AS1208" s="108"/>
      <c r="AT1208" s="108"/>
      <c r="AU1208" s="108"/>
      <c r="AV1208" s="108"/>
      <c r="AW1208" s="108"/>
      <c r="AX1208" s="108"/>
      <c r="AY1208" s="108"/>
      <c r="AZ1208" s="108"/>
      <c r="BA1208" s="108"/>
      <c r="BF1208" s="108"/>
      <c r="BH1208" s="108"/>
      <c r="BJ1208" s="108"/>
      <c r="BL1208" s="108"/>
      <c r="BM1208" s="108"/>
      <c r="BN1208" s="108"/>
      <c r="CC1208" s="108"/>
      <c r="CD1208" s="108"/>
      <c r="CE1208" s="108"/>
      <c r="CF1208" s="108"/>
    </row>
    <row r="1209" spans="1:84">
      <c r="A1209" s="108"/>
      <c r="B1209" s="108"/>
      <c r="E1209" s="108"/>
      <c r="F1209" s="108"/>
      <c r="J1209" s="108"/>
      <c r="K1209" s="108"/>
      <c r="L1209" s="108"/>
      <c r="M1209" s="108"/>
      <c r="N1209" s="108"/>
      <c r="O1209" s="108"/>
      <c r="P1209" s="108"/>
      <c r="Q1209" s="108"/>
      <c r="R1209" s="108"/>
      <c r="S1209" s="108"/>
      <c r="T1209" s="108"/>
      <c r="U1209" s="108"/>
      <c r="V1209" s="108"/>
      <c r="W1209" s="108"/>
      <c r="X1209" s="108"/>
      <c r="Y1209" s="108"/>
      <c r="Z1209" s="108"/>
      <c r="AA1209" s="108"/>
      <c r="AB1209" s="108"/>
      <c r="AC1209" s="108"/>
      <c r="AD1209" s="108"/>
      <c r="AE1209" s="108"/>
      <c r="AF1209" s="108"/>
      <c r="AG1209" s="108"/>
      <c r="AH1209" s="108"/>
      <c r="AI1209" s="108"/>
      <c r="AJ1209" s="108"/>
      <c r="AK1209" s="108"/>
      <c r="AL1209" s="108"/>
      <c r="AM1209" s="108"/>
      <c r="AN1209" s="108"/>
      <c r="AO1209" s="108"/>
      <c r="AP1209" s="108"/>
      <c r="AQ1209" s="108"/>
      <c r="AR1209" s="108"/>
      <c r="AS1209" s="108"/>
      <c r="AT1209" s="108"/>
      <c r="AU1209" s="108"/>
      <c r="AV1209" s="108"/>
      <c r="AW1209" s="108"/>
      <c r="AX1209" s="108"/>
      <c r="AY1209" s="108"/>
      <c r="AZ1209" s="108"/>
      <c r="BA1209" s="108"/>
      <c r="BF1209" s="108"/>
      <c r="BH1209" s="108"/>
      <c r="BJ1209" s="108"/>
      <c r="BL1209" s="108"/>
      <c r="BM1209" s="108"/>
      <c r="BN1209" s="108"/>
      <c r="CC1209" s="108"/>
      <c r="CD1209" s="108"/>
      <c r="CE1209" s="108"/>
      <c r="CF1209" s="108"/>
    </row>
    <row r="1210" spans="1:84">
      <c r="A1210" s="108"/>
      <c r="B1210" s="108"/>
      <c r="E1210" s="108"/>
      <c r="F1210" s="108"/>
      <c r="J1210" s="108"/>
      <c r="K1210" s="108"/>
      <c r="L1210" s="108"/>
      <c r="M1210" s="108"/>
      <c r="N1210" s="108"/>
      <c r="O1210" s="108"/>
      <c r="P1210" s="108"/>
      <c r="Q1210" s="108"/>
      <c r="R1210" s="108"/>
      <c r="S1210" s="108"/>
      <c r="T1210" s="108"/>
      <c r="U1210" s="108"/>
      <c r="V1210" s="108"/>
      <c r="W1210" s="108"/>
      <c r="X1210" s="108"/>
      <c r="Y1210" s="108"/>
      <c r="Z1210" s="108"/>
      <c r="AA1210" s="108"/>
      <c r="AB1210" s="108"/>
      <c r="AC1210" s="108"/>
      <c r="AD1210" s="108"/>
      <c r="AE1210" s="108"/>
      <c r="AF1210" s="108"/>
      <c r="AG1210" s="108"/>
      <c r="AH1210" s="108"/>
      <c r="AI1210" s="108"/>
      <c r="AJ1210" s="108"/>
      <c r="AK1210" s="108"/>
      <c r="AL1210" s="108"/>
      <c r="AM1210" s="108"/>
      <c r="AN1210" s="108"/>
      <c r="AO1210" s="108"/>
      <c r="AP1210" s="108"/>
      <c r="AQ1210" s="108"/>
      <c r="AR1210" s="108"/>
      <c r="AS1210" s="108"/>
      <c r="AT1210" s="108"/>
      <c r="AU1210" s="108"/>
      <c r="AV1210" s="108"/>
      <c r="AW1210" s="108"/>
      <c r="AX1210" s="108"/>
      <c r="AY1210" s="108"/>
      <c r="AZ1210" s="108"/>
      <c r="BA1210" s="108"/>
      <c r="BF1210" s="108"/>
      <c r="BH1210" s="108"/>
      <c r="BJ1210" s="108"/>
      <c r="BL1210" s="108"/>
      <c r="BM1210" s="108"/>
      <c r="BN1210" s="108"/>
      <c r="CC1210" s="108"/>
      <c r="CD1210" s="108"/>
      <c r="CE1210" s="108"/>
      <c r="CF1210" s="108"/>
    </row>
    <row r="1211" spans="1:84">
      <c r="A1211" s="108"/>
      <c r="B1211" s="108"/>
      <c r="E1211" s="108"/>
      <c r="F1211" s="108"/>
      <c r="J1211" s="108"/>
      <c r="K1211" s="108"/>
      <c r="L1211" s="108"/>
      <c r="M1211" s="108"/>
      <c r="N1211" s="108"/>
      <c r="O1211" s="108"/>
      <c r="P1211" s="108"/>
      <c r="Q1211" s="108"/>
      <c r="R1211" s="108"/>
      <c r="S1211" s="108"/>
      <c r="T1211" s="108"/>
      <c r="U1211" s="108"/>
      <c r="V1211" s="108"/>
      <c r="W1211" s="108"/>
      <c r="X1211" s="108"/>
      <c r="Y1211" s="108"/>
      <c r="Z1211" s="108"/>
      <c r="AA1211" s="108"/>
      <c r="AB1211" s="108"/>
      <c r="AC1211" s="108"/>
      <c r="AD1211" s="108"/>
      <c r="AE1211" s="108"/>
      <c r="AF1211" s="108"/>
      <c r="AG1211" s="108"/>
      <c r="AH1211" s="108"/>
      <c r="AI1211" s="108"/>
      <c r="AJ1211" s="108"/>
      <c r="AK1211" s="108"/>
      <c r="AL1211" s="108"/>
      <c r="AM1211" s="108"/>
      <c r="AN1211" s="108"/>
      <c r="AO1211" s="108"/>
      <c r="AP1211" s="108"/>
      <c r="AQ1211" s="108"/>
      <c r="AR1211" s="108"/>
      <c r="AS1211" s="108"/>
      <c r="AT1211" s="108"/>
      <c r="AU1211" s="108"/>
      <c r="AV1211" s="108"/>
      <c r="AW1211" s="108"/>
      <c r="AX1211" s="108"/>
      <c r="AY1211" s="108"/>
      <c r="AZ1211" s="108"/>
      <c r="BA1211" s="108"/>
      <c r="BF1211" s="108"/>
      <c r="BH1211" s="108"/>
      <c r="BJ1211" s="108"/>
      <c r="BL1211" s="108"/>
      <c r="BM1211" s="108"/>
      <c r="BN1211" s="108"/>
      <c r="CC1211" s="108"/>
      <c r="CD1211" s="108"/>
      <c r="CE1211" s="108"/>
      <c r="CF1211" s="108"/>
    </row>
    <row r="1212" spans="1:84">
      <c r="A1212" s="108"/>
      <c r="B1212" s="108"/>
      <c r="E1212" s="108"/>
      <c r="F1212" s="108"/>
      <c r="J1212" s="108"/>
      <c r="K1212" s="108"/>
      <c r="L1212" s="108"/>
      <c r="M1212" s="108"/>
      <c r="N1212" s="108"/>
      <c r="O1212" s="108"/>
      <c r="P1212" s="108"/>
      <c r="Q1212" s="108"/>
      <c r="R1212" s="108"/>
      <c r="S1212" s="108"/>
      <c r="T1212" s="108"/>
      <c r="U1212" s="108"/>
      <c r="V1212" s="108"/>
      <c r="W1212" s="108"/>
      <c r="X1212" s="108"/>
      <c r="Y1212" s="108"/>
      <c r="Z1212" s="108"/>
      <c r="AA1212" s="108"/>
      <c r="AB1212" s="108"/>
      <c r="AC1212" s="108"/>
      <c r="AD1212" s="108"/>
      <c r="AE1212" s="108"/>
      <c r="AF1212" s="108"/>
      <c r="AG1212" s="108"/>
      <c r="AH1212" s="108"/>
      <c r="AI1212" s="108"/>
      <c r="AJ1212" s="108"/>
      <c r="AK1212" s="108"/>
      <c r="AL1212" s="108"/>
      <c r="AM1212" s="108"/>
      <c r="AN1212" s="108"/>
      <c r="AO1212" s="108"/>
      <c r="AP1212" s="108"/>
      <c r="AQ1212" s="108"/>
      <c r="AR1212" s="108"/>
      <c r="AS1212" s="108"/>
      <c r="AT1212" s="108"/>
      <c r="AU1212" s="108"/>
      <c r="AV1212" s="108"/>
      <c r="AW1212" s="108"/>
      <c r="AX1212" s="108"/>
      <c r="AY1212" s="108"/>
      <c r="AZ1212" s="108"/>
      <c r="BA1212" s="108"/>
      <c r="BF1212" s="108"/>
      <c r="BH1212" s="108"/>
      <c r="BJ1212" s="108"/>
      <c r="BL1212" s="108"/>
      <c r="BM1212" s="108"/>
      <c r="BN1212" s="108"/>
      <c r="CC1212" s="108"/>
      <c r="CD1212" s="108"/>
      <c r="CE1212" s="108"/>
      <c r="CF1212" s="108"/>
    </row>
    <row r="1213" spans="1:84">
      <c r="A1213" s="108"/>
      <c r="B1213" s="108"/>
      <c r="E1213" s="108"/>
      <c r="F1213" s="108"/>
      <c r="J1213" s="108"/>
      <c r="K1213" s="108"/>
      <c r="L1213" s="108"/>
      <c r="M1213" s="108"/>
      <c r="N1213" s="108"/>
      <c r="O1213" s="108"/>
      <c r="P1213" s="108"/>
      <c r="Q1213" s="108"/>
      <c r="R1213" s="108"/>
      <c r="S1213" s="108"/>
      <c r="T1213" s="108"/>
      <c r="U1213" s="108"/>
      <c r="V1213" s="108"/>
      <c r="W1213" s="108"/>
      <c r="X1213" s="108"/>
      <c r="Y1213" s="108"/>
      <c r="Z1213" s="108"/>
      <c r="AA1213" s="108"/>
      <c r="AB1213" s="108"/>
      <c r="AC1213" s="108"/>
      <c r="AD1213" s="108"/>
      <c r="AE1213" s="108"/>
      <c r="AF1213" s="108"/>
      <c r="AG1213" s="108"/>
      <c r="AH1213" s="108"/>
      <c r="AI1213" s="108"/>
      <c r="AJ1213" s="108"/>
      <c r="AK1213" s="108"/>
      <c r="AL1213" s="108"/>
      <c r="AM1213" s="108"/>
      <c r="AN1213" s="108"/>
      <c r="AO1213" s="108"/>
      <c r="AP1213" s="108"/>
      <c r="AQ1213" s="108"/>
      <c r="AR1213" s="108"/>
      <c r="AS1213" s="108"/>
      <c r="AT1213" s="108"/>
      <c r="AU1213" s="108"/>
      <c r="AV1213" s="108"/>
      <c r="AW1213" s="108"/>
      <c r="AX1213" s="108"/>
      <c r="AY1213" s="108"/>
      <c r="AZ1213" s="108"/>
      <c r="BA1213" s="108"/>
      <c r="BF1213" s="108"/>
      <c r="BH1213" s="108"/>
      <c r="BJ1213" s="108"/>
      <c r="BL1213" s="108"/>
      <c r="BM1213" s="108"/>
      <c r="BN1213" s="108"/>
      <c r="CC1213" s="108"/>
      <c r="CD1213" s="108"/>
      <c r="CE1213" s="108"/>
      <c r="CF1213" s="108"/>
    </row>
    <row r="1214" spans="1:84">
      <c r="A1214" s="108"/>
      <c r="B1214" s="108"/>
      <c r="E1214" s="108"/>
      <c r="F1214" s="108"/>
      <c r="J1214" s="108"/>
      <c r="K1214" s="108"/>
      <c r="L1214" s="108"/>
      <c r="M1214" s="108"/>
      <c r="N1214" s="108"/>
      <c r="O1214" s="108"/>
      <c r="P1214" s="108"/>
      <c r="Q1214" s="108"/>
      <c r="R1214" s="108"/>
      <c r="S1214" s="108"/>
      <c r="T1214" s="108"/>
      <c r="U1214" s="108"/>
      <c r="V1214" s="108"/>
      <c r="W1214" s="108"/>
      <c r="X1214" s="108"/>
      <c r="Y1214" s="108"/>
      <c r="Z1214" s="108"/>
      <c r="AA1214" s="108"/>
      <c r="AB1214" s="108"/>
      <c r="AC1214" s="108"/>
      <c r="AD1214" s="108"/>
      <c r="AE1214" s="108"/>
      <c r="AF1214" s="108"/>
      <c r="AG1214" s="108"/>
      <c r="AH1214" s="108"/>
      <c r="AI1214" s="108"/>
      <c r="AJ1214" s="108"/>
      <c r="AK1214" s="108"/>
      <c r="AL1214" s="108"/>
      <c r="AM1214" s="108"/>
      <c r="AN1214" s="108"/>
      <c r="AO1214" s="108"/>
      <c r="AP1214" s="108"/>
      <c r="AQ1214" s="108"/>
      <c r="AR1214" s="108"/>
      <c r="AS1214" s="108"/>
      <c r="AT1214" s="108"/>
      <c r="AU1214" s="108"/>
      <c r="AV1214" s="108"/>
      <c r="AW1214" s="108"/>
      <c r="AX1214" s="108"/>
      <c r="AY1214" s="108"/>
      <c r="AZ1214" s="108"/>
      <c r="BA1214" s="108"/>
      <c r="BF1214" s="108"/>
      <c r="BH1214" s="108"/>
      <c r="BJ1214" s="108"/>
      <c r="BL1214" s="108"/>
      <c r="BM1214" s="108"/>
      <c r="BN1214" s="108"/>
      <c r="CC1214" s="108"/>
      <c r="CD1214" s="108"/>
      <c r="CE1214" s="108"/>
      <c r="CF1214" s="108"/>
    </row>
    <row r="1215" spans="1:84">
      <c r="A1215" s="108"/>
      <c r="B1215" s="108"/>
      <c r="E1215" s="108"/>
      <c r="F1215" s="108"/>
      <c r="J1215" s="108"/>
      <c r="K1215" s="108"/>
      <c r="L1215" s="108"/>
      <c r="M1215" s="108"/>
      <c r="N1215" s="108"/>
      <c r="O1215" s="108"/>
      <c r="P1215" s="108"/>
      <c r="Q1215" s="108"/>
      <c r="R1215" s="108"/>
      <c r="S1215" s="108"/>
      <c r="T1215" s="108"/>
      <c r="U1215" s="108"/>
      <c r="V1215" s="108"/>
      <c r="W1215" s="108"/>
      <c r="X1215" s="108"/>
      <c r="Y1215" s="108"/>
      <c r="Z1215" s="108"/>
      <c r="AA1215" s="108"/>
      <c r="AB1215" s="108"/>
      <c r="AC1215" s="108"/>
      <c r="AD1215" s="108"/>
      <c r="AE1215" s="108"/>
      <c r="AF1215" s="108"/>
      <c r="AG1215" s="108"/>
      <c r="AH1215" s="108"/>
      <c r="AI1215" s="108"/>
      <c r="AJ1215" s="108"/>
      <c r="AK1215" s="108"/>
      <c r="AL1215" s="108"/>
      <c r="AM1215" s="108"/>
      <c r="AN1215" s="108"/>
      <c r="AO1215" s="108"/>
      <c r="AP1215" s="108"/>
      <c r="AQ1215" s="108"/>
      <c r="AR1215" s="108"/>
      <c r="AS1215" s="108"/>
      <c r="AT1215" s="108"/>
      <c r="AU1215" s="108"/>
      <c r="AV1215" s="108"/>
      <c r="AW1215" s="108"/>
      <c r="AX1215" s="108"/>
      <c r="AY1215" s="108"/>
      <c r="AZ1215" s="108"/>
      <c r="BA1215" s="108"/>
      <c r="BF1215" s="108"/>
      <c r="BH1215" s="108"/>
      <c r="BJ1215" s="108"/>
      <c r="BL1215" s="108"/>
      <c r="BM1215" s="108"/>
      <c r="BN1215" s="108"/>
      <c r="CC1215" s="108"/>
      <c r="CD1215" s="108"/>
      <c r="CE1215" s="108"/>
      <c r="CF1215" s="108"/>
    </row>
    <row r="1216" spans="1:84">
      <c r="A1216" s="108"/>
      <c r="B1216" s="108"/>
      <c r="E1216" s="108"/>
      <c r="F1216" s="108"/>
      <c r="J1216" s="108"/>
      <c r="K1216" s="108"/>
      <c r="L1216" s="108"/>
      <c r="M1216" s="108"/>
      <c r="N1216" s="108"/>
      <c r="O1216" s="108"/>
      <c r="P1216" s="108"/>
      <c r="Q1216" s="108"/>
      <c r="R1216" s="108"/>
      <c r="S1216" s="108"/>
      <c r="T1216" s="108"/>
      <c r="U1216" s="108"/>
      <c r="V1216" s="108"/>
      <c r="W1216" s="108"/>
      <c r="X1216" s="108"/>
      <c r="Y1216" s="108"/>
      <c r="Z1216" s="108"/>
      <c r="AA1216" s="108"/>
      <c r="AB1216" s="108"/>
      <c r="AC1216" s="108"/>
      <c r="AD1216" s="108"/>
      <c r="AE1216" s="108"/>
      <c r="AF1216" s="108"/>
      <c r="AG1216" s="108"/>
      <c r="AH1216" s="108"/>
      <c r="AI1216" s="108"/>
      <c r="AJ1216" s="108"/>
      <c r="AK1216" s="108"/>
      <c r="AL1216" s="108"/>
      <c r="AM1216" s="108"/>
      <c r="AN1216" s="108"/>
      <c r="AO1216" s="108"/>
      <c r="AP1216" s="108"/>
      <c r="AQ1216" s="108"/>
      <c r="AR1216" s="108"/>
      <c r="AS1216" s="108"/>
      <c r="AT1216" s="108"/>
      <c r="AU1216" s="108"/>
      <c r="AV1216" s="108"/>
      <c r="AW1216" s="108"/>
      <c r="AX1216" s="108"/>
      <c r="AY1216" s="108"/>
      <c r="AZ1216" s="108"/>
      <c r="BA1216" s="108"/>
      <c r="BF1216" s="108"/>
      <c r="BH1216" s="108"/>
      <c r="BJ1216" s="108"/>
      <c r="BL1216" s="108"/>
      <c r="BM1216" s="108"/>
      <c r="BN1216" s="108"/>
      <c r="CC1216" s="108"/>
      <c r="CD1216" s="108"/>
      <c r="CE1216" s="108"/>
      <c r="CF1216" s="108"/>
    </row>
    <row r="1217" spans="1:84">
      <c r="A1217" s="108"/>
      <c r="B1217" s="108"/>
      <c r="E1217" s="108"/>
      <c r="F1217" s="108"/>
      <c r="J1217" s="108"/>
      <c r="K1217" s="108"/>
      <c r="L1217" s="108"/>
      <c r="M1217" s="108"/>
      <c r="N1217" s="108"/>
      <c r="O1217" s="108"/>
      <c r="P1217" s="108"/>
      <c r="Q1217" s="108"/>
      <c r="R1217" s="108"/>
      <c r="S1217" s="108"/>
      <c r="T1217" s="108"/>
      <c r="U1217" s="108"/>
      <c r="V1217" s="108"/>
      <c r="W1217" s="108"/>
      <c r="X1217" s="108"/>
      <c r="Y1217" s="108"/>
      <c r="Z1217" s="108"/>
      <c r="AA1217" s="108"/>
      <c r="AB1217" s="108"/>
      <c r="AC1217" s="108"/>
      <c r="AD1217" s="108"/>
      <c r="AE1217" s="108"/>
      <c r="AF1217" s="108"/>
      <c r="AG1217" s="108"/>
      <c r="AH1217" s="108"/>
      <c r="AI1217" s="108"/>
      <c r="AJ1217" s="108"/>
      <c r="AK1217" s="108"/>
      <c r="AL1217" s="108"/>
      <c r="AM1217" s="108"/>
      <c r="AN1217" s="108"/>
      <c r="AO1217" s="108"/>
      <c r="AP1217" s="108"/>
      <c r="AQ1217" s="108"/>
      <c r="AR1217" s="108"/>
      <c r="AS1217" s="108"/>
      <c r="AT1217" s="108"/>
      <c r="AU1217" s="108"/>
      <c r="AV1217" s="108"/>
      <c r="AW1217" s="108"/>
      <c r="AX1217" s="108"/>
      <c r="AY1217" s="108"/>
      <c r="AZ1217" s="108"/>
      <c r="BA1217" s="108"/>
      <c r="BF1217" s="108"/>
      <c r="BH1217" s="108"/>
      <c r="BJ1217" s="108"/>
      <c r="BL1217" s="108"/>
      <c r="BM1217" s="108"/>
      <c r="BN1217" s="108"/>
      <c r="CC1217" s="108"/>
      <c r="CD1217" s="108"/>
      <c r="CE1217" s="108"/>
      <c r="CF1217" s="108"/>
    </row>
    <row r="1218" spans="1:84">
      <c r="A1218" s="108"/>
      <c r="B1218" s="108"/>
      <c r="E1218" s="108"/>
      <c r="F1218" s="108"/>
      <c r="J1218" s="108"/>
      <c r="K1218" s="108"/>
      <c r="L1218" s="108"/>
      <c r="M1218" s="108"/>
      <c r="N1218" s="108"/>
      <c r="O1218" s="108"/>
      <c r="P1218" s="108"/>
      <c r="Q1218" s="108"/>
      <c r="R1218" s="108"/>
      <c r="S1218" s="108"/>
      <c r="T1218" s="108"/>
      <c r="U1218" s="108"/>
      <c r="V1218" s="108"/>
      <c r="W1218" s="108"/>
      <c r="X1218" s="108"/>
      <c r="Y1218" s="108"/>
      <c r="Z1218" s="108"/>
      <c r="AA1218" s="108"/>
      <c r="AB1218" s="108"/>
      <c r="AC1218" s="108"/>
      <c r="AD1218" s="108"/>
      <c r="AE1218" s="108"/>
      <c r="AF1218" s="108"/>
      <c r="AG1218" s="108"/>
      <c r="AH1218" s="108"/>
      <c r="AI1218" s="108"/>
      <c r="AJ1218" s="108"/>
      <c r="AK1218" s="108"/>
      <c r="AL1218" s="108"/>
      <c r="AM1218" s="108"/>
      <c r="AN1218" s="108"/>
      <c r="AO1218" s="108"/>
      <c r="AP1218" s="108"/>
      <c r="AQ1218" s="108"/>
      <c r="AR1218" s="108"/>
      <c r="AS1218" s="108"/>
      <c r="AT1218" s="108"/>
      <c r="AU1218" s="108"/>
      <c r="AV1218" s="108"/>
      <c r="AW1218" s="108"/>
      <c r="AX1218" s="108"/>
      <c r="AY1218" s="108"/>
      <c r="AZ1218" s="108"/>
      <c r="BA1218" s="108"/>
      <c r="BF1218" s="108"/>
      <c r="BH1218" s="108"/>
      <c r="BJ1218" s="108"/>
      <c r="BL1218" s="108"/>
      <c r="BM1218" s="108"/>
      <c r="BN1218" s="108"/>
      <c r="CC1218" s="108"/>
      <c r="CD1218" s="108"/>
      <c r="CE1218" s="108"/>
      <c r="CF1218" s="108"/>
    </row>
    <row r="1219" spans="1:84">
      <c r="A1219" s="108"/>
      <c r="B1219" s="108"/>
      <c r="E1219" s="108"/>
      <c r="F1219" s="108"/>
      <c r="J1219" s="108"/>
      <c r="K1219" s="108"/>
      <c r="L1219" s="108"/>
      <c r="M1219" s="108"/>
      <c r="N1219" s="108"/>
      <c r="O1219" s="108"/>
      <c r="P1219" s="108"/>
      <c r="Q1219" s="108"/>
      <c r="R1219" s="108"/>
      <c r="S1219" s="108"/>
      <c r="T1219" s="108"/>
      <c r="U1219" s="108"/>
      <c r="V1219" s="108"/>
      <c r="W1219" s="108"/>
      <c r="X1219" s="108"/>
      <c r="Y1219" s="108"/>
      <c r="Z1219" s="108"/>
      <c r="AA1219" s="108"/>
      <c r="AB1219" s="108"/>
      <c r="AC1219" s="108"/>
      <c r="AD1219" s="108"/>
      <c r="AE1219" s="108"/>
      <c r="AF1219" s="108"/>
      <c r="AG1219" s="108"/>
      <c r="AH1219" s="108"/>
      <c r="AI1219" s="108"/>
      <c r="AJ1219" s="108"/>
      <c r="AK1219" s="108"/>
      <c r="AL1219" s="108"/>
      <c r="AM1219" s="108"/>
      <c r="AN1219" s="108"/>
      <c r="AO1219" s="108"/>
      <c r="AP1219" s="108"/>
      <c r="AQ1219" s="108"/>
      <c r="AR1219" s="108"/>
      <c r="AS1219" s="108"/>
      <c r="AT1219" s="108"/>
      <c r="AU1219" s="108"/>
      <c r="AV1219" s="108"/>
      <c r="AW1219" s="108"/>
      <c r="AX1219" s="108"/>
      <c r="AY1219" s="108"/>
      <c r="AZ1219" s="108"/>
      <c r="BA1219" s="108"/>
      <c r="BF1219" s="108"/>
      <c r="BH1219" s="108"/>
      <c r="BJ1219" s="108"/>
      <c r="BL1219" s="108"/>
      <c r="BM1219" s="108"/>
      <c r="BN1219" s="108"/>
      <c r="CC1219" s="108"/>
      <c r="CD1219" s="108"/>
      <c r="CE1219" s="108"/>
      <c r="CF1219" s="108"/>
    </row>
    <row r="1220" spans="1:84">
      <c r="A1220" s="108"/>
      <c r="B1220" s="108"/>
      <c r="E1220" s="108"/>
      <c r="F1220" s="108"/>
      <c r="J1220" s="108"/>
      <c r="K1220" s="108"/>
      <c r="L1220" s="108"/>
      <c r="M1220" s="108"/>
      <c r="N1220" s="108"/>
      <c r="O1220" s="108"/>
      <c r="P1220" s="108"/>
      <c r="Q1220" s="108"/>
      <c r="R1220" s="108"/>
      <c r="S1220" s="108"/>
      <c r="T1220" s="108"/>
      <c r="U1220" s="108"/>
      <c r="V1220" s="108"/>
      <c r="W1220" s="108"/>
      <c r="X1220" s="108"/>
      <c r="Y1220" s="108"/>
      <c r="Z1220" s="108"/>
      <c r="AA1220" s="108"/>
      <c r="AB1220" s="108"/>
      <c r="AC1220" s="108"/>
      <c r="AD1220" s="108"/>
      <c r="AE1220" s="108"/>
      <c r="AF1220" s="108"/>
      <c r="AG1220" s="108"/>
      <c r="AH1220" s="108"/>
      <c r="AI1220" s="108"/>
      <c r="AJ1220" s="108"/>
      <c r="AK1220" s="108"/>
      <c r="AL1220" s="108"/>
      <c r="AM1220" s="108"/>
      <c r="AN1220" s="108"/>
      <c r="AO1220" s="108"/>
      <c r="AP1220" s="108"/>
      <c r="AQ1220" s="108"/>
      <c r="AR1220" s="108"/>
      <c r="AS1220" s="108"/>
      <c r="AT1220" s="108"/>
      <c r="AU1220" s="108"/>
      <c r="AV1220" s="108"/>
      <c r="AW1220" s="108"/>
      <c r="AX1220" s="108"/>
      <c r="AY1220" s="108"/>
      <c r="AZ1220" s="108"/>
      <c r="BA1220" s="108"/>
      <c r="BF1220" s="108"/>
      <c r="BH1220" s="108"/>
      <c r="BJ1220" s="108"/>
      <c r="BL1220" s="108"/>
      <c r="BM1220" s="108"/>
      <c r="BN1220" s="108"/>
      <c r="CC1220" s="108"/>
      <c r="CD1220" s="108"/>
      <c r="CE1220" s="108"/>
      <c r="CF1220" s="108"/>
    </row>
    <row r="1221" spans="1:84">
      <c r="A1221" s="108"/>
      <c r="B1221" s="108"/>
      <c r="E1221" s="108"/>
      <c r="F1221" s="108"/>
      <c r="J1221" s="108"/>
      <c r="K1221" s="108"/>
      <c r="L1221" s="108"/>
      <c r="M1221" s="108"/>
      <c r="N1221" s="108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8"/>
      <c r="AA1221" s="108"/>
      <c r="AB1221" s="108"/>
      <c r="AC1221" s="108"/>
      <c r="AD1221" s="108"/>
      <c r="AE1221" s="108"/>
      <c r="AF1221" s="108"/>
      <c r="AG1221" s="108"/>
      <c r="AH1221" s="108"/>
      <c r="AI1221" s="108"/>
      <c r="AJ1221" s="108"/>
      <c r="AK1221" s="108"/>
      <c r="AL1221" s="108"/>
      <c r="AM1221" s="108"/>
      <c r="AN1221" s="108"/>
      <c r="AO1221" s="108"/>
      <c r="AP1221" s="108"/>
      <c r="AQ1221" s="108"/>
      <c r="AR1221" s="108"/>
      <c r="AS1221" s="108"/>
      <c r="AT1221" s="108"/>
      <c r="AU1221" s="108"/>
      <c r="AV1221" s="108"/>
      <c r="AW1221" s="108"/>
      <c r="AX1221" s="108"/>
      <c r="AY1221" s="108"/>
      <c r="AZ1221" s="108"/>
      <c r="BA1221" s="108"/>
      <c r="BF1221" s="108"/>
      <c r="BH1221" s="108"/>
      <c r="BJ1221" s="108"/>
      <c r="BL1221" s="108"/>
      <c r="BM1221" s="108"/>
      <c r="BN1221" s="108"/>
      <c r="CC1221" s="108"/>
      <c r="CD1221" s="108"/>
      <c r="CE1221" s="108"/>
      <c r="CF1221" s="108"/>
    </row>
    <row r="1222" spans="1:84">
      <c r="A1222" s="108"/>
      <c r="B1222" s="108"/>
      <c r="E1222" s="108"/>
      <c r="F1222" s="108"/>
      <c r="J1222" s="108"/>
      <c r="K1222" s="108"/>
      <c r="L1222" s="108"/>
      <c r="M1222" s="108"/>
      <c r="N1222" s="108"/>
      <c r="O1222" s="108"/>
      <c r="P1222" s="108"/>
      <c r="Q1222" s="108"/>
      <c r="R1222" s="108"/>
      <c r="S1222" s="108"/>
      <c r="T1222" s="108"/>
      <c r="U1222" s="108"/>
      <c r="V1222" s="108"/>
      <c r="W1222" s="108"/>
      <c r="X1222" s="108"/>
      <c r="Y1222" s="108"/>
      <c r="Z1222" s="108"/>
      <c r="AA1222" s="108"/>
      <c r="AB1222" s="108"/>
      <c r="AC1222" s="108"/>
      <c r="AD1222" s="108"/>
      <c r="AE1222" s="108"/>
      <c r="AF1222" s="108"/>
      <c r="AG1222" s="108"/>
      <c r="AH1222" s="108"/>
      <c r="AI1222" s="108"/>
      <c r="AJ1222" s="108"/>
      <c r="AK1222" s="108"/>
      <c r="AL1222" s="108"/>
      <c r="AM1222" s="108"/>
      <c r="AN1222" s="108"/>
      <c r="AO1222" s="108"/>
      <c r="AP1222" s="108"/>
      <c r="AQ1222" s="108"/>
      <c r="AR1222" s="108"/>
      <c r="AS1222" s="108"/>
      <c r="AT1222" s="108"/>
      <c r="AU1222" s="108"/>
      <c r="AV1222" s="108"/>
      <c r="AW1222" s="108"/>
      <c r="AX1222" s="108"/>
      <c r="AY1222" s="108"/>
      <c r="AZ1222" s="108"/>
      <c r="BA1222" s="108"/>
      <c r="BF1222" s="108"/>
      <c r="BH1222" s="108"/>
      <c r="BJ1222" s="108"/>
      <c r="BL1222" s="108"/>
      <c r="BM1222" s="108"/>
      <c r="BN1222" s="108"/>
      <c r="CC1222" s="108"/>
      <c r="CD1222" s="108"/>
      <c r="CE1222" s="108"/>
      <c r="CF1222" s="108"/>
    </row>
    <row r="1223" spans="1:84">
      <c r="A1223" s="108"/>
      <c r="B1223" s="108"/>
      <c r="E1223" s="108"/>
      <c r="F1223" s="108"/>
      <c r="J1223" s="108"/>
      <c r="K1223" s="108"/>
      <c r="L1223" s="108"/>
      <c r="M1223" s="108"/>
      <c r="N1223" s="108"/>
      <c r="O1223" s="108"/>
      <c r="P1223" s="108"/>
      <c r="Q1223" s="108"/>
      <c r="R1223" s="108"/>
      <c r="S1223" s="108"/>
      <c r="T1223" s="108"/>
      <c r="U1223" s="108"/>
      <c r="V1223" s="108"/>
      <c r="W1223" s="108"/>
      <c r="X1223" s="108"/>
      <c r="Y1223" s="108"/>
      <c r="Z1223" s="108"/>
      <c r="AA1223" s="108"/>
      <c r="AB1223" s="108"/>
      <c r="AC1223" s="108"/>
      <c r="AD1223" s="108"/>
      <c r="AE1223" s="108"/>
      <c r="AF1223" s="108"/>
      <c r="AG1223" s="108"/>
      <c r="AH1223" s="108"/>
      <c r="AI1223" s="108"/>
      <c r="AJ1223" s="108"/>
      <c r="AK1223" s="108"/>
      <c r="AL1223" s="108"/>
      <c r="AM1223" s="108"/>
      <c r="AN1223" s="108"/>
      <c r="AO1223" s="108"/>
      <c r="AP1223" s="108"/>
      <c r="AQ1223" s="108"/>
      <c r="AR1223" s="108"/>
      <c r="AS1223" s="108"/>
      <c r="AT1223" s="108"/>
      <c r="AU1223" s="108"/>
      <c r="AV1223" s="108"/>
      <c r="AW1223" s="108"/>
      <c r="AX1223" s="108"/>
      <c r="AY1223" s="108"/>
      <c r="AZ1223" s="108"/>
      <c r="BA1223" s="108"/>
      <c r="BF1223" s="108"/>
      <c r="BH1223" s="108"/>
      <c r="BJ1223" s="108"/>
      <c r="BL1223" s="108"/>
      <c r="BM1223" s="108"/>
      <c r="BN1223" s="108"/>
      <c r="CC1223" s="108"/>
      <c r="CD1223" s="108"/>
      <c r="CE1223" s="108"/>
      <c r="CF1223" s="108"/>
    </row>
    <row r="1224" spans="1:84">
      <c r="A1224" s="108"/>
      <c r="B1224" s="108"/>
      <c r="E1224" s="108"/>
      <c r="F1224" s="108"/>
      <c r="J1224" s="108"/>
      <c r="K1224" s="108"/>
      <c r="L1224" s="108"/>
      <c r="M1224" s="108"/>
      <c r="N1224" s="108"/>
      <c r="O1224" s="108"/>
      <c r="P1224" s="108"/>
      <c r="Q1224" s="108"/>
      <c r="R1224" s="108"/>
      <c r="S1224" s="108"/>
      <c r="T1224" s="108"/>
      <c r="U1224" s="108"/>
      <c r="V1224" s="108"/>
      <c r="W1224" s="108"/>
      <c r="X1224" s="108"/>
      <c r="Y1224" s="108"/>
      <c r="Z1224" s="108"/>
      <c r="AA1224" s="108"/>
      <c r="AB1224" s="108"/>
      <c r="AC1224" s="108"/>
      <c r="AD1224" s="108"/>
      <c r="AE1224" s="108"/>
      <c r="AF1224" s="108"/>
      <c r="AG1224" s="108"/>
      <c r="AH1224" s="108"/>
      <c r="AI1224" s="108"/>
      <c r="AJ1224" s="108"/>
      <c r="AK1224" s="108"/>
      <c r="AL1224" s="108"/>
      <c r="AM1224" s="108"/>
      <c r="AN1224" s="108"/>
      <c r="AO1224" s="108"/>
      <c r="AP1224" s="108"/>
      <c r="AQ1224" s="108"/>
      <c r="AR1224" s="108"/>
      <c r="AS1224" s="108"/>
      <c r="AT1224" s="108"/>
      <c r="AU1224" s="108"/>
      <c r="AV1224" s="108"/>
      <c r="AW1224" s="108"/>
      <c r="AX1224" s="108"/>
      <c r="AY1224" s="108"/>
      <c r="AZ1224" s="108"/>
      <c r="BA1224" s="108"/>
      <c r="BF1224" s="108"/>
      <c r="BH1224" s="108"/>
      <c r="BJ1224" s="108"/>
      <c r="BL1224" s="108"/>
      <c r="BM1224" s="108"/>
      <c r="BN1224" s="108"/>
      <c r="CC1224" s="108"/>
      <c r="CD1224" s="108"/>
      <c r="CE1224" s="108"/>
      <c r="CF1224" s="108"/>
    </row>
    <row r="1225" spans="1:84">
      <c r="A1225" s="108"/>
      <c r="B1225" s="108"/>
      <c r="E1225" s="108"/>
      <c r="F1225" s="108"/>
      <c r="J1225" s="108"/>
      <c r="K1225" s="108"/>
      <c r="L1225" s="108"/>
      <c r="M1225" s="108"/>
      <c r="N1225" s="108"/>
      <c r="O1225" s="108"/>
      <c r="P1225" s="108"/>
      <c r="Q1225" s="108"/>
      <c r="R1225" s="108"/>
      <c r="S1225" s="108"/>
      <c r="T1225" s="108"/>
      <c r="U1225" s="108"/>
      <c r="V1225" s="108"/>
      <c r="W1225" s="108"/>
      <c r="X1225" s="108"/>
      <c r="Y1225" s="108"/>
      <c r="Z1225" s="108"/>
      <c r="AA1225" s="108"/>
      <c r="AB1225" s="108"/>
      <c r="AC1225" s="108"/>
      <c r="AD1225" s="108"/>
      <c r="AE1225" s="108"/>
      <c r="AF1225" s="108"/>
      <c r="AG1225" s="108"/>
      <c r="AH1225" s="108"/>
      <c r="AI1225" s="108"/>
      <c r="AJ1225" s="108"/>
      <c r="AK1225" s="108"/>
      <c r="AL1225" s="108"/>
      <c r="AM1225" s="108"/>
      <c r="AN1225" s="108"/>
      <c r="AO1225" s="108"/>
      <c r="AP1225" s="108"/>
      <c r="AQ1225" s="108"/>
      <c r="AR1225" s="108"/>
      <c r="AS1225" s="108"/>
      <c r="AT1225" s="108"/>
      <c r="AU1225" s="108"/>
      <c r="AV1225" s="108"/>
      <c r="AW1225" s="108"/>
      <c r="AX1225" s="108"/>
      <c r="AY1225" s="108"/>
      <c r="AZ1225" s="108"/>
      <c r="BA1225" s="108"/>
      <c r="BF1225" s="108"/>
      <c r="BH1225" s="108"/>
      <c r="BJ1225" s="108"/>
      <c r="BL1225" s="108"/>
      <c r="BM1225" s="108"/>
      <c r="BN1225" s="108"/>
      <c r="CC1225" s="108"/>
      <c r="CD1225" s="108"/>
      <c r="CE1225" s="108"/>
      <c r="CF1225" s="108"/>
    </row>
    <row r="1226" spans="1:84">
      <c r="A1226" s="108"/>
      <c r="B1226" s="108"/>
      <c r="E1226" s="108"/>
      <c r="F1226" s="108"/>
      <c r="J1226" s="108"/>
      <c r="K1226" s="108"/>
      <c r="L1226" s="108"/>
      <c r="M1226" s="108"/>
      <c r="N1226" s="108"/>
      <c r="O1226" s="108"/>
      <c r="P1226" s="108"/>
      <c r="Q1226" s="108"/>
      <c r="R1226" s="108"/>
      <c r="S1226" s="108"/>
      <c r="T1226" s="108"/>
      <c r="U1226" s="108"/>
      <c r="V1226" s="108"/>
      <c r="W1226" s="108"/>
      <c r="X1226" s="108"/>
      <c r="Y1226" s="108"/>
      <c r="Z1226" s="108"/>
      <c r="AA1226" s="108"/>
      <c r="AB1226" s="108"/>
      <c r="AC1226" s="108"/>
      <c r="AD1226" s="108"/>
      <c r="AE1226" s="108"/>
      <c r="AF1226" s="108"/>
      <c r="AG1226" s="108"/>
      <c r="AH1226" s="108"/>
      <c r="AI1226" s="108"/>
      <c r="AJ1226" s="108"/>
      <c r="AK1226" s="108"/>
      <c r="AL1226" s="108"/>
      <c r="AM1226" s="108"/>
      <c r="AN1226" s="108"/>
      <c r="AO1226" s="108"/>
      <c r="AP1226" s="108"/>
      <c r="AQ1226" s="108"/>
      <c r="AR1226" s="108"/>
      <c r="AS1226" s="108"/>
      <c r="AT1226" s="108"/>
      <c r="AU1226" s="108"/>
      <c r="AV1226" s="108"/>
      <c r="AW1226" s="108"/>
      <c r="AX1226" s="108"/>
      <c r="AY1226" s="108"/>
      <c r="AZ1226" s="108"/>
      <c r="BA1226" s="108"/>
      <c r="BF1226" s="108"/>
      <c r="BH1226" s="108"/>
      <c r="BJ1226" s="108"/>
      <c r="BL1226" s="108"/>
      <c r="BM1226" s="108"/>
      <c r="BN1226" s="108"/>
      <c r="CC1226" s="108"/>
      <c r="CD1226" s="108"/>
      <c r="CE1226" s="108"/>
      <c r="CF1226" s="108"/>
    </row>
    <row r="1227" spans="1:84">
      <c r="A1227" s="108"/>
      <c r="B1227" s="108"/>
      <c r="E1227" s="108"/>
      <c r="F1227" s="108"/>
      <c r="J1227" s="108"/>
      <c r="K1227" s="108"/>
      <c r="L1227" s="108"/>
      <c r="M1227" s="108"/>
      <c r="N1227" s="108"/>
      <c r="O1227" s="108"/>
      <c r="P1227" s="108"/>
      <c r="Q1227" s="108"/>
      <c r="R1227" s="108"/>
      <c r="S1227" s="108"/>
      <c r="T1227" s="108"/>
      <c r="U1227" s="108"/>
      <c r="V1227" s="108"/>
      <c r="W1227" s="108"/>
      <c r="X1227" s="108"/>
      <c r="Y1227" s="108"/>
      <c r="Z1227" s="108"/>
      <c r="AA1227" s="108"/>
      <c r="AB1227" s="108"/>
      <c r="AC1227" s="108"/>
      <c r="AD1227" s="108"/>
      <c r="AE1227" s="108"/>
      <c r="AF1227" s="108"/>
      <c r="AG1227" s="108"/>
      <c r="AH1227" s="108"/>
      <c r="AI1227" s="108"/>
      <c r="AJ1227" s="108"/>
      <c r="AK1227" s="108"/>
      <c r="AL1227" s="108"/>
      <c r="AM1227" s="108"/>
      <c r="AN1227" s="108"/>
      <c r="AO1227" s="108"/>
      <c r="AP1227" s="108"/>
      <c r="AQ1227" s="108"/>
      <c r="AR1227" s="108"/>
      <c r="AS1227" s="108"/>
      <c r="AT1227" s="108"/>
      <c r="AU1227" s="108"/>
      <c r="AV1227" s="108"/>
      <c r="AW1227" s="108"/>
      <c r="AX1227" s="108"/>
      <c r="AY1227" s="108"/>
      <c r="AZ1227" s="108"/>
      <c r="BA1227" s="108"/>
      <c r="BF1227" s="108"/>
      <c r="BH1227" s="108"/>
      <c r="BJ1227" s="108"/>
      <c r="BL1227" s="108"/>
      <c r="BM1227" s="108"/>
      <c r="BN1227" s="108"/>
      <c r="CC1227" s="108"/>
      <c r="CD1227" s="108"/>
      <c r="CE1227" s="108"/>
      <c r="CF1227" s="108"/>
    </row>
    <row r="1228" spans="1:84">
      <c r="A1228" s="108"/>
      <c r="B1228" s="108"/>
      <c r="E1228" s="108"/>
      <c r="F1228" s="108"/>
      <c r="J1228" s="108"/>
      <c r="K1228" s="108"/>
      <c r="L1228" s="108"/>
      <c r="M1228" s="108"/>
      <c r="N1228" s="108"/>
      <c r="O1228" s="108"/>
      <c r="P1228" s="108"/>
      <c r="Q1228" s="108"/>
      <c r="R1228" s="108"/>
      <c r="S1228" s="108"/>
      <c r="T1228" s="108"/>
      <c r="U1228" s="108"/>
      <c r="V1228" s="108"/>
      <c r="W1228" s="108"/>
      <c r="X1228" s="108"/>
      <c r="Y1228" s="108"/>
      <c r="Z1228" s="108"/>
      <c r="AA1228" s="108"/>
      <c r="AB1228" s="108"/>
      <c r="AC1228" s="108"/>
      <c r="AD1228" s="108"/>
      <c r="AE1228" s="108"/>
      <c r="AF1228" s="108"/>
      <c r="AG1228" s="108"/>
      <c r="AH1228" s="108"/>
      <c r="AI1228" s="108"/>
      <c r="AJ1228" s="108"/>
      <c r="AK1228" s="108"/>
      <c r="AL1228" s="108"/>
      <c r="AM1228" s="108"/>
      <c r="AN1228" s="108"/>
      <c r="AO1228" s="108"/>
      <c r="AP1228" s="108"/>
      <c r="AQ1228" s="108"/>
      <c r="AR1228" s="108"/>
      <c r="AS1228" s="108"/>
      <c r="AT1228" s="108"/>
      <c r="AU1228" s="108"/>
      <c r="AV1228" s="108"/>
      <c r="AW1228" s="108"/>
      <c r="AX1228" s="108"/>
      <c r="AY1228" s="108"/>
      <c r="AZ1228" s="108"/>
      <c r="BA1228" s="108"/>
      <c r="BF1228" s="108"/>
      <c r="BH1228" s="108"/>
      <c r="BJ1228" s="108"/>
      <c r="BL1228" s="108"/>
      <c r="BM1228" s="108"/>
      <c r="BN1228" s="108"/>
      <c r="CC1228" s="108"/>
      <c r="CD1228" s="108"/>
      <c r="CE1228" s="108"/>
      <c r="CF1228" s="108"/>
    </row>
    <row r="1229" spans="1:84">
      <c r="A1229" s="108"/>
      <c r="B1229" s="108"/>
      <c r="E1229" s="108"/>
      <c r="F1229" s="108"/>
      <c r="J1229" s="108"/>
      <c r="K1229" s="108"/>
      <c r="L1229" s="108"/>
      <c r="M1229" s="108"/>
      <c r="N1229" s="108"/>
      <c r="O1229" s="108"/>
      <c r="P1229" s="108"/>
      <c r="Q1229" s="108"/>
      <c r="R1229" s="108"/>
      <c r="S1229" s="108"/>
      <c r="T1229" s="108"/>
      <c r="U1229" s="108"/>
      <c r="V1229" s="108"/>
      <c r="W1229" s="108"/>
      <c r="X1229" s="108"/>
      <c r="Y1229" s="108"/>
      <c r="Z1229" s="108"/>
      <c r="AA1229" s="108"/>
      <c r="AB1229" s="108"/>
      <c r="AC1229" s="108"/>
      <c r="AD1229" s="108"/>
      <c r="AE1229" s="108"/>
      <c r="AF1229" s="108"/>
      <c r="AG1229" s="108"/>
      <c r="AH1229" s="108"/>
      <c r="AI1229" s="108"/>
      <c r="AJ1229" s="108"/>
      <c r="AK1229" s="108"/>
      <c r="AL1229" s="108"/>
      <c r="AM1229" s="108"/>
      <c r="AN1229" s="108"/>
      <c r="AO1229" s="108"/>
      <c r="AP1229" s="108"/>
      <c r="AQ1229" s="108"/>
      <c r="AR1229" s="108"/>
      <c r="AS1229" s="108"/>
      <c r="AT1229" s="108"/>
      <c r="AU1229" s="108"/>
      <c r="AV1229" s="108"/>
      <c r="AW1229" s="108"/>
      <c r="AX1229" s="108"/>
      <c r="AY1229" s="108"/>
      <c r="AZ1229" s="108"/>
      <c r="BA1229" s="108"/>
      <c r="BF1229" s="108"/>
      <c r="BH1229" s="108"/>
      <c r="BJ1229" s="108"/>
      <c r="BL1229" s="108"/>
      <c r="BM1229" s="108"/>
      <c r="BN1229" s="108"/>
      <c r="CC1229" s="108"/>
      <c r="CD1229" s="108"/>
      <c r="CE1229" s="108"/>
      <c r="CF1229" s="108"/>
    </row>
    <row r="1230" spans="1:84">
      <c r="A1230" s="108"/>
      <c r="B1230" s="108"/>
      <c r="E1230" s="108"/>
      <c r="F1230" s="108"/>
      <c r="J1230" s="108"/>
      <c r="K1230" s="108"/>
      <c r="L1230" s="108"/>
      <c r="M1230" s="108"/>
      <c r="N1230" s="108"/>
      <c r="O1230" s="108"/>
      <c r="P1230" s="108"/>
      <c r="Q1230" s="108"/>
      <c r="R1230" s="108"/>
      <c r="S1230" s="108"/>
      <c r="T1230" s="108"/>
      <c r="U1230" s="108"/>
      <c r="V1230" s="108"/>
      <c r="W1230" s="108"/>
      <c r="X1230" s="108"/>
      <c r="Y1230" s="108"/>
      <c r="Z1230" s="108"/>
      <c r="AA1230" s="108"/>
      <c r="AB1230" s="108"/>
      <c r="AC1230" s="108"/>
      <c r="AD1230" s="108"/>
      <c r="AE1230" s="108"/>
      <c r="AF1230" s="108"/>
      <c r="AG1230" s="108"/>
      <c r="AH1230" s="108"/>
      <c r="AI1230" s="108"/>
      <c r="AJ1230" s="108"/>
      <c r="AK1230" s="108"/>
      <c r="AL1230" s="108"/>
      <c r="AM1230" s="108"/>
      <c r="AN1230" s="108"/>
      <c r="AO1230" s="108"/>
      <c r="AP1230" s="108"/>
      <c r="AQ1230" s="108"/>
      <c r="AR1230" s="108"/>
      <c r="AS1230" s="108"/>
      <c r="AT1230" s="108"/>
      <c r="AU1230" s="108"/>
      <c r="AV1230" s="108"/>
      <c r="AW1230" s="108"/>
      <c r="AX1230" s="108"/>
      <c r="AY1230" s="108"/>
      <c r="AZ1230" s="108"/>
      <c r="BA1230" s="108"/>
      <c r="BF1230" s="108"/>
      <c r="BH1230" s="108"/>
      <c r="BJ1230" s="108"/>
      <c r="BL1230" s="108"/>
      <c r="BM1230" s="108"/>
      <c r="BN1230" s="108"/>
      <c r="CC1230" s="108"/>
      <c r="CD1230" s="108"/>
      <c r="CE1230" s="108"/>
      <c r="CF1230" s="108"/>
    </row>
    <row r="1231" spans="1:84">
      <c r="A1231" s="108"/>
      <c r="B1231" s="108"/>
      <c r="E1231" s="108"/>
      <c r="F1231" s="108"/>
      <c r="J1231" s="108"/>
      <c r="K1231" s="108"/>
      <c r="L1231" s="108"/>
      <c r="M1231" s="108"/>
      <c r="N1231" s="108"/>
      <c r="O1231" s="108"/>
      <c r="P1231" s="108"/>
      <c r="Q1231" s="108"/>
      <c r="R1231" s="108"/>
      <c r="S1231" s="108"/>
      <c r="T1231" s="108"/>
      <c r="U1231" s="108"/>
      <c r="V1231" s="108"/>
      <c r="W1231" s="108"/>
      <c r="X1231" s="108"/>
      <c r="Y1231" s="108"/>
      <c r="Z1231" s="108"/>
      <c r="AA1231" s="108"/>
      <c r="AB1231" s="108"/>
      <c r="AC1231" s="108"/>
      <c r="AD1231" s="108"/>
      <c r="AE1231" s="108"/>
      <c r="AF1231" s="108"/>
      <c r="AG1231" s="108"/>
      <c r="AH1231" s="108"/>
      <c r="AI1231" s="108"/>
      <c r="AJ1231" s="108"/>
      <c r="AK1231" s="108"/>
      <c r="AL1231" s="108"/>
      <c r="AM1231" s="108"/>
      <c r="AN1231" s="108"/>
      <c r="AO1231" s="108"/>
      <c r="AP1231" s="108"/>
      <c r="AQ1231" s="108"/>
      <c r="AR1231" s="108"/>
      <c r="AS1231" s="108"/>
      <c r="AT1231" s="108"/>
      <c r="AU1231" s="108"/>
      <c r="AV1231" s="108"/>
      <c r="AW1231" s="108"/>
      <c r="AX1231" s="108"/>
      <c r="AY1231" s="108"/>
      <c r="AZ1231" s="108"/>
      <c r="BA1231" s="108"/>
      <c r="BF1231" s="108"/>
      <c r="BH1231" s="108"/>
      <c r="BJ1231" s="108"/>
      <c r="BL1231" s="108"/>
      <c r="BM1231" s="108"/>
      <c r="BN1231" s="108"/>
      <c r="CC1231" s="108"/>
      <c r="CD1231" s="108"/>
      <c r="CE1231" s="108"/>
      <c r="CF1231" s="108"/>
    </row>
    <row r="1232" spans="1:84">
      <c r="A1232" s="108"/>
      <c r="B1232" s="108"/>
      <c r="E1232" s="108"/>
      <c r="F1232" s="108"/>
      <c r="J1232" s="108"/>
      <c r="K1232" s="108"/>
      <c r="L1232" s="108"/>
      <c r="M1232" s="108"/>
      <c r="N1232" s="108"/>
      <c r="O1232" s="108"/>
      <c r="P1232" s="108"/>
      <c r="Q1232" s="108"/>
      <c r="R1232" s="108"/>
      <c r="S1232" s="108"/>
      <c r="T1232" s="108"/>
      <c r="U1232" s="108"/>
      <c r="V1232" s="108"/>
      <c r="W1232" s="108"/>
      <c r="X1232" s="108"/>
      <c r="Y1232" s="108"/>
      <c r="Z1232" s="108"/>
      <c r="AA1232" s="108"/>
      <c r="AB1232" s="108"/>
      <c r="AC1232" s="108"/>
      <c r="AD1232" s="108"/>
      <c r="AE1232" s="108"/>
      <c r="AF1232" s="108"/>
      <c r="AG1232" s="108"/>
      <c r="AH1232" s="108"/>
      <c r="AI1232" s="108"/>
      <c r="AJ1232" s="108"/>
      <c r="AK1232" s="108"/>
      <c r="AL1232" s="108"/>
      <c r="AM1232" s="108"/>
      <c r="AN1232" s="108"/>
      <c r="AO1232" s="108"/>
      <c r="AP1232" s="108"/>
      <c r="AQ1232" s="108"/>
      <c r="AR1232" s="108"/>
      <c r="AS1232" s="108"/>
      <c r="AT1232" s="108"/>
      <c r="AU1232" s="108"/>
      <c r="AV1232" s="108"/>
      <c r="AW1232" s="108"/>
      <c r="AX1232" s="108"/>
      <c r="AY1232" s="108"/>
      <c r="AZ1232" s="108"/>
      <c r="BA1232" s="108"/>
      <c r="BF1232" s="108"/>
      <c r="BH1232" s="108"/>
      <c r="BJ1232" s="108"/>
      <c r="BL1232" s="108"/>
      <c r="BM1232" s="108"/>
      <c r="BN1232" s="108"/>
      <c r="CC1232" s="108"/>
      <c r="CD1232" s="108"/>
      <c r="CE1232" s="108"/>
      <c r="CF1232" s="108"/>
    </row>
    <row r="1233" spans="1:84">
      <c r="A1233" s="108"/>
      <c r="B1233" s="108"/>
      <c r="E1233" s="108"/>
      <c r="F1233" s="108"/>
      <c r="J1233" s="108"/>
      <c r="K1233" s="108"/>
      <c r="L1233" s="108"/>
      <c r="M1233" s="108"/>
      <c r="N1233" s="108"/>
      <c r="O1233" s="108"/>
      <c r="P1233" s="108"/>
      <c r="Q1233" s="108"/>
      <c r="R1233" s="108"/>
      <c r="S1233" s="108"/>
      <c r="T1233" s="108"/>
      <c r="U1233" s="108"/>
      <c r="V1233" s="108"/>
      <c r="W1233" s="108"/>
      <c r="X1233" s="108"/>
      <c r="Y1233" s="108"/>
      <c r="Z1233" s="108"/>
      <c r="AA1233" s="108"/>
      <c r="AB1233" s="108"/>
      <c r="AC1233" s="108"/>
      <c r="AD1233" s="108"/>
      <c r="AE1233" s="108"/>
      <c r="AF1233" s="108"/>
      <c r="AG1233" s="108"/>
      <c r="AH1233" s="108"/>
      <c r="AI1233" s="108"/>
      <c r="AJ1233" s="108"/>
      <c r="AK1233" s="108"/>
      <c r="AL1233" s="108"/>
      <c r="AM1233" s="108"/>
      <c r="AN1233" s="108"/>
      <c r="AO1233" s="108"/>
      <c r="AP1233" s="108"/>
      <c r="AQ1233" s="108"/>
      <c r="AR1233" s="108"/>
      <c r="AS1233" s="108"/>
      <c r="AT1233" s="108"/>
      <c r="AU1233" s="108"/>
      <c r="AV1233" s="108"/>
      <c r="AW1233" s="108"/>
      <c r="AX1233" s="108"/>
      <c r="AY1233" s="108"/>
      <c r="AZ1233" s="108"/>
      <c r="BA1233" s="108"/>
      <c r="BF1233" s="108"/>
      <c r="BH1233" s="108"/>
      <c r="BJ1233" s="108"/>
      <c r="BL1233" s="108"/>
      <c r="BM1233" s="108"/>
      <c r="BN1233" s="108"/>
      <c r="CC1233" s="108"/>
      <c r="CD1233" s="108"/>
      <c r="CE1233" s="108"/>
      <c r="CF1233" s="108"/>
    </row>
    <row r="1234" spans="1:84">
      <c r="A1234" s="108"/>
      <c r="B1234" s="108"/>
      <c r="E1234" s="108"/>
      <c r="F1234" s="108"/>
      <c r="J1234" s="108"/>
      <c r="K1234" s="108"/>
      <c r="L1234" s="108"/>
      <c r="M1234" s="108"/>
      <c r="N1234" s="108"/>
      <c r="O1234" s="108"/>
      <c r="P1234" s="108"/>
      <c r="Q1234" s="108"/>
      <c r="R1234" s="108"/>
      <c r="S1234" s="108"/>
      <c r="T1234" s="108"/>
      <c r="U1234" s="108"/>
      <c r="V1234" s="108"/>
      <c r="W1234" s="108"/>
      <c r="X1234" s="108"/>
      <c r="Y1234" s="108"/>
      <c r="Z1234" s="108"/>
      <c r="AA1234" s="108"/>
      <c r="AB1234" s="108"/>
      <c r="AC1234" s="108"/>
      <c r="AD1234" s="108"/>
      <c r="AE1234" s="108"/>
      <c r="AF1234" s="108"/>
      <c r="AG1234" s="108"/>
      <c r="AH1234" s="108"/>
      <c r="AI1234" s="108"/>
      <c r="AJ1234" s="108"/>
      <c r="AK1234" s="108"/>
      <c r="AL1234" s="108"/>
      <c r="AM1234" s="108"/>
      <c r="AN1234" s="108"/>
      <c r="AO1234" s="108"/>
      <c r="AP1234" s="108"/>
      <c r="AQ1234" s="108"/>
      <c r="AR1234" s="108"/>
      <c r="AS1234" s="108"/>
      <c r="AT1234" s="108"/>
      <c r="AU1234" s="108"/>
      <c r="AV1234" s="108"/>
      <c r="AW1234" s="108"/>
      <c r="AX1234" s="108"/>
      <c r="AY1234" s="108"/>
      <c r="AZ1234" s="108"/>
      <c r="BA1234" s="108"/>
      <c r="BF1234" s="108"/>
      <c r="BH1234" s="108"/>
      <c r="BJ1234" s="108"/>
      <c r="BL1234" s="108"/>
      <c r="BM1234" s="108"/>
      <c r="BN1234" s="108"/>
      <c r="CC1234" s="108"/>
      <c r="CD1234" s="108"/>
      <c r="CE1234" s="108"/>
      <c r="CF1234" s="108"/>
    </row>
    <row r="1235" spans="1:84">
      <c r="A1235" s="108"/>
      <c r="B1235" s="108"/>
      <c r="E1235" s="108"/>
      <c r="F1235" s="108"/>
      <c r="J1235" s="108"/>
      <c r="K1235" s="108"/>
      <c r="L1235" s="108"/>
      <c r="M1235" s="108"/>
      <c r="N1235" s="108"/>
      <c r="O1235" s="108"/>
      <c r="P1235" s="108"/>
      <c r="Q1235" s="108"/>
      <c r="R1235" s="108"/>
      <c r="S1235" s="108"/>
      <c r="T1235" s="108"/>
      <c r="U1235" s="108"/>
      <c r="V1235" s="108"/>
      <c r="W1235" s="108"/>
      <c r="X1235" s="108"/>
      <c r="Y1235" s="108"/>
      <c r="Z1235" s="108"/>
      <c r="AA1235" s="108"/>
      <c r="AB1235" s="108"/>
      <c r="AC1235" s="108"/>
      <c r="AD1235" s="108"/>
      <c r="AE1235" s="108"/>
      <c r="AF1235" s="108"/>
      <c r="AG1235" s="108"/>
      <c r="AH1235" s="108"/>
      <c r="AI1235" s="108"/>
      <c r="AJ1235" s="108"/>
      <c r="AK1235" s="108"/>
      <c r="AL1235" s="108"/>
      <c r="AM1235" s="108"/>
      <c r="AN1235" s="108"/>
      <c r="AO1235" s="108"/>
      <c r="AP1235" s="108"/>
      <c r="AQ1235" s="108"/>
      <c r="AR1235" s="108"/>
      <c r="AS1235" s="108"/>
      <c r="AT1235" s="108"/>
      <c r="AU1235" s="108"/>
      <c r="AV1235" s="108"/>
      <c r="AW1235" s="108"/>
      <c r="AX1235" s="108"/>
      <c r="AY1235" s="108"/>
      <c r="AZ1235" s="108"/>
      <c r="BA1235" s="108"/>
      <c r="BF1235" s="108"/>
      <c r="BH1235" s="108"/>
      <c r="BJ1235" s="108"/>
      <c r="BL1235" s="108"/>
      <c r="BM1235" s="108"/>
      <c r="BN1235" s="108"/>
      <c r="CC1235" s="108"/>
      <c r="CD1235" s="108"/>
      <c r="CE1235" s="108"/>
      <c r="CF1235" s="108"/>
    </row>
    <row r="1236" spans="1:84">
      <c r="A1236" s="108"/>
      <c r="B1236" s="108"/>
      <c r="E1236" s="108"/>
      <c r="F1236" s="108"/>
      <c r="J1236" s="108"/>
      <c r="K1236" s="108"/>
      <c r="L1236" s="108"/>
      <c r="M1236" s="108"/>
      <c r="N1236" s="108"/>
      <c r="O1236" s="108"/>
      <c r="P1236" s="108"/>
      <c r="Q1236" s="108"/>
      <c r="R1236" s="108"/>
      <c r="S1236" s="108"/>
      <c r="T1236" s="108"/>
      <c r="U1236" s="108"/>
      <c r="V1236" s="108"/>
      <c r="W1236" s="108"/>
      <c r="X1236" s="108"/>
      <c r="Y1236" s="108"/>
      <c r="Z1236" s="108"/>
      <c r="AA1236" s="108"/>
      <c r="AB1236" s="108"/>
      <c r="AC1236" s="108"/>
      <c r="AD1236" s="108"/>
      <c r="AE1236" s="108"/>
      <c r="AF1236" s="108"/>
      <c r="AG1236" s="108"/>
      <c r="AH1236" s="108"/>
      <c r="AI1236" s="108"/>
      <c r="AJ1236" s="108"/>
      <c r="AK1236" s="108"/>
      <c r="AL1236" s="108"/>
      <c r="AM1236" s="108"/>
      <c r="AN1236" s="108"/>
      <c r="AO1236" s="108"/>
      <c r="AP1236" s="108"/>
      <c r="AQ1236" s="108"/>
      <c r="AR1236" s="108"/>
      <c r="AS1236" s="108"/>
      <c r="AT1236" s="108"/>
      <c r="AU1236" s="108"/>
      <c r="AV1236" s="108"/>
      <c r="AW1236" s="108"/>
      <c r="AX1236" s="108"/>
      <c r="AY1236" s="108"/>
      <c r="AZ1236" s="108"/>
      <c r="BA1236" s="108"/>
      <c r="BF1236" s="108"/>
      <c r="BH1236" s="108"/>
      <c r="BJ1236" s="108"/>
      <c r="BL1236" s="108"/>
      <c r="BM1236" s="108"/>
      <c r="BN1236" s="108"/>
      <c r="CC1236" s="108"/>
      <c r="CD1236" s="108"/>
      <c r="CE1236" s="108"/>
      <c r="CF1236" s="108"/>
    </row>
    <row r="1237" spans="1:84">
      <c r="A1237" s="108"/>
      <c r="B1237" s="108"/>
      <c r="E1237" s="108"/>
      <c r="F1237" s="108"/>
      <c r="J1237" s="108"/>
      <c r="K1237" s="108"/>
      <c r="L1237" s="108"/>
      <c r="M1237" s="108"/>
      <c r="N1237" s="108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8"/>
      <c r="AA1237" s="108"/>
      <c r="AB1237" s="108"/>
      <c r="AC1237" s="108"/>
      <c r="AD1237" s="108"/>
      <c r="AE1237" s="108"/>
      <c r="AF1237" s="108"/>
      <c r="AG1237" s="108"/>
      <c r="AH1237" s="108"/>
      <c r="AI1237" s="108"/>
      <c r="AJ1237" s="108"/>
      <c r="AK1237" s="108"/>
      <c r="AL1237" s="108"/>
      <c r="AM1237" s="108"/>
      <c r="AN1237" s="108"/>
      <c r="AO1237" s="108"/>
      <c r="AP1237" s="108"/>
      <c r="AQ1237" s="108"/>
      <c r="AR1237" s="108"/>
      <c r="AS1237" s="108"/>
      <c r="AT1237" s="108"/>
      <c r="AU1237" s="108"/>
      <c r="AV1237" s="108"/>
      <c r="AW1237" s="108"/>
      <c r="AX1237" s="108"/>
      <c r="AY1237" s="108"/>
      <c r="AZ1237" s="108"/>
      <c r="BA1237" s="108"/>
      <c r="BF1237" s="108"/>
      <c r="BH1237" s="108"/>
      <c r="BJ1237" s="108"/>
      <c r="BL1237" s="108"/>
      <c r="BM1237" s="108"/>
      <c r="BN1237" s="108"/>
      <c r="CC1237" s="108"/>
      <c r="CD1237" s="108"/>
      <c r="CE1237" s="108"/>
      <c r="CF1237" s="108"/>
    </row>
    <row r="1238" spans="1:84">
      <c r="A1238" s="108"/>
      <c r="B1238" s="108"/>
      <c r="E1238" s="108"/>
      <c r="F1238" s="108"/>
      <c r="J1238" s="108"/>
      <c r="K1238" s="108"/>
      <c r="L1238" s="108"/>
      <c r="M1238" s="108"/>
      <c r="N1238" s="108"/>
      <c r="O1238" s="108"/>
      <c r="P1238" s="108"/>
      <c r="Q1238" s="108"/>
      <c r="R1238" s="108"/>
      <c r="S1238" s="108"/>
      <c r="T1238" s="108"/>
      <c r="U1238" s="108"/>
      <c r="V1238" s="108"/>
      <c r="W1238" s="108"/>
      <c r="X1238" s="108"/>
      <c r="Y1238" s="108"/>
      <c r="Z1238" s="108"/>
      <c r="AA1238" s="108"/>
      <c r="AB1238" s="108"/>
      <c r="AC1238" s="108"/>
      <c r="AD1238" s="108"/>
      <c r="AE1238" s="108"/>
      <c r="AF1238" s="108"/>
      <c r="AG1238" s="108"/>
      <c r="AH1238" s="108"/>
      <c r="AI1238" s="108"/>
      <c r="AJ1238" s="108"/>
      <c r="AK1238" s="108"/>
      <c r="AL1238" s="108"/>
      <c r="AM1238" s="108"/>
      <c r="AN1238" s="108"/>
      <c r="AO1238" s="108"/>
      <c r="AP1238" s="108"/>
      <c r="AQ1238" s="108"/>
      <c r="AR1238" s="108"/>
      <c r="AS1238" s="108"/>
      <c r="AT1238" s="108"/>
      <c r="AU1238" s="108"/>
      <c r="AV1238" s="108"/>
      <c r="AW1238" s="108"/>
      <c r="AX1238" s="108"/>
      <c r="AY1238" s="108"/>
      <c r="AZ1238" s="108"/>
      <c r="BA1238" s="108"/>
      <c r="BF1238" s="108"/>
      <c r="BH1238" s="108"/>
      <c r="BJ1238" s="108"/>
      <c r="BL1238" s="108"/>
      <c r="BM1238" s="108"/>
      <c r="BN1238" s="108"/>
      <c r="CC1238" s="108"/>
      <c r="CD1238" s="108"/>
      <c r="CE1238" s="108"/>
      <c r="CF1238" s="108"/>
    </row>
    <row r="1239" spans="1:84">
      <c r="A1239" s="108"/>
      <c r="B1239" s="108"/>
      <c r="E1239" s="108"/>
      <c r="F1239" s="108"/>
      <c r="J1239" s="108"/>
      <c r="K1239" s="108"/>
      <c r="L1239" s="108"/>
      <c r="M1239" s="108"/>
      <c r="N1239" s="108"/>
      <c r="O1239" s="108"/>
      <c r="P1239" s="108"/>
      <c r="Q1239" s="108"/>
      <c r="R1239" s="108"/>
      <c r="S1239" s="108"/>
      <c r="T1239" s="108"/>
      <c r="U1239" s="108"/>
      <c r="V1239" s="108"/>
      <c r="W1239" s="108"/>
      <c r="X1239" s="108"/>
      <c r="Y1239" s="108"/>
      <c r="Z1239" s="108"/>
      <c r="AA1239" s="108"/>
      <c r="AB1239" s="108"/>
      <c r="AC1239" s="108"/>
      <c r="AD1239" s="108"/>
      <c r="AE1239" s="108"/>
      <c r="AF1239" s="108"/>
      <c r="AG1239" s="108"/>
      <c r="AH1239" s="108"/>
      <c r="AI1239" s="108"/>
      <c r="AJ1239" s="108"/>
      <c r="AK1239" s="108"/>
      <c r="AL1239" s="108"/>
      <c r="AM1239" s="108"/>
      <c r="AN1239" s="108"/>
      <c r="AO1239" s="108"/>
      <c r="AP1239" s="108"/>
      <c r="AQ1239" s="108"/>
      <c r="AR1239" s="108"/>
      <c r="AS1239" s="108"/>
      <c r="AT1239" s="108"/>
      <c r="AU1239" s="108"/>
      <c r="AV1239" s="108"/>
      <c r="AW1239" s="108"/>
      <c r="AX1239" s="108"/>
      <c r="AY1239" s="108"/>
      <c r="AZ1239" s="108"/>
      <c r="BA1239" s="108"/>
      <c r="BF1239" s="108"/>
      <c r="BH1239" s="108"/>
      <c r="BJ1239" s="108"/>
      <c r="BL1239" s="108"/>
      <c r="BM1239" s="108"/>
      <c r="BN1239" s="108"/>
      <c r="CC1239" s="108"/>
      <c r="CD1239" s="108"/>
      <c r="CE1239" s="108"/>
      <c r="CF1239" s="108"/>
    </row>
    <row r="1240" spans="1:84">
      <c r="A1240" s="108"/>
      <c r="B1240" s="108"/>
      <c r="E1240" s="108"/>
      <c r="F1240" s="108"/>
      <c r="J1240" s="108"/>
      <c r="K1240" s="108"/>
      <c r="L1240" s="108"/>
      <c r="M1240" s="108"/>
      <c r="N1240" s="108"/>
      <c r="O1240" s="108"/>
      <c r="P1240" s="108"/>
      <c r="Q1240" s="108"/>
      <c r="R1240" s="108"/>
      <c r="S1240" s="108"/>
      <c r="T1240" s="108"/>
      <c r="U1240" s="108"/>
      <c r="V1240" s="108"/>
      <c r="W1240" s="108"/>
      <c r="X1240" s="108"/>
      <c r="Y1240" s="108"/>
      <c r="Z1240" s="108"/>
      <c r="AA1240" s="108"/>
      <c r="AB1240" s="108"/>
      <c r="AC1240" s="108"/>
      <c r="AD1240" s="108"/>
      <c r="AE1240" s="108"/>
      <c r="AF1240" s="108"/>
      <c r="AG1240" s="108"/>
      <c r="AH1240" s="108"/>
      <c r="AI1240" s="108"/>
      <c r="AJ1240" s="108"/>
      <c r="AK1240" s="108"/>
      <c r="AL1240" s="108"/>
      <c r="AM1240" s="108"/>
      <c r="AN1240" s="108"/>
      <c r="AO1240" s="108"/>
      <c r="AP1240" s="108"/>
      <c r="AQ1240" s="108"/>
      <c r="AR1240" s="108"/>
      <c r="AS1240" s="108"/>
      <c r="AT1240" s="108"/>
      <c r="AU1240" s="108"/>
      <c r="AV1240" s="108"/>
      <c r="AW1240" s="108"/>
      <c r="AX1240" s="108"/>
      <c r="AY1240" s="108"/>
      <c r="AZ1240" s="108"/>
      <c r="BA1240" s="108"/>
      <c r="BF1240" s="108"/>
      <c r="BH1240" s="108"/>
      <c r="BJ1240" s="108"/>
      <c r="BL1240" s="108"/>
      <c r="BM1240" s="108"/>
      <c r="BN1240" s="108"/>
      <c r="CC1240" s="108"/>
      <c r="CD1240" s="108"/>
      <c r="CE1240" s="108"/>
      <c r="CF1240" s="108"/>
    </row>
    <row r="1241" spans="1:84">
      <c r="A1241" s="108"/>
      <c r="B1241" s="108"/>
      <c r="E1241" s="108"/>
      <c r="F1241" s="108"/>
      <c r="J1241" s="108"/>
      <c r="K1241" s="108"/>
      <c r="L1241" s="108"/>
      <c r="M1241" s="108"/>
      <c r="N1241" s="108"/>
      <c r="O1241" s="108"/>
      <c r="P1241" s="108"/>
      <c r="Q1241" s="108"/>
      <c r="R1241" s="108"/>
      <c r="S1241" s="108"/>
      <c r="T1241" s="108"/>
      <c r="U1241" s="108"/>
      <c r="V1241" s="108"/>
      <c r="W1241" s="108"/>
      <c r="X1241" s="108"/>
      <c r="Y1241" s="108"/>
      <c r="Z1241" s="108"/>
      <c r="AA1241" s="108"/>
      <c r="AB1241" s="108"/>
      <c r="AC1241" s="108"/>
      <c r="AD1241" s="108"/>
      <c r="AE1241" s="108"/>
      <c r="AF1241" s="108"/>
      <c r="AG1241" s="108"/>
      <c r="AH1241" s="108"/>
      <c r="AI1241" s="108"/>
      <c r="AJ1241" s="108"/>
      <c r="AK1241" s="108"/>
      <c r="AL1241" s="108"/>
      <c r="AM1241" s="108"/>
      <c r="AN1241" s="108"/>
      <c r="AO1241" s="108"/>
      <c r="AP1241" s="108"/>
      <c r="AQ1241" s="108"/>
      <c r="AR1241" s="108"/>
      <c r="AS1241" s="108"/>
      <c r="AT1241" s="108"/>
      <c r="AU1241" s="108"/>
      <c r="AV1241" s="108"/>
      <c r="AW1241" s="108"/>
      <c r="AX1241" s="108"/>
      <c r="AY1241" s="108"/>
      <c r="AZ1241" s="108"/>
      <c r="BA1241" s="108"/>
      <c r="BF1241" s="108"/>
      <c r="BH1241" s="108"/>
      <c r="BJ1241" s="108"/>
      <c r="BL1241" s="108"/>
      <c r="BM1241" s="108"/>
      <c r="BN1241" s="108"/>
      <c r="CC1241" s="108"/>
      <c r="CD1241" s="108"/>
      <c r="CE1241" s="108"/>
      <c r="CF1241" s="108"/>
    </row>
    <row r="1242" spans="1:84">
      <c r="A1242" s="108"/>
      <c r="B1242" s="108"/>
      <c r="E1242" s="108"/>
      <c r="F1242" s="108"/>
      <c r="J1242" s="108"/>
      <c r="K1242" s="108"/>
      <c r="L1242" s="108"/>
      <c r="M1242" s="108"/>
      <c r="N1242" s="108"/>
      <c r="O1242" s="108"/>
      <c r="P1242" s="108"/>
      <c r="Q1242" s="108"/>
      <c r="R1242" s="108"/>
      <c r="S1242" s="108"/>
      <c r="T1242" s="108"/>
      <c r="U1242" s="108"/>
      <c r="V1242" s="108"/>
      <c r="W1242" s="108"/>
      <c r="X1242" s="108"/>
      <c r="Y1242" s="108"/>
      <c r="Z1242" s="108"/>
      <c r="AA1242" s="108"/>
      <c r="AB1242" s="108"/>
      <c r="AC1242" s="108"/>
      <c r="AD1242" s="108"/>
      <c r="AE1242" s="108"/>
      <c r="AF1242" s="108"/>
      <c r="AG1242" s="108"/>
      <c r="AH1242" s="108"/>
      <c r="AI1242" s="108"/>
      <c r="AJ1242" s="108"/>
      <c r="AK1242" s="108"/>
      <c r="AL1242" s="108"/>
      <c r="AM1242" s="108"/>
      <c r="AN1242" s="108"/>
      <c r="AO1242" s="108"/>
      <c r="AP1242" s="108"/>
      <c r="AQ1242" s="108"/>
      <c r="AR1242" s="108"/>
      <c r="AS1242" s="108"/>
      <c r="AT1242" s="108"/>
      <c r="AU1242" s="108"/>
      <c r="AV1242" s="108"/>
      <c r="AW1242" s="108"/>
      <c r="AX1242" s="108"/>
      <c r="AY1242" s="108"/>
      <c r="AZ1242" s="108"/>
      <c r="BA1242" s="108"/>
      <c r="BF1242" s="108"/>
      <c r="BH1242" s="108"/>
      <c r="BJ1242" s="108"/>
      <c r="BL1242" s="108"/>
      <c r="BM1242" s="108"/>
      <c r="BN1242" s="108"/>
      <c r="CC1242" s="108"/>
      <c r="CD1242" s="108"/>
      <c r="CE1242" s="108"/>
      <c r="CF1242" s="108"/>
    </row>
    <row r="1243" spans="1:84">
      <c r="A1243" s="108"/>
      <c r="B1243" s="108"/>
      <c r="E1243" s="108"/>
      <c r="F1243" s="108"/>
      <c r="J1243" s="108"/>
      <c r="K1243" s="108"/>
      <c r="L1243" s="108"/>
      <c r="M1243" s="108"/>
      <c r="N1243" s="108"/>
      <c r="O1243" s="108"/>
      <c r="P1243" s="108"/>
      <c r="Q1243" s="108"/>
      <c r="R1243" s="108"/>
      <c r="S1243" s="108"/>
      <c r="T1243" s="108"/>
      <c r="U1243" s="108"/>
      <c r="V1243" s="108"/>
      <c r="W1243" s="108"/>
      <c r="X1243" s="108"/>
      <c r="Y1243" s="108"/>
      <c r="Z1243" s="108"/>
      <c r="AA1243" s="108"/>
      <c r="AB1243" s="108"/>
      <c r="AC1243" s="108"/>
      <c r="AD1243" s="108"/>
      <c r="AE1243" s="108"/>
      <c r="AF1243" s="108"/>
      <c r="AG1243" s="108"/>
      <c r="AH1243" s="108"/>
      <c r="AI1243" s="108"/>
      <c r="AJ1243" s="108"/>
      <c r="AK1243" s="108"/>
      <c r="AL1243" s="108"/>
      <c r="AM1243" s="108"/>
      <c r="AN1243" s="108"/>
      <c r="AO1243" s="108"/>
      <c r="AP1243" s="108"/>
      <c r="AQ1243" s="108"/>
      <c r="AR1243" s="108"/>
      <c r="AS1243" s="108"/>
      <c r="AT1243" s="108"/>
      <c r="AU1243" s="108"/>
      <c r="AV1243" s="108"/>
      <c r="AW1243" s="108"/>
      <c r="AX1243" s="108"/>
      <c r="AY1243" s="108"/>
      <c r="AZ1243" s="108"/>
      <c r="BA1243" s="108"/>
      <c r="BF1243" s="108"/>
      <c r="BH1243" s="108"/>
      <c r="BJ1243" s="108"/>
      <c r="BL1243" s="108"/>
      <c r="BM1243" s="108"/>
      <c r="BN1243" s="108"/>
      <c r="CC1243" s="108"/>
      <c r="CD1243" s="108"/>
      <c r="CE1243" s="108"/>
      <c r="CF1243" s="108"/>
    </row>
    <row r="1244" spans="1:84">
      <c r="A1244" s="108"/>
      <c r="B1244" s="108"/>
      <c r="E1244" s="108"/>
      <c r="F1244" s="108"/>
      <c r="J1244" s="108"/>
      <c r="K1244" s="108"/>
      <c r="L1244" s="108"/>
      <c r="M1244" s="108"/>
      <c r="N1244" s="108"/>
      <c r="O1244" s="108"/>
      <c r="P1244" s="108"/>
      <c r="Q1244" s="108"/>
      <c r="R1244" s="108"/>
      <c r="S1244" s="108"/>
      <c r="T1244" s="108"/>
      <c r="U1244" s="108"/>
      <c r="V1244" s="108"/>
      <c r="W1244" s="108"/>
      <c r="X1244" s="108"/>
      <c r="Y1244" s="108"/>
      <c r="Z1244" s="108"/>
      <c r="AA1244" s="108"/>
      <c r="AB1244" s="108"/>
      <c r="AC1244" s="108"/>
      <c r="AD1244" s="108"/>
      <c r="AE1244" s="108"/>
      <c r="AF1244" s="108"/>
      <c r="AG1244" s="108"/>
      <c r="AH1244" s="108"/>
      <c r="AI1244" s="108"/>
      <c r="AJ1244" s="108"/>
      <c r="AK1244" s="108"/>
      <c r="AL1244" s="108"/>
      <c r="AM1244" s="108"/>
      <c r="AN1244" s="108"/>
      <c r="AO1244" s="108"/>
      <c r="AP1244" s="108"/>
      <c r="AQ1244" s="108"/>
      <c r="AR1244" s="108"/>
      <c r="AS1244" s="108"/>
      <c r="AT1244" s="108"/>
      <c r="AU1244" s="108"/>
      <c r="AV1244" s="108"/>
      <c r="AW1244" s="108"/>
      <c r="AX1244" s="108"/>
      <c r="AY1244" s="108"/>
      <c r="AZ1244" s="108"/>
      <c r="BA1244" s="108"/>
      <c r="BF1244" s="108"/>
      <c r="BH1244" s="108"/>
      <c r="BJ1244" s="108"/>
      <c r="BL1244" s="108"/>
      <c r="BM1244" s="108"/>
      <c r="BN1244" s="108"/>
      <c r="CC1244" s="108"/>
      <c r="CD1244" s="108"/>
      <c r="CE1244" s="108"/>
      <c r="CF1244" s="108"/>
    </row>
    <row r="1245" spans="1:84">
      <c r="A1245" s="108"/>
      <c r="B1245" s="108"/>
      <c r="E1245" s="108"/>
      <c r="F1245" s="108"/>
      <c r="J1245" s="108"/>
      <c r="K1245" s="108"/>
      <c r="L1245" s="108"/>
      <c r="M1245" s="108"/>
      <c r="N1245" s="108"/>
      <c r="O1245" s="108"/>
      <c r="P1245" s="108"/>
      <c r="Q1245" s="108"/>
      <c r="R1245" s="108"/>
      <c r="S1245" s="108"/>
      <c r="T1245" s="108"/>
      <c r="U1245" s="108"/>
      <c r="V1245" s="108"/>
      <c r="W1245" s="108"/>
      <c r="X1245" s="108"/>
      <c r="Y1245" s="108"/>
      <c r="Z1245" s="108"/>
      <c r="AA1245" s="108"/>
      <c r="AB1245" s="108"/>
      <c r="AC1245" s="108"/>
      <c r="AD1245" s="108"/>
      <c r="AE1245" s="108"/>
      <c r="AF1245" s="108"/>
      <c r="AG1245" s="108"/>
      <c r="AH1245" s="108"/>
      <c r="AI1245" s="108"/>
      <c r="AJ1245" s="108"/>
      <c r="AK1245" s="108"/>
      <c r="AL1245" s="108"/>
      <c r="AM1245" s="108"/>
      <c r="AN1245" s="108"/>
      <c r="AO1245" s="108"/>
      <c r="AP1245" s="108"/>
      <c r="AQ1245" s="108"/>
      <c r="AR1245" s="108"/>
      <c r="AS1245" s="108"/>
      <c r="AT1245" s="108"/>
      <c r="AU1245" s="108"/>
      <c r="AV1245" s="108"/>
      <c r="AW1245" s="108"/>
      <c r="AX1245" s="108"/>
      <c r="AY1245" s="108"/>
      <c r="AZ1245" s="108"/>
      <c r="BA1245" s="108"/>
      <c r="BF1245" s="108"/>
      <c r="BH1245" s="108"/>
      <c r="BJ1245" s="108"/>
      <c r="BL1245" s="108"/>
      <c r="BM1245" s="108"/>
      <c r="BN1245" s="108"/>
      <c r="CC1245" s="108"/>
      <c r="CD1245" s="108"/>
      <c r="CE1245" s="108"/>
      <c r="CF1245" s="108"/>
    </row>
    <row r="1246" spans="1:84">
      <c r="A1246" s="108"/>
      <c r="B1246" s="108"/>
      <c r="E1246" s="108"/>
      <c r="F1246" s="108"/>
      <c r="J1246" s="108"/>
      <c r="K1246" s="108"/>
      <c r="L1246" s="108"/>
      <c r="M1246" s="108"/>
      <c r="N1246" s="108"/>
      <c r="O1246" s="108"/>
      <c r="P1246" s="108"/>
      <c r="Q1246" s="108"/>
      <c r="R1246" s="108"/>
      <c r="S1246" s="108"/>
      <c r="T1246" s="108"/>
      <c r="U1246" s="108"/>
      <c r="V1246" s="108"/>
      <c r="W1246" s="108"/>
      <c r="X1246" s="108"/>
      <c r="Y1246" s="108"/>
      <c r="Z1246" s="108"/>
      <c r="AA1246" s="108"/>
      <c r="AB1246" s="108"/>
      <c r="AC1246" s="108"/>
      <c r="AD1246" s="108"/>
      <c r="AE1246" s="108"/>
      <c r="AF1246" s="108"/>
      <c r="AG1246" s="108"/>
      <c r="AH1246" s="108"/>
      <c r="AI1246" s="108"/>
      <c r="AJ1246" s="108"/>
      <c r="AK1246" s="108"/>
      <c r="AL1246" s="108"/>
      <c r="AM1246" s="108"/>
      <c r="AN1246" s="108"/>
      <c r="AO1246" s="108"/>
      <c r="AP1246" s="108"/>
      <c r="AQ1246" s="108"/>
      <c r="AR1246" s="108"/>
      <c r="AS1246" s="108"/>
      <c r="AT1246" s="108"/>
      <c r="AU1246" s="108"/>
      <c r="AV1246" s="108"/>
      <c r="AW1246" s="108"/>
      <c r="AX1246" s="108"/>
      <c r="AY1246" s="108"/>
      <c r="AZ1246" s="108"/>
      <c r="BA1246" s="108"/>
      <c r="BF1246" s="108"/>
      <c r="BH1246" s="108"/>
      <c r="BJ1246" s="108"/>
      <c r="BL1246" s="108"/>
      <c r="BM1246" s="108"/>
      <c r="BN1246" s="108"/>
      <c r="CC1246" s="108"/>
      <c r="CD1246" s="108"/>
      <c r="CE1246" s="108"/>
      <c r="CF1246" s="108"/>
    </row>
    <row r="1247" spans="1:84">
      <c r="A1247" s="108"/>
      <c r="B1247" s="108"/>
      <c r="E1247" s="108"/>
      <c r="F1247" s="108"/>
      <c r="J1247" s="108"/>
      <c r="K1247" s="108"/>
      <c r="L1247" s="108"/>
      <c r="M1247" s="108"/>
      <c r="N1247" s="108"/>
      <c r="O1247" s="108"/>
      <c r="P1247" s="108"/>
      <c r="Q1247" s="108"/>
      <c r="R1247" s="108"/>
      <c r="S1247" s="108"/>
      <c r="T1247" s="108"/>
      <c r="U1247" s="108"/>
      <c r="V1247" s="108"/>
      <c r="W1247" s="108"/>
      <c r="X1247" s="108"/>
      <c r="Y1247" s="108"/>
      <c r="Z1247" s="108"/>
      <c r="AA1247" s="108"/>
      <c r="AB1247" s="108"/>
      <c r="AC1247" s="108"/>
      <c r="AD1247" s="108"/>
      <c r="AE1247" s="108"/>
      <c r="AF1247" s="108"/>
      <c r="AG1247" s="108"/>
      <c r="AH1247" s="108"/>
      <c r="AI1247" s="108"/>
      <c r="AJ1247" s="108"/>
      <c r="AK1247" s="108"/>
      <c r="AL1247" s="108"/>
      <c r="AM1247" s="108"/>
      <c r="AN1247" s="108"/>
      <c r="AO1247" s="108"/>
      <c r="AP1247" s="108"/>
      <c r="AQ1247" s="108"/>
      <c r="AR1247" s="108"/>
      <c r="AS1247" s="108"/>
      <c r="AT1247" s="108"/>
      <c r="AU1247" s="108"/>
      <c r="AV1247" s="108"/>
      <c r="AW1247" s="108"/>
      <c r="AX1247" s="108"/>
      <c r="AY1247" s="108"/>
      <c r="AZ1247" s="108"/>
      <c r="BA1247" s="108"/>
      <c r="BF1247" s="108"/>
      <c r="BH1247" s="108"/>
      <c r="BJ1247" s="108"/>
      <c r="BL1247" s="108"/>
      <c r="BM1247" s="108"/>
      <c r="BN1247" s="108"/>
      <c r="CC1247" s="108"/>
      <c r="CD1247" s="108"/>
      <c r="CE1247" s="108"/>
      <c r="CF1247" s="108"/>
    </row>
    <row r="1248" spans="1:84">
      <c r="A1248" s="108"/>
      <c r="B1248" s="108"/>
      <c r="E1248" s="108"/>
      <c r="F1248" s="108"/>
      <c r="J1248" s="108"/>
      <c r="K1248" s="108"/>
      <c r="L1248" s="108"/>
      <c r="M1248" s="108"/>
      <c r="N1248" s="108"/>
      <c r="O1248" s="108"/>
      <c r="P1248" s="108"/>
      <c r="Q1248" s="108"/>
      <c r="R1248" s="108"/>
      <c r="S1248" s="108"/>
      <c r="T1248" s="108"/>
      <c r="U1248" s="108"/>
      <c r="V1248" s="108"/>
      <c r="W1248" s="108"/>
      <c r="X1248" s="108"/>
      <c r="Y1248" s="108"/>
      <c r="Z1248" s="108"/>
      <c r="AA1248" s="108"/>
      <c r="AB1248" s="108"/>
      <c r="AC1248" s="108"/>
      <c r="AD1248" s="108"/>
      <c r="AE1248" s="108"/>
      <c r="AF1248" s="108"/>
      <c r="AG1248" s="108"/>
      <c r="AH1248" s="108"/>
      <c r="AI1248" s="108"/>
      <c r="AJ1248" s="108"/>
      <c r="AK1248" s="108"/>
      <c r="AL1248" s="108"/>
      <c r="AM1248" s="108"/>
      <c r="AN1248" s="108"/>
      <c r="AO1248" s="108"/>
      <c r="AP1248" s="108"/>
      <c r="AQ1248" s="108"/>
      <c r="AR1248" s="108"/>
      <c r="AS1248" s="108"/>
      <c r="AT1248" s="108"/>
      <c r="AU1248" s="108"/>
      <c r="AV1248" s="108"/>
      <c r="AW1248" s="108"/>
      <c r="AX1248" s="108"/>
      <c r="AY1248" s="108"/>
      <c r="AZ1248" s="108"/>
      <c r="BA1248" s="108"/>
      <c r="BF1248" s="108"/>
      <c r="BH1248" s="108"/>
      <c r="BJ1248" s="108"/>
      <c r="BL1248" s="108"/>
      <c r="BM1248" s="108"/>
      <c r="BN1248" s="108"/>
      <c r="CC1248" s="108"/>
      <c r="CD1248" s="108"/>
      <c r="CE1248" s="108"/>
      <c r="CF1248" s="108"/>
    </row>
    <row r="1249" spans="1:84">
      <c r="A1249" s="108"/>
      <c r="B1249" s="108"/>
      <c r="E1249" s="108"/>
      <c r="F1249" s="108"/>
      <c r="J1249" s="108"/>
      <c r="K1249" s="108"/>
      <c r="L1249" s="108"/>
      <c r="M1249" s="108"/>
      <c r="N1249" s="108"/>
      <c r="O1249" s="108"/>
      <c r="P1249" s="108"/>
      <c r="Q1249" s="108"/>
      <c r="R1249" s="108"/>
      <c r="S1249" s="108"/>
      <c r="T1249" s="108"/>
      <c r="U1249" s="108"/>
      <c r="V1249" s="108"/>
      <c r="W1249" s="108"/>
      <c r="X1249" s="108"/>
      <c r="Y1249" s="108"/>
      <c r="Z1249" s="108"/>
      <c r="AA1249" s="108"/>
      <c r="AB1249" s="108"/>
      <c r="AC1249" s="108"/>
      <c r="AD1249" s="108"/>
      <c r="AE1249" s="108"/>
      <c r="AF1249" s="108"/>
      <c r="AG1249" s="108"/>
      <c r="AH1249" s="108"/>
      <c r="AI1249" s="108"/>
      <c r="AJ1249" s="108"/>
      <c r="AK1249" s="108"/>
      <c r="AL1249" s="108"/>
      <c r="AM1249" s="108"/>
      <c r="AN1249" s="108"/>
      <c r="AO1249" s="108"/>
      <c r="AP1249" s="108"/>
      <c r="AQ1249" s="108"/>
      <c r="AR1249" s="108"/>
      <c r="AS1249" s="108"/>
      <c r="AT1249" s="108"/>
      <c r="AU1249" s="108"/>
      <c r="AV1249" s="108"/>
      <c r="AW1249" s="108"/>
      <c r="AX1249" s="108"/>
      <c r="AY1249" s="108"/>
      <c r="AZ1249" s="108"/>
      <c r="BA1249" s="108"/>
      <c r="BF1249" s="108"/>
      <c r="BH1249" s="108"/>
      <c r="BJ1249" s="108"/>
      <c r="BL1249" s="108"/>
      <c r="BM1249" s="108"/>
      <c r="BN1249" s="108"/>
      <c r="CC1249" s="108"/>
      <c r="CD1249" s="108"/>
      <c r="CE1249" s="108"/>
      <c r="CF1249" s="108"/>
    </row>
    <row r="1250" spans="1:84">
      <c r="A1250" s="108"/>
      <c r="B1250" s="108"/>
      <c r="E1250" s="108"/>
      <c r="F1250" s="108"/>
      <c r="J1250" s="108"/>
      <c r="K1250" s="108"/>
      <c r="L1250" s="108"/>
      <c r="M1250" s="108"/>
      <c r="N1250" s="108"/>
      <c r="O1250" s="108"/>
      <c r="P1250" s="108"/>
      <c r="Q1250" s="108"/>
      <c r="R1250" s="108"/>
      <c r="S1250" s="108"/>
      <c r="T1250" s="108"/>
      <c r="U1250" s="108"/>
      <c r="V1250" s="108"/>
      <c r="W1250" s="108"/>
      <c r="X1250" s="108"/>
      <c r="Y1250" s="108"/>
      <c r="Z1250" s="108"/>
      <c r="AA1250" s="108"/>
      <c r="AB1250" s="108"/>
      <c r="AC1250" s="108"/>
      <c r="AD1250" s="108"/>
      <c r="AE1250" s="108"/>
      <c r="AF1250" s="108"/>
      <c r="AG1250" s="108"/>
      <c r="AH1250" s="108"/>
      <c r="AI1250" s="108"/>
      <c r="AJ1250" s="108"/>
      <c r="AK1250" s="108"/>
      <c r="AL1250" s="108"/>
      <c r="AM1250" s="108"/>
      <c r="AN1250" s="108"/>
      <c r="AO1250" s="108"/>
      <c r="AP1250" s="108"/>
      <c r="AQ1250" s="108"/>
      <c r="AR1250" s="108"/>
      <c r="AS1250" s="108"/>
      <c r="AT1250" s="108"/>
      <c r="AU1250" s="108"/>
      <c r="AV1250" s="108"/>
      <c r="AW1250" s="108"/>
      <c r="AX1250" s="108"/>
      <c r="AY1250" s="108"/>
      <c r="AZ1250" s="108"/>
      <c r="BA1250" s="108"/>
      <c r="BF1250" s="108"/>
      <c r="BH1250" s="108"/>
      <c r="BJ1250" s="108"/>
      <c r="BL1250" s="108"/>
      <c r="BM1250" s="108"/>
      <c r="BN1250" s="108"/>
      <c r="CC1250" s="108"/>
      <c r="CD1250" s="108"/>
      <c r="CE1250" s="108"/>
      <c r="CF1250" s="108"/>
    </row>
    <row r="1251" spans="1:84">
      <c r="A1251" s="108"/>
      <c r="B1251" s="108"/>
      <c r="E1251" s="108"/>
      <c r="F1251" s="108"/>
      <c r="J1251" s="108"/>
      <c r="K1251" s="108"/>
      <c r="L1251" s="108"/>
      <c r="M1251" s="108"/>
      <c r="N1251" s="108"/>
      <c r="O1251" s="108"/>
      <c r="P1251" s="108"/>
      <c r="Q1251" s="108"/>
      <c r="R1251" s="108"/>
      <c r="S1251" s="108"/>
      <c r="T1251" s="108"/>
      <c r="U1251" s="108"/>
      <c r="V1251" s="108"/>
      <c r="W1251" s="108"/>
      <c r="X1251" s="108"/>
      <c r="Y1251" s="108"/>
      <c r="Z1251" s="108"/>
      <c r="AA1251" s="108"/>
      <c r="AB1251" s="108"/>
      <c r="AC1251" s="108"/>
      <c r="AD1251" s="108"/>
      <c r="AE1251" s="108"/>
      <c r="AF1251" s="108"/>
      <c r="AG1251" s="108"/>
      <c r="AH1251" s="108"/>
      <c r="AI1251" s="108"/>
      <c r="AJ1251" s="108"/>
      <c r="AK1251" s="108"/>
      <c r="AL1251" s="108"/>
      <c r="AM1251" s="108"/>
      <c r="AN1251" s="108"/>
      <c r="AO1251" s="108"/>
      <c r="AP1251" s="108"/>
      <c r="AQ1251" s="108"/>
      <c r="AR1251" s="108"/>
      <c r="AS1251" s="108"/>
      <c r="AT1251" s="108"/>
      <c r="AU1251" s="108"/>
      <c r="AV1251" s="108"/>
      <c r="AW1251" s="108"/>
      <c r="AX1251" s="108"/>
      <c r="AY1251" s="108"/>
      <c r="AZ1251" s="108"/>
      <c r="BA1251" s="108"/>
      <c r="BF1251" s="108"/>
      <c r="BH1251" s="108"/>
      <c r="BJ1251" s="108"/>
      <c r="BL1251" s="108"/>
      <c r="BM1251" s="108"/>
      <c r="BN1251" s="108"/>
      <c r="CC1251" s="108"/>
      <c r="CD1251" s="108"/>
      <c r="CE1251" s="108"/>
      <c r="CF1251" s="108"/>
    </row>
    <row r="1252" spans="1:84">
      <c r="A1252" s="108"/>
      <c r="B1252" s="108"/>
      <c r="E1252" s="108"/>
      <c r="F1252" s="108"/>
      <c r="J1252" s="108"/>
      <c r="K1252" s="108"/>
      <c r="L1252" s="108"/>
      <c r="M1252" s="108"/>
      <c r="N1252" s="108"/>
      <c r="O1252" s="108"/>
      <c r="P1252" s="108"/>
      <c r="Q1252" s="108"/>
      <c r="R1252" s="108"/>
      <c r="S1252" s="108"/>
      <c r="T1252" s="108"/>
      <c r="U1252" s="108"/>
      <c r="V1252" s="108"/>
      <c r="W1252" s="108"/>
      <c r="X1252" s="108"/>
      <c r="Y1252" s="108"/>
      <c r="Z1252" s="108"/>
      <c r="AA1252" s="108"/>
      <c r="AB1252" s="108"/>
      <c r="AC1252" s="108"/>
      <c r="AD1252" s="108"/>
      <c r="AE1252" s="108"/>
      <c r="AF1252" s="108"/>
      <c r="AG1252" s="108"/>
      <c r="AH1252" s="108"/>
      <c r="AI1252" s="108"/>
      <c r="AJ1252" s="108"/>
      <c r="AK1252" s="108"/>
      <c r="AL1252" s="108"/>
      <c r="AM1252" s="108"/>
      <c r="AN1252" s="108"/>
      <c r="AO1252" s="108"/>
      <c r="AP1252" s="108"/>
      <c r="AQ1252" s="108"/>
      <c r="AR1252" s="108"/>
      <c r="AS1252" s="108"/>
      <c r="AT1252" s="108"/>
      <c r="AU1252" s="108"/>
      <c r="AV1252" s="108"/>
      <c r="AW1252" s="108"/>
      <c r="AX1252" s="108"/>
      <c r="AY1252" s="108"/>
      <c r="AZ1252" s="108"/>
      <c r="BA1252" s="108"/>
      <c r="BF1252" s="108"/>
      <c r="BH1252" s="108"/>
      <c r="BJ1252" s="108"/>
      <c r="BL1252" s="108"/>
      <c r="BM1252" s="108"/>
      <c r="BN1252" s="108"/>
      <c r="CC1252" s="108"/>
      <c r="CD1252" s="108"/>
      <c r="CE1252" s="108"/>
      <c r="CF1252" s="108"/>
    </row>
    <row r="1253" spans="1:84">
      <c r="A1253" s="108"/>
      <c r="B1253" s="108"/>
      <c r="E1253" s="108"/>
      <c r="F1253" s="108"/>
      <c r="J1253" s="108"/>
      <c r="K1253" s="108"/>
      <c r="L1253" s="108"/>
      <c r="M1253" s="108"/>
      <c r="N1253" s="108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8"/>
      <c r="AA1253" s="108"/>
      <c r="AB1253" s="108"/>
      <c r="AC1253" s="108"/>
      <c r="AD1253" s="108"/>
      <c r="AE1253" s="108"/>
      <c r="AF1253" s="108"/>
      <c r="AG1253" s="108"/>
      <c r="AH1253" s="108"/>
      <c r="AI1253" s="108"/>
      <c r="AJ1253" s="108"/>
      <c r="AK1253" s="108"/>
      <c r="AL1253" s="108"/>
      <c r="AM1253" s="108"/>
      <c r="AN1253" s="108"/>
      <c r="AO1253" s="108"/>
      <c r="AP1253" s="108"/>
      <c r="AQ1253" s="108"/>
      <c r="AR1253" s="108"/>
      <c r="AS1253" s="108"/>
      <c r="AT1253" s="108"/>
      <c r="AU1253" s="108"/>
      <c r="AV1253" s="108"/>
      <c r="AW1253" s="108"/>
      <c r="AX1253" s="108"/>
      <c r="AY1253" s="108"/>
      <c r="AZ1253" s="108"/>
      <c r="BA1253" s="108"/>
      <c r="BF1253" s="108"/>
      <c r="BH1253" s="108"/>
      <c r="BJ1253" s="108"/>
      <c r="BL1253" s="108"/>
      <c r="BM1253" s="108"/>
      <c r="BN1253" s="108"/>
      <c r="CC1253" s="108"/>
      <c r="CD1253" s="108"/>
      <c r="CE1253" s="108"/>
      <c r="CF1253" s="108"/>
    </row>
    <row r="1254" spans="1:84">
      <c r="A1254" s="108"/>
      <c r="B1254" s="108"/>
      <c r="E1254" s="108"/>
      <c r="F1254" s="108"/>
      <c r="J1254" s="108"/>
      <c r="K1254" s="108"/>
      <c r="L1254" s="108"/>
      <c r="M1254" s="108"/>
      <c r="N1254" s="108"/>
      <c r="O1254" s="108"/>
      <c r="P1254" s="108"/>
      <c r="Q1254" s="108"/>
      <c r="R1254" s="108"/>
      <c r="S1254" s="108"/>
      <c r="T1254" s="108"/>
      <c r="U1254" s="108"/>
      <c r="V1254" s="108"/>
      <c r="W1254" s="108"/>
      <c r="X1254" s="108"/>
      <c r="Y1254" s="108"/>
      <c r="Z1254" s="108"/>
      <c r="AA1254" s="108"/>
      <c r="AB1254" s="108"/>
      <c r="AC1254" s="108"/>
      <c r="AD1254" s="108"/>
      <c r="AE1254" s="108"/>
      <c r="AF1254" s="108"/>
      <c r="AG1254" s="108"/>
      <c r="AH1254" s="108"/>
      <c r="AI1254" s="108"/>
      <c r="AJ1254" s="108"/>
      <c r="AK1254" s="108"/>
      <c r="AL1254" s="108"/>
      <c r="AM1254" s="108"/>
      <c r="AN1254" s="108"/>
      <c r="AO1254" s="108"/>
      <c r="AP1254" s="108"/>
      <c r="AQ1254" s="108"/>
      <c r="AR1254" s="108"/>
      <c r="AS1254" s="108"/>
      <c r="AT1254" s="108"/>
      <c r="AU1254" s="108"/>
      <c r="AV1254" s="108"/>
      <c r="AW1254" s="108"/>
      <c r="AX1254" s="108"/>
      <c r="AY1254" s="108"/>
      <c r="AZ1254" s="108"/>
      <c r="BA1254" s="108"/>
      <c r="BF1254" s="108"/>
      <c r="BH1254" s="108"/>
      <c r="BJ1254" s="108"/>
      <c r="BL1254" s="108"/>
      <c r="BM1254" s="108"/>
      <c r="BN1254" s="108"/>
      <c r="CC1254" s="108"/>
      <c r="CD1254" s="108"/>
      <c r="CE1254" s="108"/>
      <c r="CF1254" s="108"/>
    </row>
    <row r="1255" spans="1:84">
      <c r="A1255" s="108"/>
      <c r="B1255" s="108"/>
      <c r="E1255" s="108"/>
      <c r="F1255" s="108"/>
      <c r="J1255" s="108"/>
      <c r="K1255" s="108"/>
      <c r="L1255" s="108"/>
      <c r="M1255" s="108"/>
      <c r="N1255" s="108"/>
      <c r="O1255" s="108"/>
      <c r="P1255" s="108"/>
      <c r="Q1255" s="108"/>
      <c r="R1255" s="108"/>
      <c r="S1255" s="108"/>
      <c r="T1255" s="108"/>
      <c r="U1255" s="108"/>
      <c r="V1255" s="108"/>
      <c r="W1255" s="108"/>
      <c r="X1255" s="108"/>
      <c r="Y1255" s="108"/>
      <c r="Z1255" s="108"/>
      <c r="AA1255" s="108"/>
      <c r="AB1255" s="108"/>
      <c r="AC1255" s="108"/>
      <c r="AD1255" s="108"/>
      <c r="AE1255" s="108"/>
      <c r="AF1255" s="108"/>
      <c r="AG1255" s="108"/>
      <c r="AH1255" s="108"/>
      <c r="AI1255" s="108"/>
      <c r="AJ1255" s="108"/>
      <c r="AK1255" s="108"/>
      <c r="AL1255" s="108"/>
      <c r="AM1255" s="108"/>
      <c r="AN1255" s="108"/>
      <c r="AO1255" s="108"/>
      <c r="AP1255" s="108"/>
      <c r="AQ1255" s="108"/>
      <c r="AR1255" s="108"/>
      <c r="AS1255" s="108"/>
      <c r="AT1255" s="108"/>
      <c r="AU1255" s="108"/>
      <c r="AV1255" s="108"/>
      <c r="AW1255" s="108"/>
      <c r="AX1255" s="108"/>
      <c r="AY1255" s="108"/>
      <c r="AZ1255" s="108"/>
      <c r="BA1255" s="108"/>
      <c r="BF1255" s="108"/>
      <c r="BH1255" s="108"/>
      <c r="BJ1255" s="108"/>
      <c r="BL1255" s="108"/>
      <c r="BM1255" s="108"/>
      <c r="BN1255" s="108"/>
      <c r="CC1255" s="108"/>
      <c r="CD1255" s="108"/>
      <c r="CE1255" s="108"/>
      <c r="CF1255" s="108"/>
    </row>
    <row r="1256" spans="1:84">
      <c r="A1256" s="108"/>
      <c r="B1256" s="108"/>
      <c r="E1256" s="108"/>
      <c r="F1256" s="108"/>
      <c r="J1256" s="108"/>
      <c r="K1256" s="108"/>
      <c r="L1256" s="108"/>
      <c r="M1256" s="108"/>
      <c r="N1256" s="108"/>
      <c r="O1256" s="108"/>
      <c r="P1256" s="108"/>
      <c r="Q1256" s="108"/>
      <c r="R1256" s="108"/>
      <c r="S1256" s="108"/>
      <c r="T1256" s="108"/>
      <c r="U1256" s="108"/>
      <c r="V1256" s="108"/>
      <c r="W1256" s="108"/>
      <c r="X1256" s="108"/>
      <c r="Y1256" s="108"/>
      <c r="Z1256" s="108"/>
      <c r="AA1256" s="108"/>
      <c r="AB1256" s="108"/>
      <c r="AC1256" s="108"/>
      <c r="AD1256" s="108"/>
      <c r="AE1256" s="108"/>
      <c r="AF1256" s="108"/>
      <c r="AG1256" s="108"/>
      <c r="AH1256" s="108"/>
      <c r="AI1256" s="108"/>
      <c r="AJ1256" s="108"/>
      <c r="AK1256" s="108"/>
      <c r="AL1256" s="108"/>
      <c r="AM1256" s="108"/>
      <c r="AN1256" s="108"/>
      <c r="AO1256" s="108"/>
      <c r="AP1256" s="108"/>
      <c r="AQ1256" s="108"/>
      <c r="AR1256" s="108"/>
      <c r="AS1256" s="108"/>
      <c r="AT1256" s="108"/>
      <c r="AU1256" s="108"/>
      <c r="AV1256" s="108"/>
      <c r="AW1256" s="108"/>
      <c r="AX1256" s="108"/>
      <c r="AY1256" s="108"/>
      <c r="AZ1256" s="108"/>
      <c r="BA1256" s="108"/>
      <c r="BF1256" s="108"/>
      <c r="BH1256" s="108"/>
      <c r="BJ1256" s="108"/>
      <c r="BL1256" s="108"/>
      <c r="BM1256" s="108"/>
      <c r="BN1256" s="108"/>
      <c r="CC1256" s="108"/>
      <c r="CD1256" s="108"/>
      <c r="CE1256" s="108"/>
      <c r="CF1256" s="108"/>
    </row>
    <row r="1257" spans="1:84">
      <c r="A1257" s="108"/>
      <c r="B1257" s="108"/>
      <c r="E1257" s="108"/>
      <c r="F1257" s="108"/>
      <c r="J1257" s="108"/>
      <c r="K1257" s="108"/>
      <c r="L1257" s="108"/>
      <c r="M1257" s="108"/>
      <c r="N1257" s="108"/>
      <c r="O1257" s="108"/>
      <c r="P1257" s="108"/>
      <c r="Q1257" s="108"/>
      <c r="R1257" s="108"/>
      <c r="S1257" s="108"/>
      <c r="T1257" s="108"/>
      <c r="U1257" s="108"/>
      <c r="V1257" s="108"/>
      <c r="W1257" s="108"/>
      <c r="X1257" s="108"/>
      <c r="Y1257" s="108"/>
      <c r="Z1257" s="108"/>
      <c r="AA1257" s="108"/>
      <c r="AB1257" s="108"/>
      <c r="AC1257" s="108"/>
      <c r="AD1257" s="108"/>
      <c r="AE1257" s="108"/>
      <c r="AF1257" s="108"/>
      <c r="AG1257" s="108"/>
      <c r="AH1257" s="108"/>
      <c r="AI1257" s="108"/>
      <c r="AJ1257" s="108"/>
      <c r="AK1257" s="108"/>
      <c r="AL1257" s="108"/>
      <c r="AM1257" s="108"/>
      <c r="AN1257" s="108"/>
      <c r="AO1257" s="108"/>
      <c r="AP1257" s="108"/>
      <c r="AQ1257" s="108"/>
      <c r="AR1257" s="108"/>
      <c r="AS1257" s="108"/>
      <c r="AT1257" s="108"/>
      <c r="AU1257" s="108"/>
      <c r="AV1257" s="108"/>
      <c r="AW1257" s="108"/>
      <c r="AX1257" s="108"/>
      <c r="AY1257" s="108"/>
      <c r="AZ1257" s="108"/>
      <c r="BA1257" s="108"/>
      <c r="BF1257" s="108"/>
      <c r="BH1257" s="108"/>
      <c r="BJ1257" s="108"/>
      <c r="BL1257" s="108"/>
      <c r="BM1257" s="108"/>
      <c r="BN1257" s="108"/>
      <c r="CC1257" s="108"/>
      <c r="CD1257" s="108"/>
      <c r="CE1257" s="108"/>
      <c r="CF1257" s="108"/>
    </row>
    <row r="1258" spans="1:84">
      <c r="A1258" s="108"/>
      <c r="B1258" s="108"/>
      <c r="E1258" s="108"/>
      <c r="F1258" s="108"/>
      <c r="J1258" s="108"/>
      <c r="K1258" s="108"/>
      <c r="L1258" s="108"/>
      <c r="M1258" s="108"/>
      <c r="N1258" s="108"/>
      <c r="O1258" s="108"/>
      <c r="P1258" s="108"/>
      <c r="Q1258" s="108"/>
      <c r="R1258" s="108"/>
      <c r="S1258" s="108"/>
      <c r="T1258" s="108"/>
      <c r="U1258" s="108"/>
      <c r="V1258" s="108"/>
      <c r="W1258" s="108"/>
      <c r="X1258" s="108"/>
      <c r="Y1258" s="108"/>
      <c r="Z1258" s="108"/>
      <c r="AA1258" s="108"/>
      <c r="AB1258" s="108"/>
      <c r="AC1258" s="108"/>
      <c r="AD1258" s="108"/>
      <c r="AE1258" s="108"/>
      <c r="AF1258" s="108"/>
      <c r="AG1258" s="108"/>
      <c r="AH1258" s="108"/>
      <c r="AI1258" s="108"/>
      <c r="AJ1258" s="108"/>
      <c r="AK1258" s="108"/>
      <c r="AL1258" s="108"/>
      <c r="AM1258" s="108"/>
      <c r="AN1258" s="108"/>
      <c r="AO1258" s="108"/>
      <c r="AP1258" s="108"/>
      <c r="AQ1258" s="108"/>
      <c r="AR1258" s="108"/>
      <c r="AS1258" s="108"/>
      <c r="AT1258" s="108"/>
      <c r="AU1258" s="108"/>
      <c r="AV1258" s="108"/>
      <c r="AW1258" s="108"/>
      <c r="AX1258" s="108"/>
      <c r="AY1258" s="108"/>
      <c r="AZ1258" s="108"/>
      <c r="BA1258" s="108"/>
      <c r="BF1258" s="108"/>
      <c r="BH1258" s="108"/>
      <c r="BJ1258" s="108"/>
      <c r="BL1258" s="108"/>
      <c r="BM1258" s="108"/>
      <c r="BN1258" s="108"/>
      <c r="CC1258" s="108"/>
      <c r="CD1258" s="108"/>
      <c r="CE1258" s="108"/>
      <c r="CF1258" s="108"/>
    </row>
    <row r="1259" spans="1:84">
      <c r="A1259" s="108"/>
      <c r="B1259" s="108"/>
      <c r="E1259" s="108"/>
      <c r="F1259" s="108"/>
      <c r="J1259" s="108"/>
      <c r="K1259" s="108"/>
      <c r="L1259" s="108"/>
      <c r="M1259" s="108"/>
      <c r="N1259" s="108"/>
      <c r="O1259" s="108"/>
      <c r="P1259" s="108"/>
      <c r="Q1259" s="108"/>
      <c r="R1259" s="108"/>
      <c r="S1259" s="108"/>
      <c r="T1259" s="108"/>
      <c r="U1259" s="108"/>
      <c r="V1259" s="108"/>
      <c r="W1259" s="108"/>
      <c r="X1259" s="108"/>
      <c r="Y1259" s="108"/>
      <c r="Z1259" s="108"/>
      <c r="AA1259" s="108"/>
      <c r="AB1259" s="108"/>
      <c r="AC1259" s="108"/>
      <c r="AD1259" s="108"/>
      <c r="AE1259" s="108"/>
      <c r="AF1259" s="108"/>
      <c r="AG1259" s="108"/>
      <c r="AH1259" s="108"/>
      <c r="AI1259" s="108"/>
      <c r="AJ1259" s="108"/>
      <c r="AK1259" s="108"/>
      <c r="AL1259" s="108"/>
      <c r="AM1259" s="108"/>
      <c r="AN1259" s="108"/>
      <c r="AO1259" s="108"/>
      <c r="AP1259" s="108"/>
      <c r="AQ1259" s="108"/>
      <c r="AR1259" s="108"/>
      <c r="AS1259" s="108"/>
      <c r="AT1259" s="108"/>
      <c r="AU1259" s="108"/>
      <c r="AV1259" s="108"/>
      <c r="AW1259" s="108"/>
      <c r="AX1259" s="108"/>
      <c r="AY1259" s="108"/>
      <c r="AZ1259" s="108"/>
      <c r="BA1259" s="108"/>
      <c r="BF1259" s="108"/>
      <c r="BH1259" s="108"/>
      <c r="BJ1259" s="108"/>
      <c r="BL1259" s="108"/>
      <c r="BM1259" s="108"/>
      <c r="BN1259" s="108"/>
      <c r="CC1259" s="108"/>
      <c r="CD1259" s="108"/>
      <c r="CE1259" s="108"/>
      <c r="CF1259" s="108"/>
    </row>
    <row r="1260" spans="1:84">
      <c r="A1260" s="108"/>
      <c r="B1260" s="108"/>
      <c r="E1260" s="108"/>
      <c r="F1260" s="108"/>
      <c r="J1260" s="108"/>
      <c r="K1260" s="108"/>
      <c r="L1260" s="108"/>
      <c r="M1260" s="108"/>
      <c r="N1260" s="108"/>
      <c r="O1260" s="108"/>
      <c r="P1260" s="108"/>
      <c r="Q1260" s="108"/>
      <c r="R1260" s="108"/>
      <c r="S1260" s="108"/>
      <c r="T1260" s="108"/>
      <c r="U1260" s="108"/>
      <c r="V1260" s="108"/>
      <c r="W1260" s="108"/>
      <c r="X1260" s="108"/>
      <c r="Y1260" s="108"/>
      <c r="Z1260" s="108"/>
      <c r="AA1260" s="108"/>
      <c r="AB1260" s="108"/>
      <c r="AC1260" s="108"/>
      <c r="AD1260" s="108"/>
      <c r="AE1260" s="108"/>
      <c r="AF1260" s="108"/>
      <c r="AG1260" s="108"/>
      <c r="AH1260" s="108"/>
      <c r="AI1260" s="108"/>
      <c r="AJ1260" s="108"/>
      <c r="AK1260" s="108"/>
      <c r="AL1260" s="108"/>
      <c r="AM1260" s="108"/>
      <c r="AN1260" s="108"/>
      <c r="AO1260" s="108"/>
      <c r="AP1260" s="108"/>
      <c r="AQ1260" s="108"/>
      <c r="AR1260" s="108"/>
      <c r="AS1260" s="108"/>
      <c r="AT1260" s="108"/>
      <c r="AU1260" s="108"/>
      <c r="AV1260" s="108"/>
      <c r="AW1260" s="108"/>
      <c r="AX1260" s="108"/>
      <c r="AY1260" s="108"/>
      <c r="AZ1260" s="108"/>
      <c r="BA1260" s="108"/>
      <c r="BF1260" s="108"/>
      <c r="BH1260" s="108"/>
      <c r="BJ1260" s="108"/>
      <c r="BL1260" s="108"/>
      <c r="BM1260" s="108"/>
      <c r="BN1260" s="108"/>
      <c r="CC1260" s="108"/>
      <c r="CD1260" s="108"/>
      <c r="CE1260" s="108"/>
      <c r="CF1260" s="108"/>
    </row>
    <row r="1261" spans="1:84">
      <c r="A1261" s="108"/>
      <c r="B1261" s="108"/>
      <c r="E1261" s="108"/>
      <c r="F1261" s="108"/>
      <c r="J1261" s="108"/>
      <c r="K1261" s="108"/>
      <c r="L1261" s="108"/>
      <c r="M1261" s="108"/>
      <c r="N1261" s="108"/>
      <c r="O1261" s="108"/>
      <c r="P1261" s="108"/>
      <c r="Q1261" s="108"/>
      <c r="R1261" s="108"/>
      <c r="S1261" s="108"/>
      <c r="T1261" s="108"/>
      <c r="U1261" s="108"/>
      <c r="V1261" s="108"/>
      <c r="W1261" s="108"/>
      <c r="X1261" s="108"/>
      <c r="Y1261" s="108"/>
      <c r="Z1261" s="108"/>
      <c r="AA1261" s="108"/>
      <c r="AB1261" s="108"/>
      <c r="AC1261" s="108"/>
      <c r="AD1261" s="108"/>
      <c r="AE1261" s="108"/>
      <c r="AF1261" s="108"/>
      <c r="AG1261" s="108"/>
      <c r="AH1261" s="108"/>
      <c r="AI1261" s="108"/>
      <c r="AJ1261" s="108"/>
      <c r="AK1261" s="108"/>
      <c r="AL1261" s="108"/>
      <c r="AM1261" s="108"/>
      <c r="AN1261" s="108"/>
      <c r="AO1261" s="108"/>
      <c r="AP1261" s="108"/>
      <c r="AQ1261" s="108"/>
      <c r="AR1261" s="108"/>
      <c r="AS1261" s="108"/>
      <c r="AT1261" s="108"/>
      <c r="AU1261" s="108"/>
      <c r="AV1261" s="108"/>
      <c r="AW1261" s="108"/>
      <c r="AX1261" s="108"/>
      <c r="AY1261" s="108"/>
      <c r="AZ1261" s="108"/>
      <c r="BA1261" s="108"/>
      <c r="BF1261" s="108"/>
      <c r="BH1261" s="108"/>
      <c r="BJ1261" s="108"/>
      <c r="BL1261" s="108"/>
      <c r="BM1261" s="108"/>
      <c r="BN1261" s="108"/>
      <c r="CC1261" s="108"/>
      <c r="CD1261" s="108"/>
      <c r="CE1261" s="108"/>
      <c r="CF1261" s="108"/>
    </row>
    <row r="1262" spans="1:84">
      <c r="A1262" s="108"/>
      <c r="B1262" s="108"/>
      <c r="E1262" s="108"/>
      <c r="F1262" s="108"/>
      <c r="J1262" s="108"/>
      <c r="K1262" s="108"/>
      <c r="L1262" s="108"/>
      <c r="M1262" s="108"/>
      <c r="N1262" s="108"/>
      <c r="O1262" s="108"/>
      <c r="P1262" s="108"/>
      <c r="Q1262" s="108"/>
      <c r="R1262" s="108"/>
      <c r="S1262" s="108"/>
      <c r="T1262" s="108"/>
      <c r="U1262" s="108"/>
      <c r="V1262" s="108"/>
      <c r="W1262" s="108"/>
      <c r="X1262" s="108"/>
      <c r="Y1262" s="108"/>
      <c r="Z1262" s="108"/>
      <c r="AA1262" s="108"/>
      <c r="AB1262" s="108"/>
      <c r="AC1262" s="108"/>
      <c r="AD1262" s="108"/>
      <c r="AE1262" s="108"/>
      <c r="AF1262" s="108"/>
      <c r="AG1262" s="108"/>
      <c r="AH1262" s="108"/>
      <c r="AI1262" s="108"/>
      <c r="AJ1262" s="108"/>
      <c r="AK1262" s="108"/>
      <c r="AL1262" s="108"/>
      <c r="AM1262" s="108"/>
      <c r="AN1262" s="108"/>
      <c r="AO1262" s="108"/>
      <c r="AP1262" s="108"/>
      <c r="AQ1262" s="108"/>
      <c r="AR1262" s="108"/>
      <c r="AS1262" s="108"/>
      <c r="AT1262" s="108"/>
      <c r="AU1262" s="108"/>
      <c r="AV1262" s="108"/>
      <c r="AW1262" s="108"/>
      <c r="AX1262" s="108"/>
      <c r="AY1262" s="108"/>
      <c r="AZ1262" s="108"/>
      <c r="BA1262" s="108"/>
      <c r="BF1262" s="108"/>
      <c r="BH1262" s="108"/>
      <c r="BJ1262" s="108"/>
      <c r="BL1262" s="108"/>
      <c r="BM1262" s="108"/>
      <c r="BN1262" s="108"/>
      <c r="CC1262" s="108"/>
      <c r="CD1262" s="108"/>
      <c r="CE1262" s="108"/>
      <c r="CF1262" s="108"/>
    </row>
    <row r="1263" spans="1:84">
      <c r="A1263" s="108"/>
      <c r="B1263" s="108"/>
      <c r="E1263" s="108"/>
      <c r="F1263" s="108"/>
      <c r="J1263" s="108"/>
      <c r="K1263" s="108"/>
      <c r="L1263" s="108"/>
      <c r="M1263" s="108"/>
      <c r="N1263" s="108"/>
      <c r="O1263" s="108"/>
      <c r="P1263" s="108"/>
      <c r="Q1263" s="108"/>
      <c r="R1263" s="108"/>
      <c r="S1263" s="108"/>
      <c r="T1263" s="108"/>
      <c r="U1263" s="108"/>
      <c r="V1263" s="108"/>
      <c r="W1263" s="108"/>
      <c r="X1263" s="108"/>
      <c r="Y1263" s="108"/>
      <c r="Z1263" s="108"/>
      <c r="AA1263" s="108"/>
      <c r="AB1263" s="108"/>
      <c r="AC1263" s="108"/>
      <c r="AD1263" s="108"/>
      <c r="AE1263" s="108"/>
      <c r="AF1263" s="108"/>
      <c r="AG1263" s="108"/>
      <c r="AH1263" s="108"/>
      <c r="AI1263" s="108"/>
      <c r="AJ1263" s="108"/>
      <c r="AK1263" s="108"/>
      <c r="AL1263" s="108"/>
      <c r="AM1263" s="108"/>
      <c r="AN1263" s="108"/>
      <c r="AO1263" s="108"/>
      <c r="AP1263" s="108"/>
      <c r="AQ1263" s="108"/>
      <c r="AR1263" s="108"/>
      <c r="AS1263" s="108"/>
      <c r="AT1263" s="108"/>
      <c r="AU1263" s="108"/>
      <c r="AV1263" s="108"/>
      <c r="AW1263" s="108"/>
      <c r="AX1263" s="108"/>
      <c r="AY1263" s="108"/>
      <c r="AZ1263" s="108"/>
      <c r="BA1263" s="108"/>
      <c r="BF1263" s="108"/>
      <c r="BH1263" s="108"/>
      <c r="BJ1263" s="108"/>
      <c r="BL1263" s="108"/>
      <c r="BM1263" s="108"/>
      <c r="BN1263" s="108"/>
      <c r="CC1263" s="108"/>
      <c r="CD1263" s="108"/>
      <c r="CE1263" s="108"/>
      <c r="CF1263" s="108"/>
    </row>
    <row r="1264" spans="1:84">
      <c r="A1264" s="108"/>
      <c r="B1264" s="108"/>
      <c r="E1264" s="108"/>
      <c r="F1264" s="108"/>
      <c r="J1264" s="108"/>
      <c r="K1264" s="108"/>
      <c r="L1264" s="108"/>
      <c r="M1264" s="108"/>
      <c r="N1264" s="108"/>
      <c r="O1264" s="108"/>
      <c r="P1264" s="108"/>
      <c r="Q1264" s="108"/>
      <c r="R1264" s="108"/>
      <c r="S1264" s="108"/>
      <c r="T1264" s="108"/>
      <c r="U1264" s="108"/>
      <c r="V1264" s="108"/>
      <c r="W1264" s="108"/>
      <c r="X1264" s="108"/>
      <c r="Y1264" s="108"/>
      <c r="Z1264" s="108"/>
      <c r="AA1264" s="108"/>
      <c r="AB1264" s="108"/>
      <c r="AC1264" s="108"/>
      <c r="AD1264" s="108"/>
      <c r="AE1264" s="108"/>
      <c r="AF1264" s="108"/>
      <c r="AG1264" s="108"/>
      <c r="AH1264" s="108"/>
      <c r="AI1264" s="108"/>
      <c r="AJ1264" s="108"/>
      <c r="AK1264" s="108"/>
      <c r="AL1264" s="108"/>
      <c r="AM1264" s="108"/>
      <c r="AN1264" s="108"/>
      <c r="AO1264" s="108"/>
      <c r="AP1264" s="108"/>
      <c r="AQ1264" s="108"/>
      <c r="AR1264" s="108"/>
      <c r="AS1264" s="108"/>
      <c r="AT1264" s="108"/>
      <c r="AU1264" s="108"/>
      <c r="AV1264" s="108"/>
      <c r="AW1264" s="108"/>
      <c r="AX1264" s="108"/>
      <c r="AY1264" s="108"/>
      <c r="AZ1264" s="108"/>
      <c r="BA1264" s="108"/>
      <c r="BF1264" s="108"/>
      <c r="BH1264" s="108"/>
      <c r="BJ1264" s="108"/>
      <c r="BL1264" s="108"/>
      <c r="BM1264" s="108"/>
      <c r="BN1264" s="108"/>
      <c r="CC1264" s="108"/>
      <c r="CD1264" s="108"/>
      <c r="CE1264" s="108"/>
      <c r="CF1264" s="108"/>
    </row>
    <row r="1265" spans="1:84">
      <c r="A1265" s="108"/>
      <c r="B1265" s="108"/>
      <c r="E1265" s="108"/>
      <c r="F1265" s="108"/>
      <c r="J1265" s="108"/>
      <c r="K1265" s="108"/>
      <c r="L1265" s="108"/>
      <c r="M1265" s="108"/>
      <c r="N1265" s="108"/>
      <c r="O1265" s="108"/>
      <c r="P1265" s="108"/>
      <c r="Q1265" s="108"/>
      <c r="R1265" s="108"/>
      <c r="S1265" s="108"/>
      <c r="T1265" s="108"/>
      <c r="U1265" s="108"/>
      <c r="V1265" s="108"/>
      <c r="W1265" s="108"/>
      <c r="X1265" s="108"/>
      <c r="Y1265" s="108"/>
      <c r="Z1265" s="108"/>
      <c r="AA1265" s="108"/>
      <c r="AB1265" s="108"/>
      <c r="AC1265" s="108"/>
      <c r="AD1265" s="108"/>
      <c r="AE1265" s="108"/>
      <c r="AF1265" s="108"/>
      <c r="AG1265" s="108"/>
      <c r="AH1265" s="108"/>
      <c r="AI1265" s="108"/>
      <c r="AJ1265" s="108"/>
      <c r="AK1265" s="108"/>
      <c r="AL1265" s="108"/>
      <c r="AM1265" s="108"/>
      <c r="AN1265" s="108"/>
      <c r="AO1265" s="108"/>
      <c r="AP1265" s="108"/>
      <c r="AQ1265" s="108"/>
      <c r="AR1265" s="108"/>
      <c r="AS1265" s="108"/>
      <c r="AT1265" s="108"/>
      <c r="AU1265" s="108"/>
      <c r="AV1265" s="108"/>
      <c r="AW1265" s="108"/>
      <c r="AX1265" s="108"/>
      <c r="AY1265" s="108"/>
      <c r="AZ1265" s="108"/>
      <c r="BA1265" s="108"/>
      <c r="BF1265" s="108"/>
      <c r="BH1265" s="108"/>
      <c r="BJ1265" s="108"/>
      <c r="BL1265" s="108"/>
      <c r="BM1265" s="108"/>
      <c r="BN1265" s="108"/>
      <c r="CC1265" s="108"/>
      <c r="CD1265" s="108"/>
      <c r="CE1265" s="108"/>
      <c r="CF1265" s="108"/>
    </row>
    <row r="1266" spans="1:84">
      <c r="A1266" s="108"/>
      <c r="B1266" s="108"/>
      <c r="E1266" s="108"/>
      <c r="F1266" s="108"/>
      <c r="J1266" s="108"/>
      <c r="K1266" s="108"/>
      <c r="L1266" s="108"/>
      <c r="M1266" s="108"/>
      <c r="N1266" s="108"/>
      <c r="O1266" s="108"/>
      <c r="P1266" s="108"/>
      <c r="Q1266" s="108"/>
      <c r="R1266" s="108"/>
      <c r="S1266" s="108"/>
      <c r="T1266" s="108"/>
      <c r="U1266" s="108"/>
      <c r="V1266" s="108"/>
      <c r="W1266" s="108"/>
      <c r="X1266" s="108"/>
      <c r="Y1266" s="108"/>
      <c r="Z1266" s="108"/>
      <c r="AA1266" s="108"/>
      <c r="AB1266" s="108"/>
      <c r="AC1266" s="108"/>
      <c r="AD1266" s="108"/>
      <c r="AE1266" s="108"/>
      <c r="AF1266" s="108"/>
      <c r="AG1266" s="108"/>
      <c r="AH1266" s="108"/>
      <c r="AI1266" s="108"/>
      <c r="AJ1266" s="108"/>
      <c r="AK1266" s="108"/>
      <c r="AL1266" s="108"/>
      <c r="AM1266" s="108"/>
      <c r="AN1266" s="108"/>
      <c r="AO1266" s="108"/>
      <c r="AP1266" s="108"/>
      <c r="AQ1266" s="108"/>
      <c r="AR1266" s="108"/>
      <c r="AS1266" s="108"/>
      <c r="AT1266" s="108"/>
      <c r="AU1266" s="108"/>
      <c r="AV1266" s="108"/>
      <c r="AW1266" s="108"/>
      <c r="AX1266" s="108"/>
      <c r="AY1266" s="108"/>
      <c r="AZ1266" s="108"/>
      <c r="BA1266" s="108"/>
      <c r="BF1266" s="108"/>
      <c r="BH1266" s="108"/>
      <c r="BJ1266" s="108"/>
      <c r="BL1266" s="108"/>
      <c r="BM1266" s="108"/>
      <c r="BN1266" s="108"/>
      <c r="CC1266" s="108"/>
      <c r="CD1266" s="108"/>
      <c r="CE1266" s="108"/>
      <c r="CF1266" s="108"/>
    </row>
    <row r="1267" spans="1:84">
      <c r="A1267" s="108"/>
      <c r="B1267" s="108"/>
      <c r="E1267" s="108"/>
      <c r="F1267" s="108"/>
      <c r="J1267" s="108"/>
      <c r="K1267" s="108"/>
      <c r="L1267" s="108"/>
      <c r="M1267" s="108"/>
      <c r="N1267" s="108"/>
      <c r="O1267" s="108"/>
      <c r="P1267" s="108"/>
      <c r="Q1267" s="108"/>
      <c r="R1267" s="108"/>
      <c r="S1267" s="108"/>
      <c r="T1267" s="108"/>
      <c r="U1267" s="108"/>
      <c r="V1267" s="108"/>
      <c r="W1267" s="108"/>
      <c r="X1267" s="108"/>
      <c r="Y1267" s="108"/>
      <c r="Z1267" s="108"/>
      <c r="AA1267" s="108"/>
      <c r="AB1267" s="108"/>
      <c r="AC1267" s="108"/>
      <c r="AD1267" s="108"/>
      <c r="AE1267" s="108"/>
      <c r="AF1267" s="108"/>
      <c r="AG1267" s="108"/>
      <c r="AH1267" s="108"/>
      <c r="AI1267" s="108"/>
      <c r="AJ1267" s="108"/>
      <c r="AK1267" s="108"/>
      <c r="AL1267" s="108"/>
      <c r="AM1267" s="108"/>
      <c r="AN1267" s="108"/>
      <c r="AO1267" s="108"/>
      <c r="AP1267" s="108"/>
      <c r="AQ1267" s="108"/>
      <c r="AR1267" s="108"/>
      <c r="AS1267" s="108"/>
      <c r="AT1267" s="108"/>
      <c r="AU1267" s="108"/>
      <c r="AV1267" s="108"/>
      <c r="AW1267" s="108"/>
      <c r="AX1267" s="108"/>
      <c r="AY1267" s="108"/>
      <c r="AZ1267" s="108"/>
      <c r="BA1267" s="108"/>
      <c r="BF1267" s="108"/>
      <c r="BH1267" s="108"/>
      <c r="BJ1267" s="108"/>
      <c r="BL1267" s="108"/>
      <c r="BM1267" s="108"/>
      <c r="BN1267" s="108"/>
      <c r="CC1267" s="108"/>
      <c r="CD1267" s="108"/>
      <c r="CE1267" s="108"/>
      <c r="CF1267" s="108"/>
    </row>
    <row r="1268" spans="1:84">
      <c r="A1268" s="108"/>
      <c r="B1268" s="108"/>
      <c r="E1268" s="108"/>
      <c r="F1268" s="108"/>
      <c r="J1268" s="108"/>
      <c r="K1268" s="108"/>
      <c r="L1268" s="108"/>
      <c r="M1268" s="108"/>
      <c r="N1268" s="108"/>
      <c r="O1268" s="108"/>
      <c r="P1268" s="108"/>
      <c r="Q1268" s="108"/>
      <c r="R1268" s="108"/>
      <c r="S1268" s="108"/>
      <c r="T1268" s="108"/>
      <c r="U1268" s="108"/>
      <c r="V1268" s="108"/>
      <c r="W1268" s="108"/>
      <c r="X1268" s="108"/>
      <c r="Y1268" s="108"/>
      <c r="Z1268" s="108"/>
      <c r="AA1268" s="108"/>
      <c r="AB1268" s="108"/>
      <c r="AC1268" s="108"/>
      <c r="AD1268" s="108"/>
      <c r="AE1268" s="108"/>
      <c r="AF1268" s="108"/>
      <c r="AG1268" s="108"/>
      <c r="AH1268" s="108"/>
      <c r="AI1268" s="108"/>
      <c r="AJ1268" s="108"/>
      <c r="AK1268" s="108"/>
      <c r="AL1268" s="108"/>
      <c r="AM1268" s="108"/>
      <c r="AN1268" s="108"/>
      <c r="AO1268" s="108"/>
      <c r="AP1268" s="108"/>
      <c r="AQ1268" s="108"/>
      <c r="AR1268" s="108"/>
      <c r="AS1268" s="108"/>
      <c r="AT1268" s="108"/>
      <c r="AU1268" s="108"/>
      <c r="AV1268" s="108"/>
      <c r="AW1268" s="108"/>
      <c r="AX1268" s="108"/>
      <c r="AY1268" s="108"/>
      <c r="AZ1268" s="108"/>
      <c r="BA1268" s="108"/>
      <c r="BF1268" s="108"/>
      <c r="BH1268" s="108"/>
      <c r="BJ1268" s="108"/>
      <c r="BL1268" s="108"/>
      <c r="BM1268" s="108"/>
      <c r="BN1268" s="108"/>
      <c r="CC1268" s="108"/>
      <c r="CD1268" s="108"/>
      <c r="CE1268" s="108"/>
      <c r="CF1268" s="108"/>
    </row>
    <row r="1269" spans="1:84">
      <c r="A1269" s="108"/>
      <c r="B1269" s="108"/>
      <c r="E1269" s="108"/>
      <c r="F1269" s="108"/>
      <c r="J1269" s="108"/>
      <c r="K1269" s="108"/>
      <c r="L1269" s="108"/>
      <c r="M1269" s="108"/>
      <c r="N1269" s="108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8"/>
      <c r="AA1269" s="108"/>
      <c r="AB1269" s="108"/>
      <c r="AC1269" s="108"/>
      <c r="AD1269" s="108"/>
      <c r="AE1269" s="108"/>
      <c r="AF1269" s="108"/>
      <c r="AG1269" s="108"/>
      <c r="AH1269" s="108"/>
      <c r="AI1269" s="108"/>
      <c r="AJ1269" s="108"/>
      <c r="AK1269" s="108"/>
      <c r="AL1269" s="108"/>
      <c r="AM1269" s="108"/>
      <c r="AN1269" s="108"/>
      <c r="AO1269" s="108"/>
      <c r="AP1269" s="108"/>
      <c r="AQ1269" s="108"/>
      <c r="AR1269" s="108"/>
      <c r="AS1269" s="108"/>
      <c r="AT1269" s="108"/>
      <c r="AU1269" s="108"/>
      <c r="AV1269" s="108"/>
      <c r="AW1269" s="108"/>
      <c r="AX1269" s="108"/>
      <c r="AY1269" s="108"/>
      <c r="AZ1269" s="108"/>
      <c r="BA1269" s="108"/>
      <c r="BF1269" s="108"/>
      <c r="BH1269" s="108"/>
      <c r="BJ1269" s="108"/>
      <c r="BL1269" s="108"/>
      <c r="BM1269" s="108"/>
      <c r="BN1269" s="108"/>
      <c r="CC1269" s="108"/>
      <c r="CD1269" s="108"/>
      <c r="CE1269" s="108"/>
      <c r="CF1269" s="108"/>
    </row>
    <row r="1270" spans="1:84">
      <c r="A1270" s="108"/>
      <c r="B1270" s="108"/>
      <c r="E1270" s="108"/>
      <c r="F1270" s="108"/>
      <c r="J1270" s="108"/>
      <c r="K1270" s="108"/>
      <c r="L1270" s="108"/>
      <c r="M1270" s="108"/>
      <c r="N1270" s="108"/>
      <c r="O1270" s="108"/>
      <c r="P1270" s="108"/>
      <c r="Q1270" s="108"/>
      <c r="R1270" s="108"/>
      <c r="S1270" s="108"/>
      <c r="T1270" s="108"/>
      <c r="U1270" s="108"/>
      <c r="V1270" s="108"/>
      <c r="W1270" s="108"/>
      <c r="X1270" s="108"/>
      <c r="Y1270" s="108"/>
      <c r="Z1270" s="108"/>
      <c r="AA1270" s="108"/>
      <c r="AB1270" s="108"/>
      <c r="AC1270" s="108"/>
      <c r="AD1270" s="108"/>
      <c r="AE1270" s="108"/>
      <c r="AF1270" s="108"/>
      <c r="AG1270" s="108"/>
      <c r="AH1270" s="108"/>
      <c r="AI1270" s="108"/>
      <c r="AJ1270" s="108"/>
      <c r="AK1270" s="108"/>
      <c r="AL1270" s="108"/>
      <c r="AM1270" s="108"/>
      <c r="AN1270" s="108"/>
      <c r="AO1270" s="108"/>
      <c r="AP1270" s="108"/>
      <c r="AQ1270" s="108"/>
      <c r="AR1270" s="108"/>
      <c r="AS1270" s="108"/>
      <c r="AT1270" s="108"/>
      <c r="AU1270" s="108"/>
      <c r="AV1270" s="108"/>
      <c r="AW1270" s="108"/>
      <c r="AX1270" s="108"/>
      <c r="AY1270" s="108"/>
      <c r="AZ1270" s="108"/>
      <c r="BA1270" s="108"/>
      <c r="BF1270" s="108"/>
      <c r="BH1270" s="108"/>
      <c r="BJ1270" s="108"/>
      <c r="BL1270" s="108"/>
      <c r="BM1270" s="108"/>
      <c r="BN1270" s="108"/>
      <c r="CC1270" s="108"/>
      <c r="CD1270" s="108"/>
      <c r="CE1270" s="108"/>
      <c r="CF1270" s="108"/>
    </row>
    <row r="1271" spans="1:84">
      <c r="A1271" s="108"/>
      <c r="B1271" s="108"/>
      <c r="E1271" s="108"/>
      <c r="F1271" s="108"/>
      <c r="J1271" s="108"/>
      <c r="K1271" s="108"/>
      <c r="L1271" s="108"/>
      <c r="M1271" s="108"/>
      <c r="N1271" s="108"/>
      <c r="O1271" s="108"/>
      <c r="P1271" s="108"/>
      <c r="Q1271" s="108"/>
      <c r="R1271" s="108"/>
      <c r="S1271" s="108"/>
      <c r="T1271" s="108"/>
      <c r="U1271" s="108"/>
      <c r="V1271" s="108"/>
      <c r="W1271" s="108"/>
      <c r="X1271" s="108"/>
      <c r="Y1271" s="108"/>
      <c r="Z1271" s="108"/>
      <c r="AA1271" s="108"/>
      <c r="AB1271" s="108"/>
      <c r="AC1271" s="108"/>
      <c r="AD1271" s="108"/>
      <c r="AE1271" s="108"/>
      <c r="AF1271" s="108"/>
      <c r="AG1271" s="108"/>
      <c r="AH1271" s="108"/>
      <c r="AI1271" s="108"/>
      <c r="AJ1271" s="108"/>
      <c r="AK1271" s="108"/>
      <c r="AL1271" s="108"/>
      <c r="AM1271" s="108"/>
      <c r="AN1271" s="108"/>
      <c r="AO1271" s="108"/>
      <c r="AP1271" s="108"/>
      <c r="AQ1271" s="108"/>
      <c r="AR1271" s="108"/>
      <c r="AS1271" s="108"/>
      <c r="AT1271" s="108"/>
      <c r="AU1271" s="108"/>
      <c r="AV1271" s="108"/>
      <c r="AW1271" s="108"/>
      <c r="AX1271" s="108"/>
      <c r="AY1271" s="108"/>
      <c r="AZ1271" s="108"/>
      <c r="BA1271" s="108"/>
      <c r="BF1271" s="108"/>
      <c r="BH1271" s="108"/>
      <c r="BJ1271" s="108"/>
      <c r="BL1271" s="108"/>
      <c r="BM1271" s="108"/>
      <c r="BN1271" s="108"/>
      <c r="CC1271" s="108"/>
      <c r="CD1271" s="108"/>
      <c r="CE1271" s="108"/>
      <c r="CF1271" s="108"/>
    </row>
    <row r="1272" spans="1:84">
      <c r="A1272" s="108"/>
      <c r="B1272" s="108"/>
      <c r="E1272" s="108"/>
      <c r="F1272" s="108"/>
      <c r="J1272" s="108"/>
      <c r="K1272" s="108"/>
      <c r="L1272" s="108"/>
      <c r="M1272" s="108"/>
      <c r="N1272" s="108"/>
      <c r="O1272" s="108"/>
      <c r="P1272" s="108"/>
      <c r="Q1272" s="108"/>
      <c r="R1272" s="108"/>
      <c r="S1272" s="108"/>
      <c r="T1272" s="108"/>
      <c r="U1272" s="108"/>
      <c r="V1272" s="108"/>
      <c r="W1272" s="108"/>
      <c r="X1272" s="108"/>
      <c r="Y1272" s="108"/>
      <c r="Z1272" s="108"/>
      <c r="AA1272" s="108"/>
      <c r="AB1272" s="108"/>
      <c r="AC1272" s="108"/>
      <c r="AD1272" s="108"/>
      <c r="AE1272" s="108"/>
      <c r="AF1272" s="108"/>
      <c r="AG1272" s="108"/>
      <c r="AH1272" s="108"/>
      <c r="AI1272" s="108"/>
      <c r="AJ1272" s="108"/>
      <c r="AK1272" s="108"/>
      <c r="AL1272" s="108"/>
      <c r="AM1272" s="108"/>
      <c r="AN1272" s="108"/>
      <c r="AO1272" s="108"/>
      <c r="AP1272" s="108"/>
      <c r="AQ1272" s="108"/>
      <c r="AR1272" s="108"/>
      <c r="AS1272" s="108"/>
      <c r="AT1272" s="108"/>
      <c r="AU1272" s="108"/>
      <c r="AV1272" s="108"/>
      <c r="AW1272" s="108"/>
      <c r="AX1272" s="108"/>
      <c r="AY1272" s="108"/>
      <c r="AZ1272" s="108"/>
      <c r="BA1272" s="108"/>
      <c r="BF1272" s="108"/>
      <c r="BH1272" s="108"/>
      <c r="BJ1272" s="108"/>
      <c r="BL1272" s="108"/>
      <c r="BM1272" s="108"/>
      <c r="BN1272" s="108"/>
      <c r="CC1272" s="108"/>
      <c r="CD1272" s="108"/>
      <c r="CE1272" s="108"/>
      <c r="CF1272" s="108"/>
    </row>
    <row r="1273" spans="1:84">
      <c r="A1273" s="108"/>
      <c r="B1273" s="108"/>
      <c r="E1273" s="108"/>
      <c r="F1273" s="108"/>
      <c r="J1273" s="108"/>
      <c r="K1273" s="108"/>
      <c r="L1273" s="108"/>
      <c r="M1273" s="108"/>
      <c r="N1273" s="108"/>
      <c r="O1273" s="108"/>
      <c r="P1273" s="108"/>
      <c r="Q1273" s="108"/>
      <c r="R1273" s="108"/>
      <c r="S1273" s="108"/>
      <c r="T1273" s="108"/>
      <c r="U1273" s="108"/>
      <c r="V1273" s="108"/>
      <c r="W1273" s="108"/>
      <c r="X1273" s="108"/>
      <c r="Y1273" s="108"/>
      <c r="Z1273" s="108"/>
      <c r="AA1273" s="108"/>
      <c r="AB1273" s="108"/>
      <c r="AC1273" s="108"/>
      <c r="AD1273" s="108"/>
      <c r="AE1273" s="108"/>
      <c r="AF1273" s="108"/>
      <c r="AG1273" s="108"/>
      <c r="AH1273" s="108"/>
      <c r="AI1273" s="108"/>
      <c r="AJ1273" s="108"/>
      <c r="AK1273" s="108"/>
      <c r="AL1273" s="108"/>
      <c r="AM1273" s="108"/>
      <c r="AN1273" s="108"/>
      <c r="AO1273" s="108"/>
      <c r="AP1273" s="108"/>
      <c r="AQ1273" s="108"/>
      <c r="AR1273" s="108"/>
      <c r="AS1273" s="108"/>
      <c r="AT1273" s="108"/>
      <c r="AU1273" s="108"/>
      <c r="AV1273" s="108"/>
      <c r="AW1273" s="108"/>
      <c r="AX1273" s="108"/>
      <c r="AY1273" s="108"/>
      <c r="AZ1273" s="108"/>
      <c r="BA1273" s="108"/>
      <c r="BF1273" s="108"/>
      <c r="BH1273" s="108"/>
      <c r="BJ1273" s="108"/>
      <c r="BL1273" s="108"/>
      <c r="BM1273" s="108"/>
      <c r="BN1273" s="108"/>
      <c r="CC1273" s="108"/>
      <c r="CD1273" s="108"/>
      <c r="CE1273" s="108"/>
      <c r="CF1273" s="108"/>
    </row>
    <row r="1274" spans="1:84">
      <c r="A1274" s="108"/>
      <c r="B1274" s="108"/>
      <c r="E1274" s="108"/>
      <c r="F1274" s="108"/>
      <c r="J1274" s="108"/>
      <c r="K1274" s="108"/>
      <c r="L1274" s="108"/>
      <c r="M1274" s="108"/>
      <c r="N1274" s="108"/>
      <c r="O1274" s="108"/>
      <c r="P1274" s="108"/>
      <c r="Q1274" s="108"/>
      <c r="R1274" s="108"/>
      <c r="S1274" s="108"/>
      <c r="T1274" s="108"/>
      <c r="U1274" s="108"/>
      <c r="V1274" s="108"/>
      <c r="W1274" s="108"/>
      <c r="X1274" s="108"/>
      <c r="Y1274" s="108"/>
      <c r="Z1274" s="108"/>
      <c r="AA1274" s="108"/>
      <c r="AB1274" s="108"/>
      <c r="AC1274" s="108"/>
      <c r="AD1274" s="108"/>
      <c r="AE1274" s="108"/>
      <c r="AF1274" s="108"/>
      <c r="AG1274" s="108"/>
      <c r="AH1274" s="108"/>
      <c r="AI1274" s="108"/>
      <c r="AJ1274" s="108"/>
      <c r="AK1274" s="108"/>
      <c r="AL1274" s="108"/>
      <c r="AM1274" s="108"/>
      <c r="AN1274" s="108"/>
      <c r="AO1274" s="108"/>
      <c r="AP1274" s="108"/>
      <c r="AQ1274" s="108"/>
      <c r="AR1274" s="108"/>
      <c r="AS1274" s="108"/>
      <c r="AT1274" s="108"/>
      <c r="AU1274" s="108"/>
      <c r="AV1274" s="108"/>
      <c r="AW1274" s="108"/>
      <c r="AX1274" s="108"/>
      <c r="AY1274" s="108"/>
      <c r="AZ1274" s="108"/>
      <c r="BA1274" s="108"/>
      <c r="BF1274" s="108"/>
      <c r="BH1274" s="108"/>
      <c r="BJ1274" s="108"/>
      <c r="BL1274" s="108"/>
      <c r="BM1274" s="108"/>
      <c r="BN1274" s="108"/>
      <c r="CC1274" s="108"/>
      <c r="CD1274" s="108"/>
      <c r="CE1274" s="108"/>
      <c r="CF1274" s="108"/>
    </row>
    <row r="1275" spans="1:84">
      <c r="A1275" s="108"/>
      <c r="B1275" s="108"/>
      <c r="E1275" s="108"/>
      <c r="F1275" s="108"/>
      <c r="J1275" s="108"/>
      <c r="K1275" s="108"/>
      <c r="L1275" s="108"/>
      <c r="M1275" s="108"/>
      <c r="N1275" s="108"/>
      <c r="O1275" s="108"/>
      <c r="P1275" s="108"/>
      <c r="Q1275" s="108"/>
      <c r="R1275" s="108"/>
      <c r="S1275" s="108"/>
      <c r="T1275" s="108"/>
      <c r="U1275" s="108"/>
      <c r="V1275" s="108"/>
      <c r="W1275" s="108"/>
      <c r="X1275" s="108"/>
      <c r="Y1275" s="108"/>
      <c r="Z1275" s="108"/>
      <c r="AA1275" s="108"/>
      <c r="AB1275" s="108"/>
      <c r="AC1275" s="108"/>
      <c r="AD1275" s="108"/>
      <c r="AE1275" s="108"/>
      <c r="AF1275" s="108"/>
      <c r="AG1275" s="108"/>
      <c r="AH1275" s="108"/>
      <c r="AI1275" s="108"/>
      <c r="AJ1275" s="108"/>
      <c r="AK1275" s="108"/>
      <c r="AL1275" s="108"/>
      <c r="AM1275" s="108"/>
      <c r="AN1275" s="108"/>
      <c r="AO1275" s="108"/>
      <c r="AP1275" s="108"/>
      <c r="AQ1275" s="108"/>
      <c r="AR1275" s="108"/>
      <c r="AS1275" s="108"/>
      <c r="AT1275" s="108"/>
      <c r="AU1275" s="108"/>
      <c r="AV1275" s="108"/>
      <c r="AW1275" s="108"/>
      <c r="AX1275" s="108"/>
      <c r="AY1275" s="108"/>
      <c r="AZ1275" s="108"/>
      <c r="BA1275" s="108"/>
      <c r="BF1275" s="108"/>
      <c r="BH1275" s="108"/>
      <c r="BJ1275" s="108"/>
      <c r="BL1275" s="108"/>
      <c r="BM1275" s="108"/>
      <c r="BN1275" s="108"/>
      <c r="CC1275" s="108"/>
      <c r="CD1275" s="108"/>
      <c r="CE1275" s="108"/>
      <c r="CF1275" s="108"/>
    </row>
    <row r="1276" spans="1:84">
      <c r="A1276" s="108"/>
      <c r="B1276" s="108"/>
      <c r="E1276" s="108"/>
      <c r="F1276" s="108"/>
      <c r="J1276" s="108"/>
      <c r="K1276" s="108"/>
      <c r="L1276" s="108"/>
      <c r="M1276" s="108"/>
      <c r="N1276" s="108"/>
      <c r="O1276" s="108"/>
      <c r="P1276" s="108"/>
      <c r="Q1276" s="108"/>
      <c r="R1276" s="108"/>
      <c r="S1276" s="108"/>
      <c r="T1276" s="108"/>
      <c r="U1276" s="108"/>
      <c r="V1276" s="108"/>
      <c r="W1276" s="108"/>
      <c r="X1276" s="108"/>
      <c r="Y1276" s="108"/>
      <c r="Z1276" s="108"/>
      <c r="AA1276" s="108"/>
      <c r="AB1276" s="108"/>
      <c r="AC1276" s="108"/>
      <c r="AD1276" s="108"/>
      <c r="AE1276" s="108"/>
      <c r="AF1276" s="108"/>
      <c r="AG1276" s="108"/>
      <c r="AH1276" s="108"/>
      <c r="AI1276" s="108"/>
      <c r="AJ1276" s="108"/>
      <c r="AK1276" s="108"/>
      <c r="AL1276" s="108"/>
      <c r="AM1276" s="108"/>
      <c r="AN1276" s="108"/>
      <c r="AO1276" s="108"/>
      <c r="AP1276" s="108"/>
      <c r="AQ1276" s="108"/>
      <c r="AR1276" s="108"/>
      <c r="AS1276" s="108"/>
      <c r="AT1276" s="108"/>
      <c r="AU1276" s="108"/>
      <c r="AV1276" s="108"/>
      <c r="AW1276" s="108"/>
      <c r="AX1276" s="108"/>
      <c r="AY1276" s="108"/>
      <c r="AZ1276" s="108"/>
      <c r="BA1276" s="108"/>
      <c r="BF1276" s="108"/>
      <c r="BH1276" s="108"/>
      <c r="BJ1276" s="108"/>
      <c r="BL1276" s="108"/>
      <c r="BM1276" s="108"/>
      <c r="BN1276" s="108"/>
      <c r="CC1276" s="108"/>
      <c r="CD1276" s="108"/>
      <c r="CE1276" s="108"/>
      <c r="CF1276" s="108"/>
    </row>
    <row r="1277" spans="1:84">
      <c r="A1277" s="108"/>
      <c r="B1277" s="108"/>
      <c r="E1277" s="108"/>
      <c r="F1277" s="108"/>
      <c r="J1277" s="108"/>
      <c r="K1277" s="108"/>
      <c r="L1277" s="108"/>
      <c r="M1277" s="108"/>
      <c r="N1277" s="108"/>
      <c r="O1277" s="108"/>
      <c r="P1277" s="108"/>
      <c r="Q1277" s="108"/>
      <c r="R1277" s="108"/>
      <c r="S1277" s="108"/>
      <c r="T1277" s="108"/>
      <c r="U1277" s="108"/>
      <c r="V1277" s="108"/>
      <c r="W1277" s="108"/>
      <c r="X1277" s="108"/>
      <c r="Y1277" s="108"/>
      <c r="Z1277" s="108"/>
      <c r="AA1277" s="108"/>
      <c r="AB1277" s="108"/>
      <c r="AC1277" s="108"/>
      <c r="AD1277" s="108"/>
      <c r="AE1277" s="108"/>
      <c r="AF1277" s="108"/>
      <c r="AG1277" s="108"/>
      <c r="AH1277" s="108"/>
      <c r="AI1277" s="108"/>
      <c r="AJ1277" s="108"/>
      <c r="AK1277" s="108"/>
      <c r="AL1277" s="108"/>
      <c r="AM1277" s="108"/>
      <c r="AN1277" s="108"/>
      <c r="AO1277" s="108"/>
      <c r="AP1277" s="108"/>
      <c r="AQ1277" s="108"/>
      <c r="AR1277" s="108"/>
      <c r="AS1277" s="108"/>
      <c r="AT1277" s="108"/>
      <c r="AU1277" s="108"/>
      <c r="AV1277" s="108"/>
      <c r="AW1277" s="108"/>
      <c r="AX1277" s="108"/>
      <c r="AY1277" s="108"/>
      <c r="AZ1277" s="108"/>
      <c r="BA1277" s="108"/>
      <c r="BF1277" s="108"/>
      <c r="BH1277" s="108"/>
      <c r="BJ1277" s="108"/>
      <c r="BL1277" s="108"/>
      <c r="BM1277" s="108"/>
      <c r="BN1277" s="108"/>
      <c r="CC1277" s="108"/>
      <c r="CD1277" s="108"/>
      <c r="CE1277" s="108"/>
      <c r="CF1277" s="108"/>
    </row>
    <row r="1278" spans="1:84">
      <c r="A1278" s="108"/>
      <c r="B1278" s="108"/>
      <c r="E1278" s="108"/>
      <c r="F1278" s="108"/>
      <c r="J1278" s="108"/>
      <c r="K1278" s="108"/>
      <c r="L1278" s="108"/>
      <c r="M1278" s="108"/>
      <c r="N1278" s="108"/>
      <c r="O1278" s="108"/>
      <c r="P1278" s="108"/>
      <c r="Q1278" s="108"/>
      <c r="R1278" s="108"/>
      <c r="S1278" s="108"/>
      <c r="T1278" s="108"/>
      <c r="U1278" s="108"/>
      <c r="V1278" s="108"/>
      <c r="W1278" s="108"/>
      <c r="X1278" s="108"/>
      <c r="Y1278" s="108"/>
      <c r="Z1278" s="108"/>
      <c r="AA1278" s="108"/>
      <c r="AB1278" s="108"/>
      <c r="AC1278" s="108"/>
      <c r="AD1278" s="108"/>
      <c r="AE1278" s="108"/>
      <c r="AF1278" s="108"/>
      <c r="AG1278" s="108"/>
      <c r="AH1278" s="108"/>
      <c r="AI1278" s="108"/>
      <c r="AJ1278" s="108"/>
      <c r="AK1278" s="108"/>
      <c r="AL1278" s="108"/>
      <c r="AM1278" s="108"/>
      <c r="AN1278" s="108"/>
      <c r="AO1278" s="108"/>
      <c r="AP1278" s="108"/>
      <c r="AQ1278" s="108"/>
      <c r="AR1278" s="108"/>
      <c r="AS1278" s="108"/>
      <c r="AT1278" s="108"/>
      <c r="AU1278" s="108"/>
      <c r="AV1278" s="108"/>
      <c r="AW1278" s="108"/>
      <c r="AX1278" s="108"/>
      <c r="AY1278" s="108"/>
      <c r="AZ1278" s="108"/>
      <c r="BA1278" s="108"/>
      <c r="BF1278" s="108"/>
      <c r="BH1278" s="108"/>
      <c r="BJ1278" s="108"/>
      <c r="BL1278" s="108"/>
      <c r="BM1278" s="108"/>
      <c r="BN1278" s="108"/>
      <c r="CC1278" s="108"/>
      <c r="CD1278" s="108"/>
      <c r="CE1278" s="108"/>
      <c r="CF1278" s="108"/>
    </row>
    <row r="1279" spans="1:84">
      <c r="A1279" s="108"/>
      <c r="B1279" s="108"/>
      <c r="E1279" s="108"/>
      <c r="F1279" s="108"/>
      <c r="J1279" s="108"/>
      <c r="K1279" s="108"/>
      <c r="L1279" s="108"/>
      <c r="M1279" s="108"/>
      <c r="N1279" s="108"/>
      <c r="O1279" s="108"/>
      <c r="P1279" s="108"/>
      <c r="Q1279" s="108"/>
      <c r="R1279" s="108"/>
      <c r="S1279" s="108"/>
      <c r="T1279" s="108"/>
      <c r="U1279" s="108"/>
      <c r="V1279" s="108"/>
      <c r="W1279" s="108"/>
      <c r="X1279" s="108"/>
      <c r="Y1279" s="108"/>
      <c r="Z1279" s="108"/>
      <c r="AA1279" s="108"/>
      <c r="AB1279" s="108"/>
      <c r="AC1279" s="108"/>
      <c r="AD1279" s="108"/>
      <c r="AE1279" s="108"/>
      <c r="AF1279" s="108"/>
      <c r="AG1279" s="108"/>
      <c r="AH1279" s="108"/>
      <c r="AI1279" s="108"/>
      <c r="AJ1279" s="108"/>
      <c r="AK1279" s="108"/>
      <c r="AL1279" s="108"/>
      <c r="AM1279" s="108"/>
      <c r="AN1279" s="108"/>
      <c r="AO1279" s="108"/>
      <c r="AP1279" s="108"/>
      <c r="AQ1279" s="108"/>
      <c r="AR1279" s="108"/>
      <c r="AS1279" s="108"/>
      <c r="AT1279" s="108"/>
      <c r="AU1279" s="108"/>
      <c r="AV1279" s="108"/>
      <c r="AW1279" s="108"/>
      <c r="AX1279" s="108"/>
      <c r="AY1279" s="108"/>
      <c r="AZ1279" s="108"/>
      <c r="BA1279" s="108"/>
      <c r="BF1279" s="108"/>
      <c r="BH1279" s="108"/>
      <c r="BJ1279" s="108"/>
      <c r="BL1279" s="108"/>
      <c r="BM1279" s="108"/>
      <c r="BN1279" s="108"/>
      <c r="CC1279" s="108"/>
      <c r="CD1279" s="108"/>
      <c r="CE1279" s="108"/>
      <c r="CF1279" s="108"/>
    </row>
    <row r="1280" spans="1:84">
      <c r="A1280" s="108"/>
      <c r="B1280" s="108"/>
      <c r="E1280" s="108"/>
      <c r="F1280" s="108"/>
      <c r="J1280" s="108"/>
      <c r="K1280" s="108"/>
      <c r="L1280" s="108"/>
      <c r="M1280" s="108"/>
      <c r="N1280" s="108"/>
      <c r="O1280" s="108"/>
      <c r="P1280" s="108"/>
      <c r="Q1280" s="108"/>
      <c r="R1280" s="108"/>
      <c r="S1280" s="108"/>
      <c r="T1280" s="108"/>
      <c r="U1280" s="108"/>
      <c r="V1280" s="108"/>
      <c r="W1280" s="108"/>
      <c r="X1280" s="108"/>
      <c r="Y1280" s="108"/>
      <c r="Z1280" s="108"/>
      <c r="AA1280" s="108"/>
      <c r="AB1280" s="108"/>
      <c r="AC1280" s="108"/>
      <c r="AD1280" s="108"/>
      <c r="AE1280" s="108"/>
      <c r="AF1280" s="108"/>
      <c r="AG1280" s="108"/>
      <c r="AH1280" s="108"/>
      <c r="AI1280" s="108"/>
      <c r="AJ1280" s="108"/>
      <c r="AK1280" s="108"/>
      <c r="AL1280" s="108"/>
      <c r="AM1280" s="108"/>
      <c r="AN1280" s="108"/>
      <c r="AO1280" s="108"/>
      <c r="AP1280" s="108"/>
      <c r="AQ1280" s="108"/>
      <c r="AR1280" s="108"/>
      <c r="AS1280" s="108"/>
      <c r="AT1280" s="108"/>
      <c r="AU1280" s="108"/>
      <c r="AV1280" s="108"/>
      <c r="AW1280" s="108"/>
      <c r="AX1280" s="108"/>
      <c r="AY1280" s="108"/>
      <c r="AZ1280" s="108"/>
      <c r="BA1280" s="108"/>
      <c r="BF1280" s="108"/>
      <c r="BH1280" s="108"/>
      <c r="BJ1280" s="108"/>
      <c r="BL1280" s="108"/>
      <c r="BM1280" s="108"/>
      <c r="BN1280" s="108"/>
      <c r="CC1280" s="108"/>
      <c r="CD1280" s="108"/>
      <c r="CE1280" s="108"/>
      <c r="CF1280" s="108"/>
    </row>
    <row r="1281" spans="1:84">
      <c r="A1281" s="108"/>
      <c r="B1281" s="108"/>
      <c r="E1281" s="108"/>
      <c r="F1281" s="108"/>
      <c r="J1281" s="108"/>
      <c r="K1281" s="108"/>
      <c r="L1281" s="108"/>
      <c r="M1281" s="108"/>
      <c r="N1281" s="108"/>
      <c r="O1281" s="108"/>
      <c r="P1281" s="108"/>
      <c r="Q1281" s="108"/>
      <c r="R1281" s="108"/>
      <c r="S1281" s="108"/>
      <c r="T1281" s="108"/>
      <c r="U1281" s="108"/>
      <c r="V1281" s="108"/>
      <c r="W1281" s="108"/>
      <c r="X1281" s="108"/>
      <c r="Y1281" s="108"/>
      <c r="Z1281" s="108"/>
      <c r="AA1281" s="108"/>
      <c r="AB1281" s="108"/>
      <c r="AC1281" s="108"/>
      <c r="AD1281" s="108"/>
      <c r="AE1281" s="108"/>
      <c r="AF1281" s="108"/>
      <c r="AG1281" s="108"/>
      <c r="AH1281" s="108"/>
      <c r="AI1281" s="108"/>
      <c r="AJ1281" s="108"/>
      <c r="AK1281" s="108"/>
      <c r="AL1281" s="108"/>
      <c r="AM1281" s="108"/>
      <c r="AN1281" s="108"/>
      <c r="AO1281" s="108"/>
      <c r="AP1281" s="108"/>
      <c r="AQ1281" s="108"/>
      <c r="AR1281" s="108"/>
      <c r="AS1281" s="108"/>
      <c r="AT1281" s="108"/>
      <c r="AU1281" s="108"/>
      <c r="AV1281" s="108"/>
      <c r="AW1281" s="108"/>
      <c r="AX1281" s="108"/>
      <c r="AY1281" s="108"/>
      <c r="AZ1281" s="108"/>
      <c r="BA1281" s="108"/>
      <c r="BF1281" s="108"/>
      <c r="BH1281" s="108"/>
      <c r="BJ1281" s="108"/>
      <c r="BL1281" s="108"/>
      <c r="BM1281" s="108"/>
      <c r="BN1281" s="108"/>
      <c r="CC1281" s="108"/>
      <c r="CD1281" s="108"/>
      <c r="CE1281" s="108"/>
      <c r="CF1281" s="108"/>
    </row>
    <row r="1282" spans="1:84">
      <c r="A1282" s="108"/>
      <c r="B1282" s="108"/>
      <c r="E1282" s="108"/>
      <c r="F1282" s="108"/>
      <c r="J1282" s="108"/>
      <c r="K1282" s="108"/>
      <c r="L1282" s="108"/>
      <c r="M1282" s="108"/>
      <c r="N1282" s="108"/>
      <c r="O1282" s="108"/>
      <c r="P1282" s="108"/>
      <c r="Q1282" s="108"/>
      <c r="R1282" s="108"/>
      <c r="S1282" s="108"/>
      <c r="T1282" s="108"/>
      <c r="U1282" s="108"/>
      <c r="V1282" s="108"/>
      <c r="W1282" s="108"/>
      <c r="X1282" s="108"/>
      <c r="Y1282" s="108"/>
      <c r="Z1282" s="108"/>
      <c r="AA1282" s="108"/>
      <c r="AB1282" s="108"/>
      <c r="AC1282" s="108"/>
      <c r="AD1282" s="108"/>
      <c r="AE1282" s="108"/>
      <c r="AF1282" s="108"/>
      <c r="AG1282" s="108"/>
      <c r="AH1282" s="108"/>
      <c r="AI1282" s="108"/>
      <c r="AJ1282" s="108"/>
      <c r="AK1282" s="108"/>
      <c r="AL1282" s="108"/>
      <c r="AM1282" s="108"/>
      <c r="AN1282" s="108"/>
      <c r="AO1282" s="108"/>
      <c r="AP1282" s="108"/>
      <c r="AQ1282" s="108"/>
      <c r="AR1282" s="108"/>
      <c r="AS1282" s="108"/>
      <c r="AT1282" s="108"/>
      <c r="AU1282" s="108"/>
      <c r="AV1282" s="108"/>
      <c r="AW1282" s="108"/>
      <c r="AX1282" s="108"/>
      <c r="AY1282" s="108"/>
      <c r="AZ1282" s="108"/>
      <c r="BA1282" s="108"/>
      <c r="BF1282" s="108"/>
      <c r="BH1282" s="108"/>
      <c r="BJ1282" s="108"/>
      <c r="BL1282" s="108"/>
      <c r="BM1282" s="108"/>
      <c r="BN1282" s="108"/>
      <c r="CC1282" s="108"/>
      <c r="CD1282" s="108"/>
      <c r="CE1282" s="108"/>
      <c r="CF1282" s="108"/>
    </row>
    <row r="1283" spans="1:84">
      <c r="A1283" s="108"/>
      <c r="B1283" s="108"/>
      <c r="E1283" s="108"/>
      <c r="F1283" s="108"/>
      <c r="J1283" s="108"/>
      <c r="K1283" s="108"/>
      <c r="L1283" s="108"/>
      <c r="M1283" s="108"/>
      <c r="N1283" s="108"/>
      <c r="O1283" s="108"/>
      <c r="P1283" s="108"/>
      <c r="Q1283" s="108"/>
      <c r="R1283" s="108"/>
      <c r="S1283" s="108"/>
      <c r="T1283" s="108"/>
      <c r="U1283" s="108"/>
      <c r="V1283" s="108"/>
      <c r="W1283" s="108"/>
      <c r="X1283" s="108"/>
      <c r="Y1283" s="108"/>
      <c r="Z1283" s="108"/>
      <c r="AA1283" s="108"/>
      <c r="AB1283" s="108"/>
      <c r="AC1283" s="108"/>
      <c r="AD1283" s="108"/>
      <c r="AE1283" s="108"/>
      <c r="AF1283" s="108"/>
      <c r="AG1283" s="108"/>
      <c r="AH1283" s="108"/>
      <c r="AI1283" s="108"/>
      <c r="AJ1283" s="108"/>
      <c r="AK1283" s="108"/>
      <c r="AL1283" s="108"/>
      <c r="AM1283" s="108"/>
      <c r="AN1283" s="108"/>
      <c r="AO1283" s="108"/>
      <c r="AP1283" s="108"/>
      <c r="AQ1283" s="108"/>
      <c r="AR1283" s="108"/>
      <c r="AS1283" s="108"/>
      <c r="AT1283" s="108"/>
      <c r="AU1283" s="108"/>
      <c r="AV1283" s="108"/>
      <c r="AW1283" s="108"/>
      <c r="AX1283" s="108"/>
      <c r="AY1283" s="108"/>
      <c r="AZ1283" s="108"/>
      <c r="BA1283" s="108"/>
      <c r="BF1283" s="108"/>
      <c r="BH1283" s="108"/>
      <c r="BJ1283" s="108"/>
      <c r="BL1283" s="108"/>
      <c r="BM1283" s="108"/>
      <c r="BN1283" s="108"/>
      <c r="CC1283" s="108"/>
      <c r="CD1283" s="108"/>
      <c r="CE1283" s="108"/>
      <c r="CF1283" s="108"/>
    </row>
    <row r="1284" spans="1:84">
      <c r="A1284" s="108"/>
      <c r="B1284" s="108"/>
      <c r="E1284" s="108"/>
      <c r="F1284" s="108"/>
      <c r="J1284" s="108"/>
      <c r="K1284" s="108"/>
      <c r="L1284" s="108"/>
      <c r="M1284" s="108"/>
      <c r="N1284" s="108"/>
      <c r="O1284" s="108"/>
      <c r="P1284" s="108"/>
      <c r="Q1284" s="108"/>
      <c r="R1284" s="108"/>
      <c r="S1284" s="108"/>
      <c r="T1284" s="108"/>
      <c r="U1284" s="108"/>
      <c r="V1284" s="108"/>
      <c r="W1284" s="108"/>
      <c r="X1284" s="108"/>
      <c r="Y1284" s="108"/>
      <c r="Z1284" s="108"/>
      <c r="AA1284" s="108"/>
      <c r="AB1284" s="108"/>
      <c r="AC1284" s="108"/>
      <c r="AD1284" s="108"/>
      <c r="AE1284" s="108"/>
      <c r="AF1284" s="108"/>
      <c r="AG1284" s="108"/>
      <c r="AH1284" s="108"/>
      <c r="AI1284" s="108"/>
      <c r="AJ1284" s="108"/>
      <c r="AK1284" s="108"/>
      <c r="AL1284" s="108"/>
      <c r="AM1284" s="108"/>
      <c r="AN1284" s="108"/>
      <c r="AO1284" s="108"/>
      <c r="AP1284" s="108"/>
      <c r="AQ1284" s="108"/>
      <c r="AR1284" s="108"/>
      <c r="AS1284" s="108"/>
      <c r="AT1284" s="108"/>
      <c r="AU1284" s="108"/>
      <c r="AV1284" s="108"/>
      <c r="AW1284" s="108"/>
      <c r="AX1284" s="108"/>
      <c r="AY1284" s="108"/>
      <c r="AZ1284" s="108"/>
      <c r="BA1284" s="108"/>
      <c r="BF1284" s="108"/>
      <c r="BH1284" s="108"/>
      <c r="BJ1284" s="108"/>
      <c r="BL1284" s="108"/>
      <c r="BM1284" s="108"/>
      <c r="BN1284" s="108"/>
      <c r="CC1284" s="108"/>
      <c r="CD1284" s="108"/>
      <c r="CE1284" s="108"/>
      <c r="CF1284" s="108"/>
    </row>
    <row r="1285" spans="1:84">
      <c r="A1285" s="108"/>
      <c r="B1285" s="108"/>
      <c r="E1285" s="108"/>
      <c r="F1285" s="108"/>
      <c r="J1285" s="108"/>
      <c r="K1285" s="108"/>
      <c r="L1285" s="108"/>
      <c r="M1285" s="108"/>
      <c r="N1285" s="108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8"/>
      <c r="AA1285" s="108"/>
      <c r="AB1285" s="108"/>
      <c r="AC1285" s="108"/>
      <c r="AD1285" s="108"/>
      <c r="AE1285" s="108"/>
      <c r="AF1285" s="108"/>
      <c r="AG1285" s="108"/>
      <c r="AH1285" s="108"/>
      <c r="AI1285" s="108"/>
      <c r="AJ1285" s="108"/>
      <c r="AK1285" s="108"/>
      <c r="AL1285" s="108"/>
      <c r="AM1285" s="108"/>
      <c r="AN1285" s="108"/>
      <c r="AO1285" s="108"/>
      <c r="AP1285" s="108"/>
      <c r="AQ1285" s="108"/>
      <c r="AR1285" s="108"/>
      <c r="AS1285" s="108"/>
      <c r="AT1285" s="108"/>
      <c r="AU1285" s="108"/>
      <c r="AV1285" s="108"/>
      <c r="AW1285" s="108"/>
      <c r="AX1285" s="108"/>
      <c r="AY1285" s="108"/>
      <c r="AZ1285" s="108"/>
      <c r="BA1285" s="108"/>
      <c r="BF1285" s="108"/>
      <c r="BH1285" s="108"/>
      <c r="BJ1285" s="108"/>
      <c r="BL1285" s="108"/>
      <c r="BM1285" s="108"/>
      <c r="BN1285" s="108"/>
      <c r="CC1285" s="108"/>
      <c r="CD1285" s="108"/>
      <c r="CE1285" s="108"/>
      <c r="CF1285" s="108"/>
    </row>
    <row r="1286" spans="1:84">
      <c r="A1286" s="108"/>
      <c r="B1286" s="108"/>
      <c r="E1286" s="108"/>
      <c r="F1286" s="108"/>
      <c r="J1286" s="108"/>
      <c r="K1286" s="108"/>
      <c r="L1286" s="108"/>
      <c r="M1286" s="108"/>
      <c r="N1286" s="108"/>
      <c r="O1286" s="108"/>
      <c r="P1286" s="108"/>
      <c r="Q1286" s="108"/>
      <c r="R1286" s="108"/>
      <c r="S1286" s="108"/>
      <c r="T1286" s="108"/>
      <c r="U1286" s="108"/>
      <c r="V1286" s="108"/>
      <c r="W1286" s="108"/>
      <c r="X1286" s="108"/>
      <c r="Y1286" s="108"/>
      <c r="Z1286" s="108"/>
      <c r="AA1286" s="108"/>
      <c r="AB1286" s="108"/>
      <c r="AC1286" s="108"/>
      <c r="AD1286" s="108"/>
      <c r="AE1286" s="108"/>
      <c r="AF1286" s="108"/>
      <c r="AG1286" s="108"/>
      <c r="AH1286" s="108"/>
      <c r="AI1286" s="108"/>
      <c r="AJ1286" s="108"/>
      <c r="AK1286" s="108"/>
      <c r="AL1286" s="108"/>
      <c r="AM1286" s="108"/>
      <c r="AN1286" s="108"/>
      <c r="AO1286" s="108"/>
      <c r="AP1286" s="108"/>
      <c r="AQ1286" s="108"/>
      <c r="AR1286" s="108"/>
      <c r="AS1286" s="108"/>
      <c r="AT1286" s="108"/>
      <c r="AU1286" s="108"/>
      <c r="AV1286" s="108"/>
      <c r="AW1286" s="108"/>
      <c r="AX1286" s="108"/>
      <c r="AY1286" s="108"/>
      <c r="AZ1286" s="108"/>
      <c r="BA1286" s="108"/>
      <c r="BF1286" s="108"/>
      <c r="BH1286" s="108"/>
      <c r="BJ1286" s="108"/>
      <c r="BL1286" s="108"/>
      <c r="BM1286" s="108"/>
      <c r="BN1286" s="108"/>
      <c r="CC1286" s="108"/>
      <c r="CD1286" s="108"/>
      <c r="CE1286" s="108"/>
      <c r="CF1286" s="108"/>
    </row>
    <row r="1287" spans="1:84">
      <c r="A1287" s="108"/>
      <c r="B1287" s="108"/>
      <c r="E1287" s="108"/>
      <c r="F1287" s="108"/>
      <c r="J1287" s="108"/>
      <c r="K1287" s="108"/>
      <c r="L1287" s="108"/>
      <c r="M1287" s="108"/>
      <c r="N1287" s="108"/>
      <c r="O1287" s="108"/>
      <c r="P1287" s="108"/>
      <c r="Q1287" s="108"/>
      <c r="R1287" s="108"/>
      <c r="S1287" s="108"/>
      <c r="T1287" s="108"/>
      <c r="U1287" s="108"/>
      <c r="V1287" s="108"/>
      <c r="W1287" s="108"/>
      <c r="X1287" s="108"/>
      <c r="Y1287" s="108"/>
      <c r="Z1287" s="108"/>
      <c r="AA1287" s="108"/>
      <c r="AB1287" s="108"/>
      <c r="AC1287" s="108"/>
      <c r="AD1287" s="108"/>
      <c r="AE1287" s="108"/>
      <c r="AF1287" s="108"/>
      <c r="AG1287" s="108"/>
      <c r="AH1287" s="108"/>
      <c r="AI1287" s="108"/>
      <c r="AJ1287" s="108"/>
      <c r="AK1287" s="108"/>
      <c r="AL1287" s="108"/>
      <c r="AM1287" s="108"/>
      <c r="AN1287" s="108"/>
      <c r="AO1287" s="108"/>
      <c r="AP1287" s="108"/>
      <c r="AQ1287" s="108"/>
      <c r="AR1287" s="108"/>
      <c r="AS1287" s="108"/>
      <c r="AT1287" s="108"/>
      <c r="AU1287" s="108"/>
      <c r="AV1287" s="108"/>
      <c r="AW1287" s="108"/>
      <c r="AX1287" s="108"/>
      <c r="AY1287" s="108"/>
      <c r="AZ1287" s="108"/>
      <c r="BA1287" s="108"/>
      <c r="BF1287" s="108"/>
      <c r="BH1287" s="108"/>
      <c r="BJ1287" s="108"/>
      <c r="BL1287" s="108"/>
      <c r="BM1287" s="108"/>
      <c r="BN1287" s="108"/>
      <c r="CC1287" s="108"/>
      <c r="CD1287" s="108"/>
      <c r="CE1287" s="108"/>
      <c r="CF1287" s="108"/>
    </row>
    <row r="1288" spans="1:84">
      <c r="A1288" s="108"/>
      <c r="B1288" s="108"/>
      <c r="E1288" s="108"/>
      <c r="F1288" s="108"/>
      <c r="J1288" s="108"/>
      <c r="K1288" s="108"/>
      <c r="L1288" s="108"/>
      <c r="M1288" s="108"/>
      <c r="N1288" s="108"/>
      <c r="O1288" s="108"/>
      <c r="P1288" s="108"/>
      <c r="Q1288" s="108"/>
      <c r="R1288" s="108"/>
      <c r="S1288" s="108"/>
      <c r="T1288" s="108"/>
      <c r="U1288" s="108"/>
      <c r="V1288" s="108"/>
      <c r="W1288" s="108"/>
      <c r="X1288" s="108"/>
      <c r="Y1288" s="108"/>
      <c r="Z1288" s="108"/>
      <c r="AA1288" s="108"/>
      <c r="AB1288" s="108"/>
      <c r="AC1288" s="108"/>
      <c r="AD1288" s="108"/>
      <c r="AE1288" s="108"/>
      <c r="AF1288" s="108"/>
      <c r="AG1288" s="108"/>
      <c r="AH1288" s="108"/>
      <c r="AI1288" s="108"/>
      <c r="AJ1288" s="108"/>
      <c r="AK1288" s="108"/>
      <c r="AL1288" s="108"/>
      <c r="AM1288" s="108"/>
      <c r="AN1288" s="108"/>
      <c r="AO1288" s="108"/>
      <c r="AP1288" s="108"/>
      <c r="AQ1288" s="108"/>
      <c r="AR1288" s="108"/>
      <c r="AS1288" s="108"/>
      <c r="AT1288" s="108"/>
      <c r="AU1288" s="108"/>
      <c r="AV1288" s="108"/>
      <c r="AW1288" s="108"/>
      <c r="AX1288" s="108"/>
      <c r="AY1288" s="108"/>
      <c r="AZ1288" s="108"/>
      <c r="BA1288" s="108"/>
      <c r="BF1288" s="108"/>
      <c r="BH1288" s="108"/>
      <c r="BJ1288" s="108"/>
      <c r="BL1288" s="108"/>
      <c r="BM1288" s="108"/>
      <c r="BN1288" s="108"/>
      <c r="CC1288" s="108"/>
      <c r="CD1288" s="108"/>
      <c r="CE1288" s="108"/>
      <c r="CF1288" s="108"/>
    </row>
    <row r="1289" spans="1:84">
      <c r="A1289" s="108"/>
      <c r="B1289" s="108"/>
      <c r="E1289" s="108"/>
      <c r="F1289" s="108"/>
      <c r="J1289" s="108"/>
      <c r="K1289" s="108"/>
      <c r="L1289" s="108"/>
      <c r="M1289" s="108"/>
      <c r="N1289" s="108"/>
      <c r="O1289" s="108"/>
      <c r="P1289" s="108"/>
      <c r="Q1289" s="108"/>
      <c r="R1289" s="108"/>
      <c r="S1289" s="108"/>
      <c r="T1289" s="108"/>
      <c r="U1289" s="108"/>
      <c r="V1289" s="108"/>
      <c r="W1289" s="108"/>
      <c r="X1289" s="108"/>
      <c r="Y1289" s="108"/>
      <c r="Z1289" s="108"/>
      <c r="AA1289" s="108"/>
      <c r="AB1289" s="108"/>
      <c r="AC1289" s="108"/>
      <c r="AD1289" s="108"/>
      <c r="AE1289" s="108"/>
      <c r="AF1289" s="108"/>
      <c r="AG1289" s="108"/>
      <c r="AH1289" s="108"/>
      <c r="AI1289" s="108"/>
      <c r="AJ1289" s="108"/>
      <c r="AK1289" s="108"/>
      <c r="AL1289" s="108"/>
      <c r="AM1289" s="108"/>
      <c r="AN1289" s="108"/>
      <c r="AO1289" s="108"/>
      <c r="AP1289" s="108"/>
      <c r="AQ1289" s="108"/>
      <c r="AR1289" s="108"/>
      <c r="AS1289" s="108"/>
      <c r="AT1289" s="108"/>
      <c r="AU1289" s="108"/>
      <c r="AV1289" s="108"/>
      <c r="AW1289" s="108"/>
      <c r="AX1289" s="108"/>
      <c r="AY1289" s="108"/>
      <c r="AZ1289" s="108"/>
      <c r="BA1289" s="108"/>
      <c r="BF1289" s="108"/>
      <c r="BH1289" s="108"/>
      <c r="BJ1289" s="108"/>
      <c r="BL1289" s="108"/>
      <c r="BM1289" s="108"/>
      <c r="BN1289" s="108"/>
      <c r="CC1289" s="108"/>
      <c r="CD1289" s="108"/>
      <c r="CE1289" s="108"/>
      <c r="CF1289" s="108"/>
    </row>
    <row r="1290" spans="1:84">
      <c r="A1290" s="108"/>
      <c r="B1290" s="108"/>
      <c r="E1290" s="108"/>
      <c r="F1290" s="108"/>
      <c r="J1290" s="108"/>
      <c r="K1290" s="108"/>
      <c r="L1290" s="108"/>
      <c r="M1290" s="108"/>
      <c r="N1290" s="108"/>
      <c r="O1290" s="108"/>
      <c r="P1290" s="108"/>
      <c r="Q1290" s="108"/>
      <c r="R1290" s="108"/>
      <c r="S1290" s="108"/>
      <c r="T1290" s="108"/>
      <c r="U1290" s="108"/>
      <c r="V1290" s="108"/>
      <c r="W1290" s="108"/>
      <c r="X1290" s="108"/>
      <c r="Y1290" s="108"/>
      <c r="Z1290" s="108"/>
      <c r="AA1290" s="108"/>
      <c r="AB1290" s="108"/>
      <c r="AC1290" s="108"/>
      <c r="AD1290" s="108"/>
      <c r="AE1290" s="108"/>
      <c r="AF1290" s="108"/>
      <c r="AG1290" s="108"/>
      <c r="AH1290" s="108"/>
      <c r="AI1290" s="108"/>
      <c r="AJ1290" s="108"/>
      <c r="AK1290" s="108"/>
      <c r="AL1290" s="108"/>
      <c r="AM1290" s="108"/>
      <c r="AN1290" s="108"/>
      <c r="AO1290" s="108"/>
      <c r="AP1290" s="108"/>
      <c r="AQ1290" s="108"/>
      <c r="AR1290" s="108"/>
      <c r="AS1290" s="108"/>
      <c r="AT1290" s="108"/>
      <c r="AU1290" s="108"/>
      <c r="AV1290" s="108"/>
      <c r="AW1290" s="108"/>
      <c r="AX1290" s="108"/>
      <c r="AY1290" s="108"/>
      <c r="AZ1290" s="108"/>
      <c r="BA1290" s="108"/>
      <c r="BF1290" s="108"/>
      <c r="BH1290" s="108"/>
      <c r="BJ1290" s="108"/>
      <c r="BL1290" s="108"/>
      <c r="BM1290" s="108"/>
      <c r="BN1290" s="108"/>
      <c r="CC1290" s="108"/>
      <c r="CD1290" s="108"/>
      <c r="CE1290" s="108"/>
      <c r="CF1290" s="108"/>
    </row>
    <row r="1291" spans="1:84">
      <c r="A1291" s="108"/>
      <c r="B1291" s="108"/>
      <c r="E1291" s="108"/>
      <c r="F1291" s="108"/>
      <c r="J1291" s="108"/>
      <c r="K1291" s="108"/>
      <c r="L1291" s="108"/>
      <c r="M1291" s="108"/>
      <c r="N1291" s="108"/>
      <c r="O1291" s="108"/>
      <c r="P1291" s="108"/>
      <c r="Q1291" s="108"/>
      <c r="R1291" s="108"/>
      <c r="S1291" s="108"/>
      <c r="T1291" s="108"/>
      <c r="U1291" s="108"/>
      <c r="V1291" s="108"/>
      <c r="W1291" s="108"/>
      <c r="X1291" s="108"/>
      <c r="Y1291" s="108"/>
      <c r="Z1291" s="108"/>
      <c r="AA1291" s="108"/>
      <c r="AB1291" s="108"/>
      <c r="AC1291" s="108"/>
      <c r="AD1291" s="108"/>
      <c r="AE1291" s="108"/>
      <c r="AF1291" s="108"/>
      <c r="AG1291" s="108"/>
      <c r="AH1291" s="108"/>
      <c r="AI1291" s="108"/>
      <c r="AJ1291" s="108"/>
      <c r="AK1291" s="108"/>
      <c r="AL1291" s="108"/>
      <c r="AM1291" s="108"/>
      <c r="AN1291" s="108"/>
      <c r="AO1291" s="108"/>
      <c r="AP1291" s="108"/>
      <c r="AQ1291" s="108"/>
      <c r="AR1291" s="108"/>
      <c r="AS1291" s="108"/>
      <c r="AT1291" s="108"/>
      <c r="AU1291" s="108"/>
      <c r="AV1291" s="108"/>
      <c r="AW1291" s="108"/>
      <c r="AX1291" s="108"/>
      <c r="AY1291" s="108"/>
      <c r="AZ1291" s="108"/>
      <c r="BA1291" s="108"/>
      <c r="BF1291" s="108"/>
      <c r="BH1291" s="108"/>
      <c r="BJ1291" s="108"/>
      <c r="BL1291" s="108"/>
      <c r="BM1291" s="108"/>
      <c r="BN1291" s="108"/>
      <c r="CC1291" s="108"/>
      <c r="CD1291" s="108"/>
      <c r="CE1291" s="108"/>
      <c r="CF1291" s="108"/>
    </row>
    <row r="1292" spans="1:84">
      <c r="A1292" s="108"/>
      <c r="B1292" s="108"/>
      <c r="E1292" s="108"/>
      <c r="F1292" s="108"/>
      <c r="J1292" s="108"/>
      <c r="K1292" s="108"/>
      <c r="L1292" s="108"/>
      <c r="M1292" s="108"/>
      <c r="N1292" s="108"/>
      <c r="O1292" s="108"/>
      <c r="P1292" s="108"/>
      <c r="Q1292" s="108"/>
      <c r="R1292" s="108"/>
      <c r="S1292" s="108"/>
      <c r="T1292" s="108"/>
      <c r="U1292" s="108"/>
      <c r="V1292" s="108"/>
      <c r="W1292" s="108"/>
      <c r="X1292" s="108"/>
      <c r="Y1292" s="108"/>
      <c r="Z1292" s="108"/>
      <c r="AA1292" s="108"/>
      <c r="AB1292" s="108"/>
      <c r="AC1292" s="108"/>
      <c r="AD1292" s="108"/>
      <c r="AE1292" s="108"/>
      <c r="AF1292" s="108"/>
      <c r="AG1292" s="108"/>
      <c r="AH1292" s="108"/>
      <c r="AI1292" s="108"/>
      <c r="AJ1292" s="108"/>
      <c r="AK1292" s="108"/>
      <c r="AL1292" s="108"/>
      <c r="AM1292" s="108"/>
      <c r="AN1292" s="108"/>
      <c r="AO1292" s="108"/>
      <c r="AP1292" s="108"/>
      <c r="AQ1292" s="108"/>
      <c r="AR1292" s="108"/>
      <c r="AS1292" s="108"/>
      <c r="AT1292" s="108"/>
      <c r="AU1292" s="108"/>
      <c r="AV1292" s="108"/>
      <c r="AW1292" s="108"/>
      <c r="AX1292" s="108"/>
      <c r="AY1292" s="108"/>
      <c r="AZ1292" s="108"/>
      <c r="BA1292" s="108"/>
      <c r="BF1292" s="108"/>
      <c r="BH1292" s="108"/>
      <c r="BJ1292" s="108"/>
      <c r="BL1292" s="108"/>
      <c r="BM1292" s="108"/>
      <c r="BN1292" s="108"/>
      <c r="CC1292" s="108"/>
      <c r="CD1292" s="108"/>
      <c r="CE1292" s="108"/>
      <c r="CF1292" s="108"/>
    </row>
    <row r="1293" spans="1:84">
      <c r="A1293" s="108"/>
      <c r="B1293" s="108"/>
      <c r="E1293" s="108"/>
      <c r="F1293" s="108"/>
      <c r="J1293" s="108"/>
      <c r="K1293" s="108"/>
      <c r="L1293" s="108"/>
      <c r="M1293" s="108"/>
      <c r="N1293" s="108"/>
      <c r="O1293" s="108"/>
      <c r="P1293" s="108"/>
      <c r="Q1293" s="108"/>
      <c r="R1293" s="108"/>
      <c r="S1293" s="108"/>
      <c r="T1293" s="108"/>
      <c r="U1293" s="108"/>
      <c r="V1293" s="108"/>
      <c r="W1293" s="108"/>
      <c r="X1293" s="108"/>
      <c r="Y1293" s="108"/>
      <c r="Z1293" s="108"/>
      <c r="AA1293" s="108"/>
      <c r="AB1293" s="108"/>
      <c r="AC1293" s="108"/>
      <c r="AD1293" s="108"/>
      <c r="AE1293" s="108"/>
      <c r="AF1293" s="108"/>
      <c r="AG1293" s="108"/>
      <c r="AH1293" s="108"/>
      <c r="AI1293" s="108"/>
      <c r="AJ1293" s="108"/>
      <c r="AK1293" s="108"/>
      <c r="AL1293" s="108"/>
      <c r="AM1293" s="108"/>
      <c r="AN1293" s="108"/>
      <c r="AO1293" s="108"/>
      <c r="AP1293" s="108"/>
      <c r="AQ1293" s="108"/>
      <c r="AR1293" s="108"/>
      <c r="AS1293" s="108"/>
      <c r="AT1293" s="108"/>
      <c r="AU1293" s="108"/>
      <c r="AV1293" s="108"/>
      <c r="AW1293" s="108"/>
      <c r="AX1293" s="108"/>
      <c r="AY1293" s="108"/>
      <c r="AZ1293" s="108"/>
      <c r="BA1293" s="108"/>
      <c r="BF1293" s="108"/>
      <c r="BH1293" s="108"/>
      <c r="BJ1293" s="108"/>
      <c r="BL1293" s="108"/>
      <c r="BM1293" s="108"/>
      <c r="BN1293" s="108"/>
      <c r="CC1293" s="108"/>
      <c r="CD1293" s="108"/>
      <c r="CE1293" s="108"/>
      <c r="CF1293" s="108"/>
    </row>
    <row r="1294" spans="1:84">
      <c r="A1294" s="108"/>
      <c r="B1294" s="108"/>
      <c r="E1294" s="108"/>
      <c r="F1294" s="108"/>
      <c r="J1294" s="108"/>
      <c r="K1294" s="108"/>
      <c r="L1294" s="108"/>
      <c r="M1294" s="108"/>
      <c r="N1294" s="108"/>
      <c r="O1294" s="108"/>
      <c r="P1294" s="108"/>
      <c r="Q1294" s="108"/>
      <c r="R1294" s="108"/>
      <c r="S1294" s="108"/>
      <c r="T1294" s="108"/>
      <c r="U1294" s="108"/>
      <c r="V1294" s="108"/>
      <c r="W1294" s="108"/>
      <c r="X1294" s="108"/>
      <c r="Y1294" s="108"/>
      <c r="Z1294" s="108"/>
      <c r="AA1294" s="108"/>
      <c r="AB1294" s="108"/>
      <c r="AC1294" s="108"/>
      <c r="AD1294" s="108"/>
      <c r="AE1294" s="108"/>
      <c r="AF1294" s="108"/>
      <c r="AG1294" s="108"/>
      <c r="AH1294" s="108"/>
      <c r="AI1294" s="108"/>
      <c r="AJ1294" s="108"/>
      <c r="AK1294" s="108"/>
      <c r="AL1294" s="108"/>
      <c r="AM1294" s="108"/>
      <c r="AN1294" s="108"/>
      <c r="AO1294" s="108"/>
      <c r="AP1294" s="108"/>
      <c r="AQ1294" s="108"/>
      <c r="AR1294" s="108"/>
      <c r="AS1294" s="108"/>
      <c r="AT1294" s="108"/>
      <c r="AU1294" s="108"/>
      <c r="AV1294" s="108"/>
      <c r="AW1294" s="108"/>
      <c r="AX1294" s="108"/>
      <c r="AY1294" s="108"/>
      <c r="AZ1294" s="108"/>
      <c r="BA1294" s="108"/>
      <c r="BF1294" s="108"/>
      <c r="BH1294" s="108"/>
      <c r="BJ1294" s="108"/>
      <c r="BL1294" s="108"/>
      <c r="BM1294" s="108"/>
      <c r="BN1294" s="108"/>
      <c r="CC1294" s="108"/>
      <c r="CD1294" s="108"/>
      <c r="CE1294" s="108"/>
      <c r="CF1294" s="108"/>
    </row>
    <row r="1295" spans="1:84">
      <c r="A1295" s="108"/>
      <c r="B1295" s="108"/>
      <c r="E1295" s="108"/>
      <c r="F1295" s="108"/>
      <c r="J1295" s="108"/>
      <c r="K1295" s="108"/>
      <c r="L1295" s="108"/>
      <c r="M1295" s="108"/>
      <c r="N1295" s="108"/>
      <c r="O1295" s="108"/>
      <c r="P1295" s="108"/>
      <c r="Q1295" s="108"/>
      <c r="R1295" s="108"/>
      <c r="S1295" s="108"/>
      <c r="T1295" s="108"/>
      <c r="U1295" s="108"/>
      <c r="V1295" s="108"/>
      <c r="W1295" s="108"/>
      <c r="X1295" s="108"/>
      <c r="Y1295" s="108"/>
      <c r="Z1295" s="108"/>
      <c r="AA1295" s="108"/>
      <c r="AB1295" s="108"/>
      <c r="AC1295" s="108"/>
      <c r="AD1295" s="108"/>
      <c r="AE1295" s="108"/>
      <c r="AF1295" s="108"/>
      <c r="AG1295" s="108"/>
      <c r="AH1295" s="108"/>
      <c r="AI1295" s="108"/>
      <c r="AJ1295" s="108"/>
      <c r="AK1295" s="108"/>
      <c r="AL1295" s="108"/>
      <c r="AM1295" s="108"/>
      <c r="AN1295" s="108"/>
      <c r="AO1295" s="108"/>
      <c r="AP1295" s="108"/>
      <c r="AQ1295" s="108"/>
      <c r="AR1295" s="108"/>
      <c r="AS1295" s="108"/>
      <c r="AT1295" s="108"/>
      <c r="AU1295" s="108"/>
      <c r="AV1295" s="108"/>
      <c r="AW1295" s="108"/>
      <c r="AX1295" s="108"/>
      <c r="AY1295" s="108"/>
      <c r="AZ1295" s="108"/>
      <c r="BA1295" s="108"/>
      <c r="BF1295" s="108"/>
      <c r="BH1295" s="108"/>
      <c r="BJ1295" s="108"/>
      <c r="BL1295" s="108"/>
      <c r="BM1295" s="108"/>
      <c r="BN1295" s="108"/>
      <c r="CC1295" s="108"/>
      <c r="CD1295" s="108"/>
      <c r="CE1295" s="108"/>
      <c r="CF1295" s="108"/>
    </row>
    <row r="1296" spans="1:84">
      <c r="A1296" s="108"/>
      <c r="B1296" s="108"/>
      <c r="E1296" s="108"/>
      <c r="F1296" s="108"/>
      <c r="J1296" s="108"/>
      <c r="K1296" s="108"/>
      <c r="L1296" s="108"/>
      <c r="M1296" s="108"/>
      <c r="N1296" s="108"/>
      <c r="O1296" s="108"/>
      <c r="P1296" s="108"/>
      <c r="Q1296" s="108"/>
      <c r="R1296" s="108"/>
      <c r="S1296" s="108"/>
      <c r="T1296" s="108"/>
      <c r="U1296" s="108"/>
      <c r="V1296" s="108"/>
      <c r="W1296" s="108"/>
      <c r="X1296" s="108"/>
      <c r="Y1296" s="108"/>
      <c r="Z1296" s="108"/>
      <c r="AA1296" s="108"/>
      <c r="AB1296" s="108"/>
      <c r="AC1296" s="108"/>
      <c r="AD1296" s="108"/>
      <c r="AE1296" s="108"/>
      <c r="AF1296" s="108"/>
      <c r="AG1296" s="108"/>
      <c r="AH1296" s="108"/>
      <c r="AI1296" s="108"/>
      <c r="AJ1296" s="108"/>
      <c r="AK1296" s="108"/>
      <c r="AL1296" s="108"/>
      <c r="AM1296" s="108"/>
      <c r="AN1296" s="108"/>
      <c r="AO1296" s="108"/>
      <c r="AP1296" s="108"/>
      <c r="AQ1296" s="108"/>
      <c r="AR1296" s="108"/>
      <c r="AS1296" s="108"/>
      <c r="AT1296" s="108"/>
      <c r="AU1296" s="108"/>
      <c r="AV1296" s="108"/>
      <c r="AW1296" s="108"/>
      <c r="AX1296" s="108"/>
      <c r="AY1296" s="108"/>
      <c r="AZ1296" s="108"/>
      <c r="BA1296" s="108"/>
      <c r="BF1296" s="108"/>
      <c r="BH1296" s="108"/>
      <c r="BJ1296" s="108"/>
      <c r="BL1296" s="108"/>
      <c r="BM1296" s="108"/>
      <c r="BN1296" s="108"/>
      <c r="CC1296" s="108"/>
      <c r="CD1296" s="108"/>
      <c r="CE1296" s="108"/>
      <c r="CF1296" s="108"/>
    </row>
    <row r="1297" spans="1:84">
      <c r="A1297" s="108"/>
      <c r="B1297" s="108"/>
      <c r="E1297" s="108"/>
      <c r="F1297" s="108"/>
      <c r="J1297" s="108"/>
      <c r="K1297" s="108"/>
      <c r="L1297" s="108"/>
      <c r="M1297" s="108"/>
      <c r="N1297" s="108"/>
      <c r="O1297" s="108"/>
      <c r="P1297" s="108"/>
      <c r="Q1297" s="108"/>
      <c r="R1297" s="108"/>
      <c r="S1297" s="108"/>
      <c r="T1297" s="108"/>
      <c r="U1297" s="108"/>
      <c r="V1297" s="108"/>
      <c r="W1297" s="108"/>
      <c r="X1297" s="108"/>
      <c r="Y1297" s="108"/>
      <c r="Z1297" s="108"/>
      <c r="AA1297" s="108"/>
      <c r="AB1297" s="108"/>
      <c r="AC1297" s="108"/>
      <c r="AD1297" s="108"/>
      <c r="AE1297" s="108"/>
      <c r="AF1297" s="108"/>
      <c r="AG1297" s="108"/>
      <c r="AH1297" s="108"/>
      <c r="AI1297" s="108"/>
      <c r="AJ1297" s="108"/>
      <c r="AK1297" s="108"/>
      <c r="AL1297" s="108"/>
      <c r="AM1297" s="108"/>
      <c r="AN1297" s="108"/>
      <c r="AO1297" s="108"/>
      <c r="AP1297" s="108"/>
      <c r="AQ1297" s="108"/>
      <c r="AR1297" s="108"/>
      <c r="AS1297" s="108"/>
      <c r="AT1297" s="108"/>
      <c r="AU1297" s="108"/>
      <c r="AV1297" s="108"/>
      <c r="AW1297" s="108"/>
      <c r="AX1297" s="108"/>
      <c r="AY1297" s="108"/>
      <c r="AZ1297" s="108"/>
      <c r="BA1297" s="108"/>
      <c r="BF1297" s="108"/>
      <c r="BH1297" s="108"/>
      <c r="BJ1297" s="108"/>
      <c r="BL1297" s="108"/>
      <c r="BM1297" s="108"/>
      <c r="BN1297" s="108"/>
      <c r="CC1297" s="108"/>
      <c r="CD1297" s="108"/>
      <c r="CE1297" s="108"/>
      <c r="CF1297" s="108"/>
    </row>
    <row r="1298" spans="1:84">
      <c r="A1298" s="108"/>
      <c r="B1298" s="108"/>
      <c r="E1298" s="108"/>
      <c r="F1298" s="108"/>
      <c r="J1298" s="108"/>
      <c r="K1298" s="108"/>
      <c r="L1298" s="108"/>
      <c r="M1298" s="108"/>
      <c r="N1298" s="108"/>
      <c r="O1298" s="108"/>
      <c r="P1298" s="108"/>
      <c r="Q1298" s="108"/>
      <c r="R1298" s="108"/>
      <c r="S1298" s="108"/>
      <c r="T1298" s="108"/>
      <c r="U1298" s="108"/>
      <c r="V1298" s="108"/>
      <c r="W1298" s="108"/>
      <c r="X1298" s="108"/>
      <c r="Y1298" s="108"/>
      <c r="Z1298" s="108"/>
      <c r="AA1298" s="108"/>
      <c r="AB1298" s="108"/>
      <c r="AC1298" s="108"/>
      <c r="AD1298" s="108"/>
      <c r="AE1298" s="108"/>
      <c r="AF1298" s="108"/>
      <c r="AG1298" s="108"/>
      <c r="AH1298" s="108"/>
      <c r="AI1298" s="108"/>
      <c r="AJ1298" s="108"/>
      <c r="AK1298" s="108"/>
      <c r="AL1298" s="108"/>
      <c r="AM1298" s="108"/>
      <c r="AN1298" s="108"/>
      <c r="AO1298" s="108"/>
      <c r="AP1298" s="108"/>
      <c r="AQ1298" s="108"/>
      <c r="AR1298" s="108"/>
      <c r="AS1298" s="108"/>
      <c r="AT1298" s="108"/>
      <c r="AU1298" s="108"/>
      <c r="AV1298" s="108"/>
      <c r="AW1298" s="108"/>
      <c r="AX1298" s="108"/>
      <c r="AY1298" s="108"/>
      <c r="AZ1298" s="108"/>
      <c r="BA1298" s="108"/>
      <c r="BF1298" s="108"/>
      <c r="BH1298" s="108"/>
      <c r="BJ1298" s="108"/>
      <c r="BL1298" s="108"/>
      <c r="BM1298" s="108"/>
      <c r="BN1298" s="108"/>
      <c r="CC1298" s="108"/>
      <c r="CD1298" s="108"/>
      <c r="CE1298" s="108"/>
      <c r="CF1298" s="108"/>
    </row>
    <row r="1299" spans="1:84">
      <c r="A1299" s="108"/>
      <c r="B1299" s="108"/>
      <c r="E1299" s="108"/>
      <c r="F1299" s="108"/>
      <c r="J1299" s="108"/>
      <c r="K1299" s="108"/>
      <c r="L1299" s="108"/>
      <c r="M1299" s="108"/>
      <c r="N1299" s="108"/>
      <c r="O1299" s="108"/>
      <c r="P1299" s="108"/>
      <c r="Q1299" s="108"/>
      <c r="R1299" s="108"/>
      <c r="S1299" s="108"/>
      <c r="T1299" s="108"/>
      <c r="U1299" s="108"/>
      <c r="V1299" s="108"/>
      <c r="W1299" s="108"/>
      <c r="X1299" s="108"/>
      <c r="Y1299" s="108"/>
      <c r="Z1299" s="108"/>
      <c r="AA1299" s="108"/>
      <c r="AB1299" s="108"/>
      <c r="AC1299" s="108"/>
      <c r="AD1299" s="108"/>
      <c r="AE1299" s="108"/>
      <c r="AF1299" s="108"/>
      <c r="AG1299" s="108"/>
      <c r="AH1299" s="108"/>
      <c r="AI1299" s="108"/>
      <c r="AJ1299" s="108"/>
      <c r="AK1299" s="108"/>
      <c r="AL1299" s="108"/>
      <c r="AM1299" s="108"/>
      <c r="AN1299" s="108"/>
      <c r="AO1299" s="108"/>
      <c r="AP1299" s="108"/>
      <c r="AQ1299" s="108"/>
      <c r="AR1299" s="108"/>
      <c r="AS1299" s="108"/>
      <c r="AT1299" s="108"/>
      <c r="AU1299" s="108"/>
      <c r="AV1299" s="108"/>
      <c r="AW1299" s="108"/>
      <c r="AX1299" s="108"/>
      <c r="AY1299" s="108"/>
      <c r="AZ1299" s="108"/>
      <c r="BA1299" s="108"/>
      <c r="BF1299" s="108"/>
      <c r="BH1299" s="108"/>
      <c r="BJ1299" s="108"/>
      <c r="BL1299" s="108"/>
      <c r="BM1299" s="108"/>
      <c r="BN1299" s="108"/>
      <c r="CC1299" s="108"/>
      <c r="CD1299" s="108"/>
      <c r="CE1299" s="108"/>
      <c r="CF1299" s="108"/>
    </row>
    <row r="1300" spans="1:84">
      <c r="A1300" s="108"/>
      <c r="B1300" s="108"/>
      <c r="E1300" s="108"/>
      <c r="F1300" s="108"/>
      <c r="J1300" s="108"/>
      <c r="K1300" s="108"/>
      <c r="L1300" s="108"/>
      <c r="M1300" s="108"/>
      <c r="N1300" s="108"/>
      <c r="O1300" s="108"/>
      <c r="P1300" s="108"/>
      <c r="Q1300" s="108"/>
      <c r="R1300" s="108"/>
      <c r="S1300" s="108"/>
      <c r="T1300" s="108"/>
      <c r="U1300" s="108"/>
      <c r="V1300" s="108"/>
      <c r="W1300" s="108"/>
      <c r="X1300" s="108"/>
      <c r="Y1300" s="108"/>
      <c r="Z1300" s="108"/>
      <c r="AA1300" s="108"/>
      <c r="AB1300" s="108"/>
      <c r="AC1300" s="108"/>
      <c r="AD1300" s="108"/>
      <c r="AE1300" s="108"/>
      <c r="AF1300" s="108"/>
      <c r="AG1300" s="108"/>
      <c r="AH1300" s="108"/>
      <c r="AI1300" s="108"/>
      <c r="AJ1300" s="108"/>
      <c r="AK1300" s="108"/>
      <c r="AL1300" s="108"/>
      <c r="AM1300" s="108"/>
      <c r="AN1300" s="108"/>
      <c r="AO1300" s="108"/>
      <c r="AP1300" s="108"/>
      <c r="AQ1300" s="108"/>
      <c r="AR1300" s="108"/>
      <c r="AS1300" s="108"/>
      <c r="AT1300" s="108"/>
      <c r="AU1300" s="108"/>
      <c r="AV1300" s="108"/>
      <c r="AW1300" s="108"/>
      <c r="AX1300" s="108"/>
      <c r="AY1300" s="108"/>
      <c r="AZ1300" s="108"/>
      <c r="BA1300" s="108"/>
      <c r="BF1300" s="108"/>
      <c r="BH1300" s="108"/>
      <c r="BJ1300" s="108"/>
      <c r="BL1300" s="108"/>
      <c r="BM1300" s="108"/>
      <c r="BN1300" s="108"/>
      <c r="CC1300" s="108"/>
      <c r="CD1300" s="108"/>
      <c r="CE1300" s="108"/>
      <c r="CF1300" s="108"/>
    </row>
    <row r="1301" spans="1:84">
      <c r="A1301" s="108"/>
      <c r="B1301" s="108"/>
      <c r="E1301" s="108"/>
      <c r="F1301" s="108"/>
      <c r="J1301" s="108"/>
      <c r="K1301" s="108"/>
      <c r="L1301" s="108"/>
      <c r="M1301" s="108"/>
      <c r="N1301" s="108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8"/>
      <c r="AA1301" s="108"/>
      <c r="AB1301" s="108"/>
      <c r="AC1301" s="108"/>
      <c r="AD1301" s="108"/>
      <c r="AE1301" s="108"/>
      <c r="AF1301" s="108"/>
      <c r="AG1301" s="108"/>
      <c r="AH1301" s="108"/>
      <c r="AI1301" s="108"/>
      <c r="AJ1301" s="108"/>
      <c r="AK1301" s="108"/>
      <c r="AL1301" s="108"/>
      <c r="AM1301" s="108"/>
      <c r="AN1301" s="108"/>
      <c r="AO1301" s="108"/>
      <c r="AP1301" s="108"/>
      <c r="AQ1301" s="108"/>
      <c r="AR1301" s="108"/>
      <c r="AS1301" s="108"/>
      <c r="AT1301" s="108"/>
      <c r="AU1301" s="108"/>
      <c r="AV1301" s="108"/>
      <c r="AW1301" s="108"/>
      <c r="AX1301" s="108"/>
      <c r="AY1301" s="108"/>
      <c r="AZ1301" s="108"/>
      <c r="BA1301" s="108"/>
      <c r="BF1301" s="108"/>
      <c r="BH1301" s="108"/>
      <c r="BJ1301" s="108"/>
      <c r="BL1301" s="108"/>
      <c r="BM1301" s="108"/>
      <c r="BN1301" s="108"/>
      <c r="CC1301" s="108"/>
      <c r="CD1301" s="108"/>
      <c r="CE1301" s="108"/>
      <c r="CF1301" s="108"/>
    </row>
    <row r="1302" spans="1:84">
      <c r="A1302" s="108"/>
      <c r="B1302" s="108"/>
      <c r="E1302" s="108"/>
      <c r="F1302" s="108"/>
      <c r="J1302" s="108"/>
      <c r="K1302" s="108"/>
      <c r="L1302" s="108"/>
      <c r="M1302" s="108"/>
      <c r="N1302" s="108"/>
      <c r="O1302" s="108"/>
      <c r="P1302" s="108"/>
      <c r="Q1302" s="108"/>
      <c r="R1302" s="108"/>
      <c r="S1302" s="108"/>
      <c r="T1302" s="108"/>
      <c r="U1302" s="108"/>
      <c r="V1302" s="108"/>
      <c r="W1302" s="108"/>
      <c r="X1302" s="108"/>
      <c r="Y1302" s="108"/>
      <c r="Z1302" s="108"/>
      <c r="AA1302" s="108"/>
      <c r="AB1302" s="108"/>
      <c r="AC1302" s="108"/>
      <c r="AD1302" s="108"/>
      <c r="AE1302" s="108"/>
      <c r="AF1302" s="108"/>
      <c r="AG1302" s="108"/>
      <c r="AH1302" s="108"/>
      <c r="AI1302" s="108"/>
      <c r="AJ1302" s="108"/>
      <c r="AK1302" s="108"/>
      <c r="AL1302" s="108"/>
      <c r="AM1302" s="108"/>
      <c r="AN1302" s="108"/>
      <c r="AO1302" s="108"/>
      <c r="AP1302" s="108"/>
      <c r="AQ1302" s="108"/>
      <c r="AR1302" s="108"/>
      <c r="AS1302" s="108"/>
      <c r="AT1302" s="108"/>
      <c r="AU1302" s="108"/>
      <c r="AV1302" s="108"/>
      <c r="AW1302" s="108"/>
      <c r="AX1302" s="108"/>
      <c r="AY1302" s="108"/>
      <c r="AZ1302" s="108"/>
      <c r="BA1302" s="108"/>
      <c r="BF1302" s="108"/>
      <c r="BH1302" s="108"/>
      <c r="BJ1302" s="108"/>
      <c r="BL1302" s="108"/>
      <c r="BM1302" s="108"/>
      <c r="BN1302" s="108"/>
      <c r="CC1302" s="108"/>
      <c r="CD1302" s="108"/>
      <c r="CE1302" s="108"/>
      <c r="CF1302" s="108"/>
    </row>
    <row r="1303" spans="1:84">
      <c r="A1303" s="108"/>
      <c r="B1303" s="108"/>
      <c r="E1303" s="108"/>
      <c r="F1303" s="108"/>
      <c r="J1303" s="108"/>
      <c r="K1303" s="108"/>
      <c r="L1303" s="108"/>
      <c r="M1303" s="108"/>
      <c r="N1303" s="108"/>
      <c r="O1303" s="108"/>
      <c r="P1303" s="108"/>
      <c r="Q1303" s="108"/>
      <c r="R1303" s="108"/>
      <c r="S1303" s="108"/>
      <c r="T1303" s="108"/>
      <c r="U1303" s="108"/>
      <c r="V1303" s="108"/>
      <c r="W1303" s="108"/>
      <c r="X1303" s="108"/>
      <c r="Y1303" s="108"/>
      <c r="Z1303" s="108"/>
      <c r="AA1303" s="108"/>
      <c r="AB1303" s="108"/>
      <c r="AC1303" s="108"/>
      <c r="AD1303" s="108"/>
      <c r="AE1303" s="108"/>
      <c r="AF1303" s="108"/>
      <c r="AG1303" s="108"/>
      <c r="AH1303" s="108"/>
      <c r="AI1303" s="108"/>
      <c r="AJ1303" s="108"/>
      <c r="AK1303" s="108"/>
      <c r="AL1303" s="108"/>
      <c r="AM1303" s="108"/>
      <c r="AN1303" s="108"/>
      <c r="AO1303" s="108"/>
      <c r="AP1303" s="108"/>
      <c r="AQ1303" s="108"/>
      <c r="AR1303" s="108"/>
      <c r="AS1303" s="108"/>
      <c r="AT1303" s="108"/>
      <c r="AU1303" s="108"/>
      <c r="AV1303" s="108"/>
      <c r="AW1303" s="108"/>
      <c r="AX1303" s="108"/>
      <c r="AY1303" s="108"/>
      <c r="AZ1303" s="108"/>
      <c r="BA1303" s="108"/>
      <c r="BF1303" s="108"/>
      <c r="BH1303" s="108"/>
      <c r="BJ1303" s="108"/>
      <c r="BL1303" s="108"/>
      <c r="BM1303" s="108"/>
      <c r="BN1303" s="108"/>
      <c r="CC1303" s="108"/>
      <c r="CD1303" s="108"/>
      <c r="CE1303" s="108"/>
      <c r="CF1303" s="108"/>
    </row>
    <row r="1304" spans="1:84">
      <c r="A1304" s="108"/>
      <c r="B1304" s="108"/>
      <c r="E1304" s="108"/>
      <c r="F1304" s="108"/>
      <c r="J1304" s="108"/>
      <c r="K1304" s="108"/>
      <c r="L1304" s="108"/>
      <c r="M1304" s="108"/>
      <c r="N1304" s="108"/>
      <c r="O1304" s="108"/>
      <c r="P1304" s="108"/>
      <c r="Q1304" s="108"/>
      <c r="R1304" s="108"/>
      <c r="S1304" s="108"/>
      <c r="T1304" s="108"/>
      <c r="U1304" s="108"/>
      <c r="V1304" s="108"/>
      <c r="W1304" s="108"/>
      <c r="X1304" s="108"/>
      <c r="Y1304" s="108"/>
      <c r="Z1304" s="108"/>
      <c r="AA1304" s="108"/>
      <c r="AB1304" s="108"/>
      <c r="AC1304" s="108"/>
      <c r="AD1304" s="108"/>
      <c r="AE1304" s="108"/>
      <c r="AF1304" s="108"/>
      <c r="AG1304" s="108"/>
      <c r="AH1304" s="108"/>
      <c r="AI1304" s="108"/>
      <c r="AJ1304" s="108"/>
      <c r="AK1304" s="108"/>
      <c r="AL1304" s="108"/>
      <c r="AM1304" s="108"/>
      <c r="AN1304" s="108"/>
      <c r="AO1304" s="108"/>
      <c r="AP1304" s="108"/>
      <c r="AQ1304" s="108"/>
      <c r="AR1304" s="108"/>
      <c r="AS1304" s="108"/>
      <c r="AT1304" s="108"/>
      <c r="AU1304" s="108"/>
      <c r="AV1304" s="108"/>
      <c r="AW1304" s="108"/>
      <c r="AX1304" s="108"/>
      <c r="AY1304" s="108"/>
      <c r="AZ1304" s="108"/>
      <c r="BA1304" s="108"/>
      <c r="BF1304" s="108"/>
      <c r="BH1304" s="108"/>
      <c r="BJ1304" s="108"/>
      <c r="BL1304" s="108"/>
      <c r="BM1304" s="108"/>
      <c r="BN1304" s="108"/>
      <c r="CC1304" s="108"/>
      <c r="CD1304" s="108"/>
      <c r="CE1304" s="108"/>
      <c r="CF1304" s="108"/>
    </row>
    <row r="1305" spans="1:84">
      <c r="A1305" s="108"/>
      <c r="B1305" s="108"/>
      <c r="E1305" s="108"/>
      <c r="F1305" s="108"/>
      <c r="J1305" s="108"/>
      <c r="K1305" s="108"/>
      <c r="L1305" s="108"/>
      <c r="M1305" s="108"/>
      <c r="N1305" s="108"/>
      <c r="O1305" s="108"/>
      <c r="P1305" s="108"/>
      <c r="Q1305" s="108"/>
      <c r="R1305" s="108"/>
      <c r="S1305" s="108"/>
      <c r="T1305" s="108"/>
      <c r="U1305" s="108"/>
      <c r="V1305" s="108"/>
      <c r="W1305" s="108"/>
      <c r="X1305" s="108"/>
      <c r="Y1305" s="108"/>
      <c r="Z1305" s="108"/>
      <c r="AA1305" s="108"/>
      <c r="AB1305" s="108"/>
      <c r="AC1305" s="108"/>
      <c r="AD1305" s="108"/>
      <c r="AE1305" s="108"/>
      <c r="AF1305" s="108"/>
      <c r="AG1305" s="108"/>
      <c r="AH1305" s="108"/>
      <c r="AI1305" s="108"/>
      <c r="AJ1305" s="108"/>
      <c r="AK1305" s="108"/>
      <c r="AL1305" s="108"/>
      <c r="AM1305" s="108"/>
      <c r="AN1305" s="108"/>
      <c r="AO1305" s="108"/>
      <c r="AP1305" s="108"/>
      <c r="AQ1305" s="108"/>
      <c r="AR1305" s="108"/>
      <c r="AS1305" s="108"/>
      <c r="AT1305" s="108"/>
      <c r="AU1305" s="108"/>
      <c r="AV1305" s="108"/>
      <c r="AW1305" s="108"/>
      <c r="AX1305" s="108"/>
      <c r="AY1305" s="108"/>
      <c r="AZ1305" s="108"/>
      <c r="BA1305" s="108"/>
      <c r="BF1305" s="108"/>
      <c r="BH1305" s="108"/>
      <c r="BJ1305" s="108"/>
      <c r="BL1305" s="108"/>
      <c r="BM1305" s="108"/>
      <c r="BN1305" s="108"/>
      <c r="CC1305" s="108"/>
      <c r="CD1305" s="108"/>
      <c r="CE1305" s="108"/>
      <c r="CF1305" s="108"/>
    </row>
    <row r="1306" spans="1:84">
      <c r="A1306" s="108"/>
      <c r="B1306" s="108"/>
      <c r="E1306" s="108"/>
      <c r="F1306" s="108"/>
      <c r="J1306" s="108"/>
      <c r="K1306" s="108"/>
      <c r="L1306" s="108"/>
      <c r="M1306" s="108"/>
      <c r="N1306" s="108"/>
      <c r="O1306" s="108"/>
      <c r="P1306" s="108"/>
      <c r="Q1306" s="108"/>
      <c r="R1306" s="108"/>
      <c r="S1306" s="108"/>
      <c r="T1306" s="108"/>
      <c r="U1306" s="108"/>
      <c r="V1306" s="108"/>
      <c r="W1306" s="108"/>
      <c r="X1306" s="108"/>
      <c r="Y1306" s="108"/>
      <c r="Z1306" s="108"/>
      <c r="AA1306" s="108"/>
      <c r="AB1306" s="108"/>
      <c r="AC1306" s="108"/>
      <c r="AD1306" s="108"/>
      <c r="AE1306" s="108"/>
      <c r="AF1306" s="108"/>
      <c r="AG1306" s="108"/>
      <c r="AH1306" s="108"/>
      <c r="AI1306" s="108"/>
      <c r="AJ1306" s="108"/>
      <c r="AK1306" s="108"/>
      <c r="AL1306" s="108"/>
      <c r="AM1306" s="108"/>
      <c r="AN1306" s="108"/>
      <c r="AO1306" s="108"/>
      <c r="AP1306" s="108"/>
      <c r="AQ1306" s="108"/>
      <c r="AR1306" s="108"/>
      <c r="AS1306" s="108"/>
      <c r="AT1306" s="108"/>
      <c r="AU1306" s="108"/>
      <c r="AV1306" s="108"/>
      <c r="AW1306" s="108"/>
      <c r="AX1306" s="108"/>
      <c r="AY1306" s="108"/>
      <c r="AZ1306" s="108"/>
      <c r="BA1306" s="108"/>
      <c r="BF1306" s="108"/>
      <c r="BH1306" s="108"/>
      <c r="BJ1306" s="108"/>
      <c r="BL1306" s="108"/>
      <c r="BM1306" s="108"/>
      <c r="BN1306" s="108"/>
      <c r="CC1306" s="108"/>
      <c r="CD1306" s="108"/>
      <c r="CE1306" s="108"/>
      <c r="CF1306" s="108"/>
    </row>
    <row r="1307" spans="1:84">
      <c r="A1307" s="108"/>
      <c r="B1307" s="108"/>
      <c r="E1307" s="108"/>
      <c r="F1307" s="108"/>
      <c r="J1307" s="108"/>
      <c r="K1307" s="108"/>
      <c r="L1307" s="108"/>
      <c r="M1307" s="108"/>
      <c r="N1307" s="108"/>
      <c r="O1307" s="108"/>
      <c r="P1307" s="108"/>
      <c r="Q1307" s="108"/>
      <c r="R1307" s="108"/>
      <c r="S1307" s="108"/>
      <c r="T1307" s="108"/>
      <c r="U1307" s="108"/>
      <c r="V1307" s="108"/>
      <c r="W1307" s="108"/>
      <c r="X1307" s="108"/>
      <c r="Y1307" s="108"/>
      <c r="Z1307" s="108"/>
      <c r="AA1307" s="108"/>
      <c r="AB1307" s="108"/>
      <c r="AC1307" s="108"/>
      <c r="AD1307" s="108"/>
      <c r="AE1307" s="108"/>
      <c r="AF1307" s="108"/>
      <c r="AG1307" s="108"/>
      <c r="AH1307" s="108"/>
      <c r="AI1307" s="108"/>
      <c r="AJ1307" s="108"/>
      <c r="AK1307" s="108"/>
      <c r="AL1307" s="108"/>
      <c r="AM1307" s="108"/>
      <c r="AN1307" s="108"/>
      <c r="AO1307" s="108"/>
      <c r="AP1307" s="108"/>
      <c r="AQ1307" s="108"/>
      <c r="AR1307" s="108"/>
      <c r="AS1307" s="108"/>
      <c r="AT1307" s="108"/>
      <c r="AU1307" s="108"/>
      <c r="AV1307" s="108"/>
      <c r="AW1307" s="108"/>
      <c r="AX1307" s="108"/>
      <c r="AY1307" s="108"/>
      <c r="AZ1307" s="108"/>
      <c r="BA1307" s="108"/>
      <c r="BF1307" s="108"/>
      <c r="BH1307" s="108"/>
      <c r="BJ1307" s="108"/>
      <c r="BL1307" s="108"/>
      <c r="BM1307" s="108"/>
      <c r="BN1307" s="108"/>
      <c r="CC1307" s="108"/>
      <c r="CD1307" s="108"/>
      <c r="CE1307" s="108"/>
      <c r="CF1307" s="108"/>
    </row>
    <row r="1308" spans="1:84">
      <c r="A1308" s="108"/>
      <c r="B1308" s="108"/>
      <c r="E1308" s="108"/>
      <c r="F1308" s="108"/>
      <c r="J1308" s="108"/>
      <c r="K1308" s="108"/>
      <c r="L1308" s="108"/>
      <c r="M1308" s="108"/>
      <c r="N1308" s="108"/>
      <c r="O1308" s="108"/>
      <c r="P1308" s="108"/>
      <c r="Q1308" s="108"/>
      <c r="R1308" s="108"/>
      <c r="S1308" s="108"/>
      <c r="T1308" s="108"/>
      <c r="U1308" s="108"/>
      <c r="V1308" s="108"/>
      <c r="W1308" s="108"/>
      <c r="X1308" s="108"/>
      <c r="Y1308" s="108"/>
      <c r="Z1308" s="108"/>
      <c r="AA1308" s="108"/>
      <c r="AB1308" s="108"/>
      <c r="AC1308" s="108"/>
      <c r="AD1308" s="108"/>
      <c r="AE1308" s="108"/>
      <c r="AF1308" s="108"/>
      <c r="AG1308" s="108"/>
      <c r="AH1308" s="108"/>
      <c r="AI1308" s="108"/>
      <c r="AJ1308" s="108"/>
      <c r="AK1308" s="108"/>
      <c r="AL1308" s="108"/>
      <c r="AM1308" s="108"/>
      <c r="AN1308" s="108"/>
      <c r="AO1308" s="108"/>
      <c r="AP1308" s="108"/>
      <c r="AQ1308" s="108"/>
      <c r="AR1308" s="108"/>
      <c r="AS1308" s="108"/>
      <c r="AT1308" s="108"/>
      <c r="AU1308" s="108"/>
      <c r="AV1308" s="108"/>
      <c r="AW1308" s="108"/>
      <c r="AX1308" s="108"/>
      <c r="AY1308" s="108"/>
      <c r="AZ1308" s="108"/>
      <c r="BA1308" s="108"/>
      <c r="BF1308" s="108"/>
      <c r="BH1308" s="108"/>
      <c r="BJ1308" s="108"/>
      <c r="BL1308" s="108"/>
      <c r="BM1308" s="108"/>
      <c r="BN1308" s="108"/>
      <c r="CC1308" s="108"/>
      <c r="CD1308" s="108"/>
      <c r="CE1308" s="108"/>
      <c r="CF1308" s="108"/>
    </row>
    <row r="1309" spans="1:84">
      <c r="A1309" s="108"/>
      <c r="B1309" s="108"/>
      <c r="E1309" s="108"/>
      <c r="F1309" s="108"/>
      <c r="J1309" s="108"/>
      <c r="K1309" s="108"/>
      <c r="L1309" s="108"/>
      <c r="M1309" s="108"/>
      <c r="N1309" s="108"/>
      <c r="O1309" s="108"/>
      <c r="P1309" s="108"/>
      <c r="Q1309" s="108"/>
      <c r="R1309" s="108"/>
      <c r="S1309" s="108"/>
      <c r="T1309" s="108"/>
      <c r="U1309" s="108"/>
      <c r="V1309" s="108"/>
      <c r="W1309" s="108"/>
      <c r="X1309" s="108"/>
      <c r="Y1309" s="108"/>
      <c r="Z1309" s="108"/>
      <c r="AA1309" s="108"/>
      <c r="AB1309" s="108"/>
      <c r="AC1309" s="108"/>
      <c r="AD1309" s="108"/>
      <c r="AE1309" s="108"/>
      <c r="AF1309" s="108"/>
      <c r="AG1309" s="108"/>
      <c r="AH1309" s="108"/>
      <c r="AI1309" s="108"/>
      <c r="AJ1309" s="108"/>
      <c r="AK1309" s="108"/>
      <c r="AL1309" s="108"/>
      <c r="AM1309" s="108"/>
      <c r="AN1309" s="108"/>
      <c r="AO1309" s="108"/>
      <c r="AP1309" s="108"/>
      <c r="AQ1309" s="108"/>
      <c r="AR1309" s="108"/>
      <c r="AS1309" s="108"/>
      <c r="AT1309" s="108"/>
      <c r="AU1309" s="108"/>
      <c r="AV1309" s="108"/>
      <c r="AW1309" s="108"/>
      <c r="AX1309" s="108"/>
      <c r="AY1309" s="108"/>
      <c r="AZ1309" s="108"/>
      <c r="BA1309" s="108"/>
      <c r="BF1309" s="108"/>
      <c r="BH1309" s="108"/>
      <c r="BJ1309" s="108"/>
      <c r="BL1309" s="108"/>
      <c r="BM1309" s="108"/>
      <c r="BN1309" s="108"/>
      <c r="CC1309" s="108"/>
      <c r="CD1309" s="108"/>
      <c r="CE1309" s="108"/>
      <c r="CF1309" s="108"/>
    </row>
    <row r="1310" spans="1:84">
      <c r="A1310" s="108"/>
      <c r="B1310" s="108"/>
      <c r="E1310" s="108"/>
      <c r="F1310" s="108"/>
      <c r="J1310" s="108"/>
      <c r="K1310" s="108"/>
      <c r="L1310" s="108"/>
      <c r="M1310" s="108"/>
      <c r="N1310" s="108"/>
      <c r="O1310" s="108"/>
      <c r="P1310" s="108"/>
      <c r="Q1310" s="108"/>
      <c r="R1310" s="108"/>
      <c r="S1310" s="108"/>
      <c r="T1310" s="108"/>
      <c r="U1310" s="108"/>
      <c r="V1310" s="108"/>
      <c r="W1310" s="108"/>
      <c r="X1310" s="108"/>
      <c r="Y1310" s="108"/>
      <c r="Z1310" s="108"/>
      <c r="AA1310" s="108"/>
      <c r="AB1310" s="108"/>
      <c r="AC1310" s="108"/>
      <c r="AD1310" s="108"/>
      <c r="AE1310" s="108"/>
      <c r="AF1310" s="108"/>
      <c r="AG1310" s="108"/>
      <c r="AH1310" s="108"/>
      <c r="AI1310" s="108"/>
      <c r="AJ1310" s="108"/>
      <c r="AK1310" s="108"/>
      <c r="AL1310" s="108"/>
      <c r="AM1310" s="108"/>
      <c r="AN1310" s="108"/>
      <c r="AO1310" s="108"/>
      <c r="AP1310" s="108"/>
      <c r="AQ1310" s="108"/>
      <c r="AR1310" s="108"/>
      <c r="AS1310" s="108"/>
      <c r="AT1310" s="108"/>
      <c r="AU1310" s="108"/>
      <c r="AV1310" s="108"/>
      <c r="AW1310" s="108"/>
      <c r="AX1310" s="108"/>
      <c r="AY1310" s="108"/>
      <c r="AZ1310" s="108"/>
      <c r="BA1310" s="108"/>
      <c r="BF1310" s="108"/>
      <c r="BH1310" s="108"/>
      <c r="BJ1310" s="108"/>
      <c r="BL1310" s="108"/>
      <c r="BM1310" s="108"/>
      <c r="BN1310" s="108"/>
      <c r="CC1310" s="108"/>
      <c r="CD1310" s="108"/>
      <c r="CE1310" s="108"/>
      <c r="CF1310" s="108"/>
    </row>
    <row r="1311" spans="1:84">
      <c r="A1311" s="108"/>
      <c r="B1311" s="108"/>
      <c r="E1311" s="108"/>
      <c r="F1311" s="108"/>
      <c r="J1311" s="108"/>
      <c r="K1311" s="108"/>
      <c r="L1311" s="108"/>
      <c r="M1311" s="108"/>
      <c r="N1311" s="108"/>
      <c r="O1311" s="108"/>
      <c r="P1311" s="108"/>
      <c r="Q1311" s="108"/>
      <c r="R1311" s="108"/>
      <c r="S1311" s="108"/>
      <c r="T1311" s="108"/>
      <c r="U1311" s="108"/>
      <c r="V1311" s="108"/>
      <c r="W1311" s="108"/>
      <c r="X1311" s="108"/>
      <c r="Y1311" s="108"/>
      <c r="Z1311" s="108"/>
      <c r="AA1311" s="108"/>
      <c r="AB1311" s="108"/>
      <c r="AC1311" s="108"/>
      <c r="AD1311" s="108"/>
      <c r="AE1311" s="108"/>
      <c r="AF1311" s="108"/>
      <c r="AG1311" s="108"/>
      <c r="AH1311" s="108"/>
      <c r="AI1311" s="108"/>
      <c r="AJ1311" s="108"/>
      <c r="AK1311" s="108"/>
      <c r="AL1311" s="108"/>
      <c r="AM1311" s="108"/>
      <c r="AN1311" s="108"/>
      <c r="AO1311" s="108"/>
      <c r="AP1311" s="108"/>
      <c r="AQ1311" s="108"/>
      <c r="AR1311" s="108"/>
      <c r="AS1311" s="108"/>
      <c r="AT1311" s="108"/>
      <c r="AU1311" s="108"/>
      <c r="AV1311" s="108"/>
      <c r="AW1311" s="108"/>
      <c r="AX1311" s="108"/>
      <c r="AY1311" s="108"/>
      <c r="AZ1311" s="108"/>
      <c r="BA1311" s="108"/>
      <c r="BF1311" s="108"/>
      <c r="BH1311" s="108"/>
      <c r="BJ1311" s="108"/>
      <c r="BL1311" s="108"/>
      <c r="BM1311" s="108"/>
      <c r="BN1311" s="108"/>
      <c r="CC1311" s="108"/>
      <c r="CD1311" s="108"/>
      <c r="CE1311" s="108"/>
      <c r="CF1311" s="108"/>
    </row>
    <row r="1312" spans="1:84">
      <c r="A1312" s="108"/>
      <c r="B1312" s="108"/>
      <c r="E1312" s="108"/>
      <c r="F1312" s="108"/>
      <c r="J1312" s="108"/>
      <c r="K1312" s="108"/>
      <c r="L1312" s="108"/>
      <c r="M1312" s="108"/>
      <c r="N1312" s="108"/>
      <c r="O1312" s="108"/>
      <c r="P1312" s="108"/>
      <c r="Q1312" s="108"/>
      <c r="R1312" s="108"/>
      <c r="S1312" s="108"/>
      <c r="T1312" s="108"/>
      <c r="U1312" s="108"/>
      <c r="V1312" s="108"/>
      <c r="W1312" s="108"/>
      <c r="X1312" s="108"/>
      <c r="Y1312" s="108"/>
      <c r="Z1312" s="108"/>
      <c r="AA1312" s="108"/>
      <c r="AB1312" s="108"/>
      <c r="AC1312" s="108"/>
      <c r="AD1312" s="108"/>
      <c r="AE1312" s="108"/>
      <c r="AF1312" s="108"/>
      <c r="AG1312" s="108"/>
      <c r="AH1312" s="108"/>
      <c r="AI1312" s="108"/>
      <c r="AJ1312" s="108"/>
      <c r="AK1312" s="108"/>
      <c r="AL1312" s="108"/>
      <c r="AM1312" s="108"/>
      <c r="AN1312" s="108"/>
      <c r="AO1312" s="108"/>
      <c r="AP1312" s="108"/>
      <c r="AQ1312" s="108"/>
      <c r="AR1312" s="108"/>
      <c r="AS1312" s="108"/>
      <c r="AT1312" s="108"/>
      <c r="AU1312" s="108"/>
      <c r="AV1312" s="108"/>
      <c r="AW1312" s="108"/>
      <c r="AX1312" s="108"/>
      <c r="AY1312" s="108"/>
      <c r="AZ1312" s="108"/>
      <c r="BA1312" s="108"/>
      <c r="BF1312" s="108"/>
      <c r="BH1312" s="108"/>
      <c r="BJ1312" s="108"/>
      <c r="BL1312" s="108"/>
      <c r="BM1312" s="108"/>
      <c r="BN1312" s="108"/>
      <c r="CC1312" s="108"/>
      <c r="CD1312" s="108"/>
      <c r="CE1312" s="108"/>
      <c r="CF1312" s="108"/>
    </row>
    <row r="1313" spans="1:84">
      <c r="A1313" s="108"/>
      <c r="B1313" s="108"/>
      <c r="E1313" s="108"/>
      <c r="F1313" s="108"/>
      <c r="J1313" s="108"/>
      <c r="K1313" s="108"/>
      <c r="L1313" s="108"/>
      <c r="M1313" s="108"/>
      <c r="N1313" s="108"/>
      <c r="O1313" s="108"/>
      <c r="P1313" s="108"/>
      <c r="Q1313" s="108"/>
      <c r="R1313" s="108"/>
      <c r="S1313" s="108"/>
      <c r="T1313" s="108"/>
      <c r="U1313" s="108"/>
      <c r="V1313" s="108"/>
      <c r="W1313" s="108"/>
      <c r="X1313" s="108"/>
      <c r="Y1313" s="108"/>
      <c r="Z1313" s="108"/>
      <c r="AA1313" s="108"/>
      <c r="AB1313" s="108"/>
      <c r="AC1313" s="108"/>
      <c r="AD1313" s="108"/>
      <c r="AE1313" s="108"/>
      <c r="AF1313" s="108"/>
      <c r="AG1313" s="108"/>
      <c r="AH1313" s="108"/>
      <c r="AI1313" s="108"/>
      <c r="AJ1313" s="108"/>
      <c r="AK1313" s="108"/>
      <c r="AL1313" s="108"/>
      <c r="AM1313" s="108"/>
      <c r="AN1313" s="108"/>
      <c r="AO1313" s="108"/>
      <c r="AP1313" s="108"/>
      <c r="AQ1313" s="108"/>
      <c r="AR1313" s="108"/>
      <c r="AS1313" s="108"/>
      <c r="AT1313" s="108"/>
      <c r="AU1313" s="108"/>
      <c r="AV1313" s="108"/>
      <c r="AW1313" s="108"/>
      <c r="AX1313" s="108"/>
      <c r="AY1313" s="108"/>
      <c r="AZ1313" s="108"/>
      <c r="BA1313" s="108"/>
      <c r="BF1313" s="108"/>
      <c r="BH1313" s="108"/>
      <c r="BJ1313" s="108"/>
      <c r="BL1313" s="108"/>
      <c r="BM1313" s="108"/>
      <c r="BN1313" s="108"/>
      <c r="CC1313" s="108"/>
      <c r="CD1313" s="108"/>
      <c r="CE1313" s="108"/>
      <c r="CF1313" s="108"/>
    </row>
    <row r="1314" spans="1:84">
      <c r="A1314" s="108"/>
      <c r="B1314" s="108"/>
      <c r="E1314" s="108"/>
      <c r="F1314" s="108"/>
      <c r="J1314" s="108"/>
      <c r="K1314" s="108"/>
      <c r="L1314" s="108"/>
      <c r="M1314" s="108"/>
      <c r="N1314" s="108"/>
      <c r="O1314" s="108"/>
      <c r="P1314" s="108"/>
      <c r="Q1314" s="108"/>
      <c r="R1314" s="108"/>
      <c r="S1314" s="108"/>
      <c r="T1314" s="108"/>
      <c r="U1314" s="108"/>
      <c r="V1314" s="108"/>
      <c r="W1314" s="108"/>
      <c r="X1314" s="108"/>
      <c r="Y1314" s="108"/>
      <c r="Z1314" s="108"/>
      <c r="AA1314" s="108"/>
      <c r="AB1314" s="108"/>
      <c r="AC1314" s="108"/>
      <c r="AD1314" s="108"/>
      <c r="AE1314" s="108"/>
      <c r="AF1314" s="108"/>
      <c r="AG1314" s="108"/>
      <c r="AH1314" s="108"/>
      <c r="AI1314" s="108"/>
      <c r="AJ1314" s="108"/>
      <c r="AK1314" s="108"/>
      <c r="AL1314" s="108"/>
      <c r="AM1314" s="108"/>
      <c r="AN1314" s="108"/>
      <c r="AO1314" s="108"/>
      <c r="AP1314" s="108"/>
      <c r="AQ1314" s="108"/>
      <c r="AR1314" s="108"/>
      <c r="AS1314" s="108"/>
      <c r="AT1314" s="108"/>
      <c r="AU1314" s="108"/>
      <c r="AV1314" s="108"/>
      <c r="AW1314" s="108"/>
      <c r="AX1314" s="108"/>
      <c r="AY1314" s="108"/>
      <c r="AZ1314" s="108"/>
      <c r="BA1314" s="108"/>
      <c r="BF1314" s="108"/>
      <c r="BH1314" s="108"/>
      <c r="BJ1314" s="108"/>
      <c r="BL1314" s="108"/>
      <c r="BM1314" s="108"/>
      <c r="BN1314" s="108"/>
      <c r="CC1314" s="108"/>
      <c r="CD1314" s="108"/>
      <c r="CE1314" s="108"/>
      <c r="CF1314" s="108"/>
    </row>
    <row r="1315" spans="1:84">
      <c r="A1315" s="108"/>
      <c r="B1315" s="108"/>
      <c r="E1315" s="108"/>
      <c r="F1315" s="108"/>
      <c r="J1315" s="108"/>
      <c r="K1315" s="108"/>
      <c r="L1315" s="108"/>
      <c r="M1315" s="108"/>
      <c r="N1315" s="108"/>
      <c r="O1315" s="108"/>
      <c r="P1315" s="108"/>
      <c r="Q1315" s="108"/>
      <c r="R1315" s="108"/>
      <c r="S1315" s="108"/>
      <c r="T1315" s="108"/>
      <c r="U1315" s="108"/>
      <c r="V1315" s="108"/>
      <c r="W1315" s="108"/>
      <c r="X1315" s="108"/>
      <c r="Y1315" s="108"/>
      <c r="Z1315" s="108"/>
      <c r="AA1315" s="108"/>
      <c r="AB1315" s="108"/>
      <c r="AC1315" s="108"/>
      <c r="AD1315" s="108"/>
      <c r="AE1315" s="108"/>
      <c r="AF1315" s="108"/>
      <c r="AG1315" s="108"/>
      <c r="AH1315" s="108"/>
      <c r="AI1315" s="108"/>
      <c r="AJ1315" s="108"/>
      <c r="AK1315" s="108"/>
      <c r="AL1315" s="108"/>
      <c r="AM1315" s="108"/>
      <c r="AN1315" s="108"/>
      <c r="AO1315" s="108"/>
      <c r="AP1315" s="108"/>
      <c r="AQ1315" s="108"/>
      <c r="AR1315" s="108"/>
      <c r="AS1315" s="108"/>
      <c r="AT1315" s="108"/>
      <c r="AU1315" s="108"/>
      <c r="AV1315" s="108"/>
      <c r="AW1315" s="108"/>
      <c r="AX1315" s="108"/>
      <c r="AY1315" s="108"/>
      <c r="AZ1315" s="108"/>
      <c r="BA1315" s="108"/>
      <c r="BF1315" s="108"/>
      <c r="BH1315" s="108"/>
      <c r="BJ1315" s="108"/>
      <c r="BL1315" s="108"/>
      <c r="BM1315" s="108"/>
      <c r="BN1315" s="108"/>
      <c r="CC1315" s="108"/>
      <c r="CD1315" s="108"/>
      <c r="CE1315" s="108"/>
      <c r="CF1315" s="108"/>
    </row>
    <row r="1316" spans="1:84">
      <c r="A1316" s="108"/>
      <c r="B1316" s="108"/>
      <c r="E1316" s="108"/>
      <c r="F1316" s="108"/>
      <c r="J1316" s="108"/>
      <c r="K1316" s="108"/>
      <c r="L1316" s="108"/>
      <c r="M1316" s="108"/>
      <c r="N1316" s="108"/>
      <c r="O1316" s="108"/>
      <c r="P1316" s="108"/>
      <c r="Q1316" s="108"/>
      <c r="R1316" s="108"/>
      <c r="S1316" s="108"/>
      <c r="T1316" s="108"/>
      <c r="U1316" s="108"/>
      <c r="V1316" s="108"/>
      <c r="W1316" s="108"/>
      <c r="X1316" s="108"/>
      <c r="Y1316" s="108"/>
      <c r="Z1316" s="108"/>
      <c r="AA1316" s="108"/>
      <c r="AB1316" s="108"/>
      <c r="AC1316" s="108"/>
      <c r="AD1316" s="108"/>
      <c r="AE1316" s="108"/>
      <c r="AF1316" s="108"/>
      <c r="AG1316" s="108"/>
      <c r="AH1316" s="108"/>
      <c r="AI1316" s="108"/>
      <c r="AJ1316" s="108"/>
      <c r="AK1316" s="108"/>
      <c r="AL1316" s="108"/>
      <c r="AM1316" s="108"/>
      <c r="AN1316" s="108"/>
      <c r="AO1316" s="108"/>
      <c r="AP1316" s="108"/>
      <c r="AQ1316" s="108"/>
      <c r="AR1316" s="108"/>
      <c r="AS1316" s="108"/>
      <c r="AT1316" s="108"/>
      <c r="AU1316" s="108"/>
      <c r="AV1316" s="108"/>
      <c r="AW1316" s="108"/>
      <c r="AX1316" s="108"/>
      <c r="AY1316" s="108"/>
      <c r="AZ1316" s="108"/>
      <c r="BA1316" s="108"/>
      <c r="BF1316" s="108"/>
      <c r="BH1316" s="108"/>
      <c r="BJ1316" s="108"/>
      <c r="BL1316" s="108"/>
      <c r="BM1316" s="108"/>
      <c r="BN1316" s="108"/>
      <c r="CC1316" s="108"/>
      <c r="CD1316" s="108"/>
      <c r="CE1316" s="108"/>
      <c r="CF1316" s="108"/>
    </row>
    <row r="1317" spans="1:84">
      <c r="A1317" s="108"/>
      <c r="B1317" s="108"/>
      <c r="E1317" s="108"/>
      <c r="F1317" s="108"/>
      <c r="J1317" s="108"/>
      <c r="K1317" s="108"/>
      <c r="L1317" s="108"/>
      <c r="M1317" s="108"/>
      <c r="N1317" s="108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8"/>
      <c r="AA1317" s="108"/>
      <c r="AB1317" s="108"/>
      <c r="AC1317" s="108"/>
      <c r="AD1317" s="108"/>
      <c r="AE1317" s="108"/>
      <c r="AF1317" s="108"/>
      <c r="AG1317" s="108"/>
      <c r="AH1317" s="108"/>
      <c r="AI1317" s="108"/>
      <c r="AJ1317" s="108"/>
      <c r="AK1317" s="108"/>
      <c r="AL1317" s="108"/>
      <c r="AM1317" s="108"/>
      <c r="AN1317" s="108"/>
      <c r="AO1317" s="108"/>
      <c r="AP1317" s="108"/>
      <c r="AQ1317" s="108"/>
      <c r="AR1317" s="108"/>
      <c r="AS1317" s="108"/>
      <c r="AT1317" s="108"/>
      <c r="AU1317" s="108"/>
      <c r="AV1317" s="108"/>
      <c r="AW1317" s="108"/>
      <c r="AX1317" s="108"/>
      <c r="AY1317" s="108"/>
      <c r="AZ1317" s="108"/>
      <c r="BA1317" s="108"/>
      <c r="BF1317" s="108"/>
      <c r="BH1317" s="108"/>
      <c r="BJ1317" s="108"/>
      <c r="BL1317" s="108"/>
      <c r="BM1317" s="108"/>
      <c r="BN1317" s="108"/>
      <c r="CC1317" s="108"/>
      <c r="CD1317" s="108"/>
      <c r="CE1317" s="108"/>
      <c r="CF1317" s="108"/>
    </row>
    <row r="1318" spans="1:84">
      <c r="A1318" s="108"/>
      <c r="B1318" s="108"/>
      <c r="E1318" s="108"/>
      <c r="F1318" s="108"/>
      <c r="J1318" s="108"/>
      <c r="K1318" s="108"/>
      <c r="L1318" s="108"/>
      <c r="M1318" s="108"/>
      <c r="N1318" s="108"/>
      <c r="O1318" s="108"/>
      <c r="P1318" s="108"/>
      <c r="Q1318" s="108"/>
      <c r="R1318" s="108"/>
      <c r="S1318" s="108"/>
      <c r="T1318" s="108"/>
      <c r="U1318" s="108"/>
      <c r="V1318" s="108"/>
      <c r="W1318" s="108"/>
      <c r="X1318" s="108"/>
      <c r="Y1318" s="108"/>
      <c r="Z1318" s="108"/>
      <c r="AA1318" s="108"/>
      <c r="AB1318" s="108"/>
      <c r="AC1318" s="108"/>
      <c r="AD1318" s="108"/>
      <c r="AE1318" s="108"/>
      <c r="AF1318" s="108"/>
      <c r="AG1318" s="108"/>
      <c r="AH1318" s="108"/>
      <c r="AI1318" s="108"/>
      <c r="AJ1318" s="108"/>
      <c r="AK1318" s="108"/>
      <c r="AL1318" s="108"/>
      <c r="AM1318" s="108"/>
      <c r="AN1318" s="108"/>
      <c r="AO1318" s="108"/>
      <c r="AP1318" s="108"/>
      <c r="AQ1318" s="108"/>
      <c r="AR1318" s="108"/>
      <c r="AS1318" s="108"/>
      <c r="AT1318" s="108"/>
      <c r="AU1318" s="108"/>
      <c r="AV1318" s="108"/>
      <c r="AW1318" s="108"/>
      <c r="AX1318" s="108"/>
      <c r="AY1318" s="108"/>
      <c r="AZ1318" s="108"/>
      <c r="BA1318" s="108"/>
      <c r="BF1318" s="108"/>
      <c r="BH1318" s="108"/>
      <c r="BJ1318" s="108"/>
      <c r="BL1318" s="108"/>
      <c r="BM1318" s="108"/>
      <c r="BN1318" s="108"/>
      <c r="CC1318" s="108"/>
      <c r="CD1318" s="108"/>
      <c r="CE1318" s="108"/>
      <c r="CF1318" s="108"/>
    </row>
    <row r="1319" spans="1:84">
      <c r="A1319" s="108"/>
      <c r="B1319" s="108"/>
      <c r="E1319" s="108"/>
      <c r="F1319" s="108"/>
      <c r="J1319" s="108"/>
      <c r="K1319" s="108"/>
      <c r="L1319" s="108"/>
      <c r="M1319" s="108"/>
      <c r="N1319" s="108"/>
      <c r="O1319" s="108"/>
      <c r="P1319" s="108"/>
      <c r="Q1319" s="108"/>
      <c r="R1319" s="108"/>
      <c r="S1319" s="108"/>
      <c r="T1319" s="108"/>
      <c r="U1319" s="108"/>
      <c r="V1319" s="108"/>
      <c r="W1319" s="108"/>
      <c r="X1319" s="108"/>
      <c r="Y1319" s="108"/>
      <c r="Z1319" s="108"/>
      <c r="AA1319" s="108"/>
      <c r="AB1319" s="108"/>
      <c r="AC1319" s="108"/>
      <c r="AD1319" s="108"/>
      <c r="AE1319" s="108"/>
      <c r="AF1319" s="108"/>
      <c r="AG1319" s="108"/>
      <c r="AH1319" s="108"/>
      <c r="AI1319" s="108"/>
      <c r="AJ1319" s="108"/>
      <c r="AK1319" s="108"/>
      <c r="AL1319" s="108"/>
      <c r="AM1319" s="108"/>
      <c r="AN1319" s="108"/>
      <c r="AO1319" s="108"/>
      <c r="AP1319" s="108"/>
      <c r="AQ1319" s="108"/>
      <c r="AR1319" s="108"/>
      <c r="AS1319" s="108"/>
      <c r="AT1319" s="108"/>
      <c r="AU1319" s="108"/>
      <c r="AV1319" s="108"/>
      <c r="AW1319" s="108"/>
      <c r="AX1319" s="108"/>
      <c r="AY1319" s="108"/>
      <c r="AZ1319" s="108"/>
      <c r="BA1319" s="108"/>
      <c r="BF1319" s="108"/>
      <c r="BH1319" s="108"/>
      <c r="BJ1319" s="108"/>
      <c r="BL1319" s="108"/>
      <c r="BM1319" s="108"/>
      <c r="BN1319" s="108"/>
      <c r="CC1319" s="108"/>
      <c r="CD1319" s="108"/>
      <c r="CE1319" s="108"/>
      <c r="CF1319" s="108"/>
    </row>
    <row r="1320" spans="1:84">
      <c r="A1320" s="108"/>
      <c r="B1320" s="108"/>
      <c r="E1320" s="108"/>
      <c r="F1320" s="108"/>
      <c r="J1320" s="108"/>
      <c r="K1320" s="108"/>
      <c r="L1320" s="108"/>
      <c r="M1320" s="108"/>
      <c r="N1320" s="108"/>
      <c r="O1320" s="108"/>
      <c r="P1320" s="108"/>
      <c r="Q1320" s="108"/>
      <c r="R1320" s="108"/>
      <c r="S1320" s="108"/>
      <c r="T1320" s="108"/>
      <c r="U1320" s="108"/>
      <c r="V1320" s="108"/>
      <c r="W1320" s="108"/>
      <c r="X1320" s="108"/>
      <c r="Y1320" s="108"/>
      <c r="Z1320" s="108"/>
      <c r="AA1320" s="108"/>
      <c r="AB1320" s="108"/>
      <c r="AC1320" s="108"/>
      <c r="AD1320" s="108"/>
      <c r="AE1320" s="108"/>
      <c r="AF1320" s="108"/>
      <c r="AG1320" s="108"/>
      <c r="AH1320" s="108"/>
      <c r="AI1320" s="108"/>
      <c r="AJ1320" s="108"/>
      <c r="AK1320" s="108"/>
      <c r="AL1320" s="108"/>
      <c r="AM1320" s="108"/>
      <c r="AN1320" s="108"/>
      <c r="AO1320" s="108"/>
      <c r="AP1320" s="108"/>
      <c r="AQ1320" s="108"/>
      <c r="AR1320" s="108"/>
      <c r="AS1320" s="108"/>
      <c r="AT1320" s="108"/>
      <c r="AU1320" s="108"/>
      <c r="AV1320" s="108"/>
      <c r="AW1320" s="108"/>
      <c r="AX1320" s="108"/>
      <c r="AY1320" s="108"/>
      <c r="AZ1320" s="108"/>
      <c r="BA1320" s="108"/>
      <c r="BF1320" s="108"/>
      <c r="BH1320" s="108"/>
      <c r="BJ1320" s="108"/>
      <c r="BL1320" s="108"/>
      <c r="BM1320" s="108"/>
      <c r="BN1320" s="108"/>
      <c r="CC1320" s="108"/>
      <c r="CD1320" s="108"/>
      <c r="CE1320" s="108"/>
      <c r="CF1320" s="108"/>
    </row>
    <row r="1321" spans="1:84">
      <c r="A1321" s="108"/>
      <c r="B1321" s="108"/>
      <c r="E1321" s="108"/>
      <c r="F1321" s="108"/>
      <c r="J1321" s="108"/>
      <c r="K1321" s="108"/>
      <c r="L1321" s="108"/>
      <c r="M1321" s="108"/>
      <c r="N1321" s="108"/>
      <c r="O1321" s="108"/>
      <c r="P1321" s="108"/>
      <c r="Q1321" s="108"/>
      <c r="R1321" s="108"/>
      <c r="S1321" s="108"/>
      <c r="T1321" s="108"/>
      <c r="U1321" s="108"/>
      <c r="V1321" s="108"/>
      <c r="W1321" s="108"/>
      <c r="X1321" s="108"/>
      <c r="Y1321" s="108"/>
      <c r="Z1321" s="108"/>
      <c r="AA1321" s="108"/>
      <c r="AB1321" s="108"/>
      <c r="AC1321" s="108"/>
      <c r="AD1321" s="108"/>
      <c r="AE1321" s="108"/>
      <c r="AF1321" s="108"/>
      <c r="AG1321" s="108"/>
      <c r="AH1321" s="108"/>
      <c r="AI1321" s="108"/>
      <c r="AJ1321" s="108"/>
      <c r="AK1321" s="108"/>
      <c r="AL1321" s="108"/>
      <c r="AM1321" s="108"/>
      <c r="AN1321" s="108"/>
      <c r="AO1321" s="108"/>
      <c r="AP1321" s="108"/>
      <c r="AQ1321" s="108"/>
      <c r="AR1321" s="108"/>
      <c r="AS1321" s="108"/>
      <c r="AT1321" s="108"/>
      <c r="AU1321" s="108"/>
      <c r="AV1321" s="108"/>
      <c r="AW1321" s="108"/>
      <c r="AX1321" s="108"/>
      <c r="AY1321" s="108"/>
      <c r="AZ1321" s="108"/>
      <c r="BA1321" s="108"/>
      <c r="BF1321" s="108"/>
      <c r="BH1321" s="108"/>
      <c r="BJ1321" s="108"/>
      <c r="BL1321" s="108"/>
      <c r="BM1321" s="108"/>
      <c r="BN1321" s="108"/>
      <c r="CC1321" s="108"/>
      <c r="CD1321" s="108"/>
      <c r="CE1321" s="108"/>
      <c r="CF1321" s="108"/>
    </row>
    <row r="1322" spans="1:84">
      <c r="A1322" s="108"/>
      <c r="B1322" s="108"/>
      <c r="E1322" s="108"/>
      <c r="F1322" s="108"/>
      <c r="J1322" s="108"/>
      <c r="K1322" s="108"/>
      <c r="L1322" s="108"/>
      <c r="M1322" s="108"/>
      <c r="N1322" s="108"/>
      <c r="O1322" s="108"/>
      <c r="P1322" s="108"/>
      <c r="Q1322" s="108"/>
      <c r="R1322" s="108"/>
      <c r="S1322" s="108"/>
      <c r="T1322" s="108"/>
      <c r="U1322" s="108"/>
      <c r="V1322" s="108"/>
      <c r="W1322" s="108"/>
      <c r="X1322" s="108"/>
      <c r="Y1322" s="108"/>
      <c r="Z1322" s="108"/>
      <c r="AA1322" s="108"/>
      <c r="AB1322" s="108"/>
      <c r="AC1322" s="108"/>
      <c r="AD1322" s="108"/>
      <c r="AE1322" s="108"/>
      <c r="AF1322" s="108"/>
      <c r="AG1322" s="108"/>
      <c r="AH1322" s="108"/>
      <c r="AI1322" s="108"/>
      <c r="AJ1322" s="108"/>
      <c r="AK1322" s="108"/>
      <c r="AL1322" s="108"/>
      <c r="AM1322" s="108"/>
      <c r="AN1322" s="108"/>
      <c r="AO1322" s="108"/>
      <c r="AP1322" s="108"/>
      <c r="AQ1322" s="108"/>
      <c r="AR1322" s="108"/>
      <c r="AS1322" s="108"/>
      <c r="AT1322" s="108"/>
      <c r="AU1322" s="108"/>
      <c r="AV1322" s="108"/>
      <c r="AW1322" s="108"/>
      <c r="AX1322" s="108"/>
      <c r="AY1322" s="108"/>
      <c r="AZ1322" s="108"/>
      <c r="BA1322" s="108"/>
      <c r="BF1322" s="108"/>
      <c r="BH1322" s="108"/>
      <c r="BJ1322" s="108"/>
      <c r="BL1322" s="108"/>
      <c r="BM1322" s="108"/>
      <c r="BN1322" s="108"/>
      <c r="CC1322" s="108"/>
      <c r="CD1322" s="108"/>
      <c r="CE1322" s="108"/>
      <c r="CF1322" s="108"/>
    </row>
    <row r="1323" spans="1:84">
      <c r="A1323" s="108"/>
      <c r="B1323" s="108"/>
      <c r="E1323" s="108"/>
      <c r="F1323" s="108"/>
      <c r="J1323" s="108"/>
      <c r="K1323" s="108"/>
      <c r="L1323" s="108"/>
      <c r="M1323" s="108"/>
      <c r="N1323" s="108"/>
      <c r="O1323" s="108"/>
      <c r="P1323" s="108"/>
      <c r="Q1323" s="108"/>
      <c r="R1323" s="108"/>
      <c r="S1323" s="108"/>
      <c r="T1323" s="108"/>
      <c r="U1323" s="108"/>
      <c r="V1323" s="108"/>
      <c r="W1323" s="108"/>
      <c r="X1323" s="108"/>
      <c r="Y1323" s="108"/>
      <c r="Z1323" s="108"/>
      <c r="AA1323" s="108"/>
      <c r="AB1323" s="108"/>
      <c r="AC1323" s="108"/>
      <c r="AD1323" s="108"/>
      <c r="AE1323" s="108"/>
      <c r="AF1323" s="108"/>
      <c r="AG1323" s="108"/>
      <c r="AH1323" s="108"/>
      <c r="AI1323" s="108"/>
      <c r="AJ1323" s="108"/>
      <c r="AK1323" s="108"/>
      <c r="AL1323" s="108"/>
      <c r="AM1323" s="108"/>
      <c r="AN1323" s="108"/>
      <c r="AO1323" s="108"/>
      <c r="AP1323" s="108"/>
      <c r="AQ1323" s="108"/>
      <c r="AR1323" s="108"/>
      <c r="AS1323" s="108"/>
      <c r="AT1323" s="108"/>
      <c r="AU1323" s="108"/>
      <c r="AV1323" s="108"/>
      <c r="AW1323" s="108"/>
      <c r="AX1323" s="108"/>
      <c r="AY1323" s="108"/>
      <c r="AZ1323" s="108"/>
      <c r="BA1323" s="108"/>
      <c r="BF1323" s="108"/>
      <c r="BH1323" s="108"/>
      <c r="BJ1323" s="108"/>
      <c r="BL1323" s="108"/>
      <c r="BM1323" s="108"/>
      <c r="BN1323" s="108"/>
      <c r="CC1323" s="108"/>
      <c r="CD1323" s="108"/>
      <c r="CE1323" s="108"/>
      <c r="CF1323" s="108"/>
    </row>
    <row r="1324" spans="1:84">
      <c r="A1324" s="108"/>
      <c r="B1324" s="108"/>
      <c r="E1324" s="108"/>
      <c r="F1324" s="108"/>
      <c r="J1324" s="108"/>
      <c r="K1324" s="108"/>
      <c r="L1324" s="108"/>
      <c r="M1324" s="108"/>
      <c r="N1324" s="108"/>
      <c r="O1324" s="108"/>
      <c r="P1324" s="108"/>
      <c r="Q1324" s="108"/>
      <c r="R1324" s="108"/>
      <c r="S1324" s="108"/>
      <c r="T1324" s="108"/>
      <c r="U1324" s="108"/>
      <c r="V1324" s="108"/>
      <c r="W1324" s="108"/>
      <c r="X1324" s="108"/>
      <c r="Y1324" s="108"/>
      <c r="Z1324" s="108"/>
      <c r="AA1324" s="108"/>
      <c r="AB1324" s="108"/>
      <c r="AC1324" s="108"/>
      <c r="AD1324" s="108"/>
      <c r="AE1324" s="108"/>
      <c r="AF1324" s="108"/>
      <c r="AG1324" s="108"/>
      <c r="AH1324" s="108"/>
      <c r="AI1324" s="108"/>
      <c r="AJ1324" s="108"/>
      <c r="AK1324" s="108"/>
      <c r="AL1324" s="108"/>
      <c r="AM1324" s="108"/>
      <c r="AN1324" s="108"/>
      <c r="AO1324" s="108"/>
      <c r="AP1324" s="108"/>
      <c r="AQ1324" s="108"/>
      <c r="AR1324" s="108"/>
      <c r="AS1324" s="108"/>
      <c r="AT1324" s="108"/>
      <c r="AU1324" s="108"/>
      <c r="AV1324" s="108"/>
      <c r="AW1324" s="108"/>
      <c r="AX1324" s="108"/>
      <c r="AY1324" s="108"/>
      <c r="AZ1324" s="108"/>
      <c r="BA1324" s="108"/>
      <c r="BF1324" s="108"/>
      <c r="BH1324" s="108"/>
      <c r="BJ1324" s="108"/>
      <c r="BL1324" s="108"/>
      <c r="BM1324" s="108"/>
      <c r="BN1324" s="108"/>
      <c r="CC1324" s="108"/>
      <c r="CD1324" s="108"/>
      <c r="CE1324" s="108"/>
      <c r="CF1324" s="108"/>
    </row>
    <row r="1325" spans="1:84">
      <c r="A1325" s="108"/>
      <c r="B1325" s="108"/>
      <c r="E1325" s="108"/>
      <c r="F1325" s="108"/>
      <c r="J1325" s="108"/>
      <c r="K1325" s="108"/>
      <c r="L1325" s="108"/>
      <c r="M1325" s="108"/>
      <c r="N1325" s="108"/>
      <c r="O1325" s="108"/>
      <c r="P1325" s="108"/>
      <c r="Q1325" s="108"/>
      <c r="R1325" s="108"/>
      <c r="S1325" s="108"/>
      <c r="T1325" s="108"/>
      <c r="U1325" s="108"/>
      <c r="V1325" s="108"/>
      <c r="W1325" s="108"/>
      <c r="X1325" s="108"/>
      <c r="Y1325" s="108"/>
      <c r="Z1325" s="108"/>
      <c r="AA1325" s="108"/>
      <c r="AB1325" s="108"/>
      <c r="AC1325" s="108"/>
      <c r="AD1325" s="108"/>
      <c r="AE1325" s="108"/>
      <c r="AF1325" s="108"/>
      <c r="AG1325" s="108"/>
      <c r="AH1325" s="108"/>
      <c r="AI1325" s="108"/>
      <c r="AJ1325" s="108"/>
      <c r="AK1325" s="108"/>
      <c r="AL1325" s="108"/>
      <c r="AM1325" s="108"/>
      <c r="AN1325" s="108"/>
      <c r="AO1325" s="108"/>
      <c r="AP1325" s="108"/>
      <c r="AQ1325" s="108"/>
      <c r="AR1325" s="108"/>
      <c r="AS1325" s="108"/>
      <c r="AT1325" s="108"/>
      <c r="AU1325" s="108"/>
      <c r="AV1325" s="108"/>
      <c r="AW1325" s="108"/>
      <c r="AX1325" s="108"/>
      <c r="AY1325" s="108"/>
      <c r="AZ1325" s="108"/>
      <c r="BA1325" s="108"/>
      <c r="BF1325" s="108"/>
      <c r="BH1325" s="108"/>
      <c r="BJ1325" s="108"/>
      <c r="BL1325" s="108"/>
      <c r="BM1325" s="108"/>
      <c r="BN1325" s="108"/>
      <c r="CC1325" s="108"/>
      <c r="CD1325" s="108"/>
      <c r="CE1325" s="108"/>
      <c r="CF1325" s="108"/>
    </row>
    <row r="1326" spans="1:84">
      <c r="A1326" s="108"/>
      <c r="B1326" s="108"/>
      <c r="E1326" s="108"/>
      <c r="F1326" s="108"/>
      <c r="J1326" s="108"/>
      <c r="K1326" s="108"/>
      <c r="L1326" s="108"/>
      <c r="M1326" s="108"/>
      <c r="N1326" s="108"/>
      <c r="O1326" s="108"/>
      <c r="P1326" s="108"/>
      <c r="Q1326" s="108"/>
      <c r="R1326" s="108"/>
      <c r="S1326" s="108"/>
      <c r="T1326" s="108"/>
      <c r="U1326" s="108"/>
      <c r="V1326" s="108"/>
      <c r="W1326" s="108"/>
      <c r="X1326" s="108"/>
      <c r="Y1326" s="108"/>
      <c r="Z1326" s="108"/>
      <c r="AA1326" s="108"/>
      <c r="AB1326" s="108"/>
      <c r="AC1326" s="108"/>
      <c r="AD1326" s="108"/>
      <c r="AE1326" s="108"/>
      <c r="AF1326" s="108"/>
      <c r="AG1326" s="108"/>
      <c r="AH1326" s="108"/>
      <c r="AI1326" s="108"/>
      <c r="AJ1326" s="108"/>
      <c r="AK1326" s="108"/>
      <c r="AL1326" s="108"/>
      <c r="AM1326" s="108"/>
      <c r="AN1326" s="108"/>
      <c r="AO1326" s="108"/>
      <c r="AP1326" s="108"/>
      <c r="AQ1326" s="108"/>
      <c r="AR1326" s="108"/>
      <c r="AS1326" s="108"/>
      <c r="AT1326" s="108"/>
      <c r="AU1326" s="108"/>
      <c r="AV1326" s="108"/>
      <c r="AW1326" s="108"/>
      <c r="AX1326" s="108"/>
      <c r="AY1326" s="108"/>
      <c r="AZ1326" s="108"/>
      <c r="BA1326" s="108"/>
      <c r="BF1326" s="108"/>
      <c r="BH1326" s="108"/>
      <c r="BJ1326" s="108"/>
      <c r="BL1326" s="108"/>
      <c r="BM1326" s="108"/>
      <c r="BN1326" s="108"/>
      <c r="CC1326" s="108"/>
      <c r="CD1326" s="108"/>
      <c r="CE1326" s="108"/>
      <c r="CF1326" s="108"/>
    </row>
    <row r="1327" spans="1:84">
      <c r="A1327" s="108"/>
      <c r="B1327" s="108"/>
      <c r="E1327" s="108"/>
      <c r="F1327" s="108"/>
      <c r="J1327" s="108"/>
      <c r="K1327" s="108"/>
      <c r="L1327" s="108"/>
      <c r="M1327" s="108"/>
      <c r="N1327" s="108"/>
      <c r="O1327" s="108"/>
      <c r="P1327" s="108"/>
      <c r="Q1327" s="108"/>
      <c r="R1327" s="108"/>
      <c r="S1327" s="108"/>
      <c r="T1327" s="108"/>
      <c r="U1327" s="108"/>
      <c r="V1327" s="108"/>
      <c r="W1327" s="108"/>
      <c r="X1327" s="108"/>
      <c r="Y1327" s="108"/>
      <c r="Z1327" s="108"/>
      <c r="AA1327" s="108"/>
      <c r="AB1327" s="108"/>
      <c r="AC1327" s="108"/>
      <c r="AD1327" s="108"/>
      <c r="AE1327" s="108"/>
      <c r="AF1327" s="108"/>
      <c r="AG1327" s="108"/>
      <c r="AH1327" s="108"/>
      <c r="AI1327" s="108"/>
      <c r="AJ1327" s="108"/>
      <c r="AK1327" s="108"/>
      <c r="AL1327" s="108"/>
      <c r="AM1327" s="108"/>
      <c r="AN1327" s="108"/>
      <c r="AO1327" s="108"/>
      <c r="AP1327" s="108"/>
      <c r="AQ1327" s="108"/>
      <c r="AR1327" s="108"/>
      <c r="AS1327" s="108"/>
      <c r="AT1327" s="108"/>
      <c r="AU1327" s="108"/>
      <c r="AV1327" s="108"/>
      <c r="AW1327" s="108"/>
      <c r="AX1327" s="108"/>
      <c r="AY1327" s="108"/>
      <c r="AZ1327" s="108"/>
      <c r="BA1327" s="108"/>
      <c r="BF1327" s="108"/>
      <c r="BH1327" s="108"/>
      <c r="BJ1327" s="108"/>
      <c r="BL1327" s="108"/>
      <c r="BM1327" s="108"/>
      <c r="BN1327" s="108"/>
      <c r="CC1327" s="108"/>
      <c r="CD1327" s="108"/>
      <c r="CE1327" s="108"/>
      <c r="CF1327" s="108"/>
    </row>
    <row r="1328" spans="1:84">
      <c r="A1328" s="108"/>
      <c r="B1328" s="108"/>
      <c r="E1328" s="108"/>
      <c r="F1328" s="108"/>
      <c r="J1328" s="108"/>
      <c r="K1328" s="108"/>
      <c r="L1328" s="108"/>
      <c r="M1328" s="108"/>
      <c r="N1328" s="108"/>
      <c r="O1328" s="108"/>
      <c r="P1328" s="108"/>
      <c r="Q1328" s="108"/>
      <c r="R1328" s="108"/>
      <c r="S1328" s="108"/>
      <c r="T1328" s="108"/>
      <c r="U1328" s="108"/>
      <c r="V1328" s="108"/>
      <c r="W1328" s="108"/>
      <c r="X1328" s="108"/>
      <c r="Y1328" s="108"/>
      <c r="Z1328" s="108"/>
      <c r="AA1328" s="108"/>
      <c r="AB1328" s="108"/>
      <c r="AC1328" s="108"/>
      <c r="AD1328" s="108"/>
      <c r="AE1328" s="108"/>
      <c r="AF1328" s="108"/>
      <c r="AG1328" s="108"/>
      <c r="AH1328" s="108"/>
      <c r="AI1328" s="108"/>
      <c r="AJ1328" s="108"/>
      <c r="AK1328" s="108"/>
      <c r="AL1328" s="108"/>
      <c r="AM1328" s="108"/>
      <c r="AN1328" s="108"/>
      <c r="AO1328" s="108"/>
      <c r="AP1328" s="108"/>
      <c r="AQ1328" s="108"/>
      <c r="AR1328" s="108"/>
      <c r="AS1328" s="108"/>
      <c r="AT1328" s="108"/>
      <c r="AU1328" s="108"/>
      <c r="AV1328" s="108"/>
      <c r="AW1328" s="108"/>
      <c r="AX1328" s="108"/>
      <c r="AY1328" s="108"/>
      <c r="AZ1328" s="108"/>
      <c r="BA1328" s="108"/>
      <c r="BF1328" s="108"/>
      <c r="BH1328" s="108"/>
      <c r="BJ1328" s="108"/>
      <c r="BL1328" s="108"/>
      <c r="BM1328" s="108"/>
      <c r="BN1328" s="108"/>
      <c r="CC1328" s="108"/>
      <c r="CD1328" s="108"/>
      <c r="CE1328" s="108"/>
      <c r="CF1328" s="108"/>
    </row>
    <row r="1329" spans="1:84">
      <c r="A1329" s="108"/>
      <c r="B1329" s="108"/>
      <c r="E1329" s="108"/>
      <c r="F1329" s="108"/>
      <c r="J1329" s="108"/>
      <c r="K1329" s="108"/>
      <c r="L1329" s="108"/>
      <c r="M1329" s="108"/>
      <c r="N1329" s="108"/>
      <c r="O1329" s="108"/>
      <c r="P1329" s="108"/>
      <c r="Q1329" s="108"/>
      <c r="R1329" s="108"/>
      <c r="S1329" s="108"/>
      <c r="T1329" s="108"/>
      <c r="U1329" s="108"/>
      <c r="V1329" s="108"/>
      <c r="W1329" s="108"/>
      <c r="X1329" s="108"/>
      <c r="Y1329" s="108"/>
      <c r="Z1329" s="108"/>
      <c r="AA1329" s="108"/>
      <c r="AB1329" s="108"/>
      <c r="AC1329" s="108"/>
      <c r="AD1329" s="108"/>
      <c r="AE1329" s="108"/>
      <c r="AF1329" s="108"/>
      <c r="AG1329" s="108"/>
      <c r="AH1329" s="108"/>
      <c r="AI1329" s="108"/>
      <c r="AJ1329" s="108"/>
      <c r="AK1329" s="108"/>
      <c r="AL1329" s="108"/>
      <c r="AM1329" s="108"/>
      <c r="AN1329" s="108"/>
      <c r="AO1329" s="108"/>
      <c r="AP1329" s="108"/>
      <c r="AQ1329" s="108"/>
      <c r="AR1329" s="108"/>
      <c r="AS1329" s="108"/>
      <c r="AT1329" s="108"/>
      <c r="AU1329" s="108"/>
      <c r="AV1329" s="108"/>
      <c r="AW1329" s="108"/>
      <c r="AX1329" s="108"/>
      <c r="AY1329" s="108"/>
      <c r="AZ1329" s="108"/>
      <c r="BA1329" s="108"/>
      <c r="BF1329" s="108"/>
      <c r="BH1329" s="108"/>
      <c r="BJ1329" s="108"/>
      <c r="BL1329" s="108"/>
      <c r="BM1329" s="108"/>
      <c r="BN1329" s="108"/>
      <c r="CC1329" s="108"/>
      <c r="CD1329" s="108"/>
      <c r="CE1329" s="108"/>
      <c r="CF1329" s="108"/>
    </row>
    <row r="1330" spans="1:84">
      <c r="A1330" s="108"/>
      <c r="B1330" s="108"/>
      <c r="E1330" s="108"/>
      <c r="F1330" s="108"/>
      <c r="J1330" s="108"/>
      <c r="K1330" s="108"/>
      <c r="L1330" s="108"/>
      <c r="M1330" s="108"/>
      <c r="N1330" s="108"/>
      <c r="O1330" s="108"/>
      <c r="P1330" s="108"/>
      <c r="Q1330" s="108"/>
      <c r="R1330" s="108"/>
      <c r="S1330" s="108"/>
      <c r="T1330" s="108"/>
      <c r="U1330" s="108"/>
      <c r="V1330" s="108"/>
      <c r="W1330" s="108"/>
      <c r="X1330" s="108"/>
      <c r="Y1330" s="108"/>
      <c r="Z1330" s="108"/>
      <c r="AA1330" s="108"/>
      <c r="AB1330" s="108"/>
      <c r="AC1330" s="108"/>
      <c r="AD1330" s="108"/>
      <c r="AE1330" s="108"/>
      <c r="AF1330" s="108"/>
      <c r="AG1330" s="108"/>
      <c r="AH1330" s="108"/>
      <c r="AI1330" s="108"/>
      <c r="AJ1330" s="108"/>
      <c r="AK1330" s="108"/>
      <c r="AL1330" s="108"/>
      <c r="AM1330" s="108"/>
      <c r="AN1330" s="108"/>
      <c r="AO1330" s="108"/>
      <c r="AP1330" s="108"/>
      <c r="AQ1330" s="108"/>
      <c r="AR1330" s="108"/>
      <c r="AS1330" s="108"/>
      <c r="AT1330" s="108"/>
      <c r="AU1330" s="108"/>
      <c r="AV1330" s="108"/>
      <c r="AW1330" s="108"/>
      <c r="AX1330" s="108"/>
      <c r="AY1330" s="108"/>
      <c r="AZ1330" s="108"/>
      <c r="BA1330" s="108"/>
      <c r="BF1330" s="108"/>
      <c r="BH1330" s="108"/>
      <c r="BJ1330" s="108"/>
      <c r="BL1330" s="108"/>
      <c r="BM1330" s="108"/>
      <c r="BN1330" s="108"/>
      <c r="CC1330" s="108"/>
      <c r="CD1330" s="108"/>
      <c r="CE1330" s="108"/>
      <c r="CF1330" s="108"/>
    </row>
    <row r="1331" spans="1:84">
      <c r="A1331" s="108"/>
      <c r="B1331" s="108"/>
      <c r="E1331" s="108"/>
      <c r="F1331" s="108"/>
      <c r="J1331" s="108"/>
      <c r="K1331" s="108"/>
      <c r="L1331" s="108"/>
      <c r="M1331" s="108"/>
      <c r="N1331" s="108"/>
      <c r="O1331" s="108"/>
      <c r="P1331" s="108"/>
      <c r="Q1331" s="108"/>
      <c r="R1331" s="108"/>
      <c r="S1331" s="108"/>
      <c r="T1331" s="108"/>
      <c r="U1331" s="108"/>
      <c r="V1331" s="108"/>
      <c r="W1331" s="108"/>
      <c r="X1331" s="108"/>
      <c r="Y1331" s="108"/>
      <c r="Z1331" s="108"/>
      <c r="AA1331" s="108"/>
      <c r="AB1331" s="108"/>
      <c r="AC1331" s="108"/>
      <c r="AD1331" s="108"/>
      <c r="AE1331" s="108"/>
      <c r="AF1331" s="108"/>
      <c r="AG1331" s="108"/>
      <c r="AH1331" s="108"/>
      <c r="AI1331" s="108"/>
      <c r="AJ1331" s="108"/>
      <c r="AK1331" s="108"/>
      <c r="AL1331" s="108"/>
      <c r="AM1331" s="108"/>
      <c r="AN1331" s="108"/>
      <c r="AO1331" s="108"/>
      <c r="AP1331" s="108"/>
      <c r="AQ1331" s="108"/>
      <c r="AR1331" s="108"/>
      <c r="AS1331" s="108"/>
      <c r="AT1331" s="108"/>
      <c r="AU1331" s="108"/>
      <c r="AV1331" s="108"/>
      <c r="AW1331" s="108"/>
      <c r="AX1331" s="108"/>
      <c r="AY1331" s="108"/>
      <c r="AZ1331" s="108"/>
      <c r="BA1331" s="108"/>
      <c r="BF1331" s="108"/>
      <c r="BH1331" s="108"/>
      <c r="BJ1331" s="108"/>
      <c r="BL1331" s="108"/>
      <c r="BM1331" s="108"/>
      <c r="BN1331" s="108"/>
      <c r="CC1331" s="108"/>
      <c r="CD1331" s="108"/>
      <c r="CE1331" s="108"/>
      <c r="CF1331" s="108"/>
    </row>
    <row r="1332" spans="1:84">
      <c r="A1332" s="108"/>
      <c r="B1332" s="108"/>
      <c r="E1332" s="108"/>
      <c r="F1332" s="108"/>
      <c r="J1332" s="108"/>
      <c r="K1332" s="108"/>
      <c r="L1332" s="108"/>
      <c r="M1332" s="108"/>
      <c r="N1332" s="108"/>
      <c r="O1332" s="108"/>
      <c r="P1332" s="108"/>
      <c r="Q1332" s="108"/>
      <c r="R1332" s="108"/>
      <c r="S1332" s="108"/>
      <c r="T1332" s="108"/>
      <c r="U1332" s="108"/>
      <c r="V1332" s="108"/>
      <c r="W1332" s="108"/>
      <c r="X1332" s="108"/>
      <c r="Y1332" s="108"/>
      <c r="Z1332" s="108"/>
      <c r="AA1332" s="108"/>
      <c r="AB1332" s="108"/>
      <c r="AC1332" s="108"/>
      <c r="AD1332" s="108"/>
      <c r="AE1332" s="108"/>
      <c r="AF1332" s="108"/>
      <c r="AG1332" s="108"/>
      <c r="AH1332" s="108"/>
      <c r="AI1332" s="108"/>
      <c r="AJ1332" s="108"/>
      <c r="AK1332" s="108"/>
      <c r="AL1332" s="108"/>
      <c r="AM1332" s="108"/>
      <c r="AN1332" s="108"/>
      <c r="AO1332" s="108"/>
      <c r="AP1332" s="108"/>
      <c r="AQ1332" s="108"/>
      <c r="AR1332" s="108"/>
      <c r="AS1332" s="108"/>
      <c r="AT1332" s="108"/>
      <c r="AU1332" s="108"/>
      <c r="AV1332" s="108"/>
      <c r="AW1332" s="108"/>
      <c r="AX1332" s="108"/>
      <c r="AY1332" s="108"/>
      <c r="AZ1332" s="108"/>
      <c r="BA1332" s="108"/>
      <c r="BF1332" s="108"/>
      <c r="BH1332" s="108"/>
      <c r="BJ1332" s="108"/>
      <c r="BL1332" s="108"/>
      <c r="BM1332" s="108"/>
      <c r="BN1332" s="108"/>
      <c r="CC1332" s="108"/>
      <c r="CD1332" s="108"/>
      <c r="CE1332" s="108"/>
      <c r="CF1332" s="108"/>
    </row>
    <row r="1333" spans="1:84">
      <c r="A1333" s="108"/>
      <c r="B1333" s="108"/>
      <c r="E1333" s="108"/>
      <c r="F1333" s="108"/>
      <c r="J1333" s="108"/>
      <c r="K1333" s="108"/>
      <c r="L1333" s="108"/>
      <c r="M1333" s="108"/>
      <c r="N1333" s="108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8"/>
      <c r="AA1333" s="108"/>
      <c r="AB1333" s="108"/>
      <c r="AC1333" s="108"/>
      <c r="AD1333" s="108"/>
      <c r="AE1333" s="108"/>
      <c r="AF1333" s="108"/>
      <c r="AG1333" s="108"/>
      <c r="AH1333" s="108"/>
      <c r="AI1333" s="108"/>
      <c r="AJ1333" s="108"/>
      <c r="AK1333" s="108"/>
      <c r="AL1333" s="108"/>
      <c r="AM1333" s="108"/>
      <c r="AN1333" s="108"/>
      <c r="AO1333" s="108"/>
      <c r="AP1333" s="108"/>
      <c r="AQ1333" s="108"/>
      <c r="AR1333" s="108"/>
      <c r="AS1333" s="108"/>
      <c r="AT1333" s="108"/>
      <c r="AU1333" s="108"/>
      <c r="AV1333" s="108"/>
      <c r="AW1333" s="108"/>
      <c r="AX1333" s="108"/>
      <c r="AY1333" s="108"/>
      <c r="AZ1333" s="108"/>
      <c r="BA1333" s="108"/>
      <c r="BF1333" s="108"/>
      <c r="BH1333" s="108"/>
      <c r="BJ1333" s="108"/>
      <c r="BL1333" s="108"/>
      <c r="BM1333" s="108"/>
      <c r="BN1333" s="108"/>
      <c r="CC1333" s="108"/>
      <c r="CD1333" s="108"/>
      <c r="CE1333" s="108"/>
      <c r="CF1333" s="108"/>
    </row>
    <row r="1334" spans="1:84">
      <c r="A1334" s="108"/>
      <c r="B1334" s="108"/>
      <c r="E1334" s="108"/>
      <c r="F1334" s="108"/>
      <c r="J1334" s="108"/>
      <c r="K1334" s="108"/>
      <c r="L1334" s="108"/>
      <c r="M1334" s="108"/>
      <c r="N1334" s="108"/>
      <c r="O1334" s="108"/>
      <c r="P1334" s="108"/>
      <c r="Q1334" s="108"/>
      <c r="R1334" s="108"/>
      <c r="S1334" s="108"/>
      <c r="T1334" s="108"/>
      <c r="U1334" s="108"/>
      <c r="V1334" s="108"/>
      <c r="W1334" s="108"/>
      <c r="X1334" s="108"/>
      <c r="Y1334" s="108"/>
      <c r="Z1334" s="108"/>
      <c r="AA1334" s="108"/>
      <c r="AB1334" s="108"/>
      <c r="AC1334" s="108"/>
      <c r="AD1334" s="108"/>
      <c r="AE1334" s="108"/>
      <c r="AF1334" s="108"/>
      <c r="AG1334" s="108"/>
      <c r="AH1334" s="108"/>
      <c r="AI1334" s="108"/>
      <c r="AJ1334" s="108"/>
      <c r="AK1334" s="108"/>
      <c r="AL1334" s="108"/>
      <c r="AM1334" s="108"/>
      <c r="AN1334" s="108"/>
      <c r="AO1334" s="108"/>
      <c r="AP1334" s="108"/>
      <c r="AQ1334" s="108"/>
      <c r="AR1334" s="108"/>
      <c r="AS1334" s="108"/>
      <c r="AT1334" s="108"/>
      <c r="AU1334" s="108"/>
      <c r="AV1334" s="108"/>
      <c r="AW1334" s="108"/>
      <c r="AX1334" s="108"/>
      <c r="AY1334" s="108"/>
      <c r="AZ1334" s="108"/>
      <c r="BA1334" s="108"/>
      <c r="BF1334" s="108"/>
      <c r="BH1334" s="108"/>
      <c r="BJ1334" s="108"/>
      <c r="BL1334" s="108"/>
      <c r="BM1334" s="108"/>
      <c r="BN1334" s="108"/>
      <c r="CC1334" s="108"/>
      <c r="CD1334" s="108"/>
      <c r="CE1334" s="108"/>
      <c r="CF1334" s="108"/>
    </row>
    <row r="1335" spans="1:84">
      <c r="A1335" s="108"/>
      <c r="B1335" s="108"/>
      <c r="E1335" s="108"/>
      <c r="F1335" s="108"/>
      <c r="J1335" s="108"/>
      <c r="K1335" s="108"/>
      <c r="L1335" s="108"/>
      <c r="M1335" s="108"/>
      <c r="N1335" s="108"/>
      <c r="O1335" s="108"/>
      <c r="P1335" s="108"/>
      <c r="Q1335" s="108"/>
      <c r="R1335" s="108"/>
      <c r="S1335" s="108"/>
      <c r="T1335" s="108"/>
      <c r="U1335" s="108"/>
      <c r="V1335" s="108"/>
      <c r="W1335" s="108"/>
      <c r="X1335" s="108"/>
      <c r="Y1335" s="108"/>
      <c r="Z1335" s="108"/>
      <c r="AA1335" s="108"/>
      <c r="AB1335" s="108"/>
      <c r="AC1335" s="108"/>
      <c r="AD1335" s="108"/>
      <c r="AE1335" s="108"/>
      <c r="AF1335" s="108"/>
      <c r="AG1335" s="108"/>
      <c r="AH1335" s="108"/>
      <c r="AI1335" s="108"/>
      <c r="AJ1335" s="108"/>
      <c r="AK1335" s="108"/>
      <c r="AL1335" s="108"/>
      <c r="AM1335" s="108"/>
      <c r="AN1335" s="108"/>
      <c r="AO1335" s="108"/>
      <c r="AP1335" s="108"/>
      <c r="AQ1335" s="108"/>
      <c r="AR1335" s="108"/>
      <c r="AS1335" s="108"/>
      <c r="AT1335" s="108"/>
      <c r="AU1335" s="108"/>
      <c r="AV1335" s="108"/>
      <c r="AW1335" s="108"/>
      <c r="AX1335" s="108"/>
      <c r="AY1335" s="108"/>
      <c r="AZ1335" s="108"/>
      <c r="BA1335" s="108"/>
      <c r="BF1335" s="108"/>
      <c r="BH1335" s="108"/>
      <c r="BJ1335" s="108"/>
      <c r="BL1335" s="108"/>
      <c r="BM1335" s="108"/>
      <c r="BN1335" s="108"/>
      <c r="CC1335" s="108"/>
      <c r="CD1335" s="108"/>
      <c r="CE1335" s="108"/>
      <c r="CF1335" s="108"/>
    </row>
    <row r="1336" spans="1:84">
      <c r="A1336" s="108"/>
      <c r="B1336" s="108"/>
      <c r="E1336" s="108"/>
      <c r="F1336" s="108"/>
      <c r="J1336" s="108"/>
      <c r="K1336" s="108"/>
      <c r="L1336" s="108"/>
      <c r="M1336" s="108"/>
      <c r="N1336" s="108"/>
      <c r="O1336" s="108"/>
      <c r="P1336" s="108"/>
      <c r="Q1336" s="108"/>
      <c r="R1336" s="108"/>
      <c r="S1336" s="108"/>
      <c r="T1336" s="108"/>
      <c r="U1336" s="108"/>
      <c r="V1336" s="108"/>
      <c r="W1336" s="108"/>
      <c r="X1336" s="108"/>
      <c r="Y1336" s="108"/>
      <c r="Z1336" s="108"/>
      <c r="AA1336" s="108"/>
      <c r="AB1336" s="108"/>
      <c r="AC1336" s="108"/>
      <c r="AD1336" s="108"/>
      <c r="AE1336" s="108"/>
      <c r="AF1336" s="108"/>
      <c r="AG1336" s="108"/>
      <c r="AH1336" s="108"/>
      <c r="AI1336" s="108"/>
      <c r="AJ1336" s="108"/>
      <c r="AK1336" s="108"/>
      <c r="AL1336" s="108"/>
      <c r="AM1336" s="108"/>
      <c r="AN1336" s="108"/>
      <c r="AO1336" s="108"/>
      <c r="AP1336" s="108"/>
      <c r="AQ1336" s="108"/>
      <c r="AR1336" s="108"/>
      <c r="AS1336" s="108"/>
      <c r="AT1336" s="108"/>
      <c r="AU1336" s="108"/>
      <c r="AV1336" s="108"/>
      <c r="AW1336" s="108"/>
      <c r="AX1336" s="108"/>
      <c r="AY1336" s="108"/>
      <c r="AZ1336" s="108"/>
      <c r="BA1336" s="108"/>
      <c r="BF1336" s="108"/>
      <c r="BH1336" s="108"/>
      <c r="BJ1336" s="108"/>
      <c r="BL1336" s="108"/>
      <c r="BM1336" s="108"/>
      <c r="BN1336" s="108"/>
      <c r="CC1336" s="108"/>
      <c r="CD1336" s="108"/>
      <c r="CE1336" s="108"/>
      <c r="CF1336" s="108"/>
    </row>
    <row r="1337" spans="1:84">
      <c r="A1337" s="108"/>
      <c r="B1337" s="108"/>
      <c r="E1337" s="108"/>
      <c r="F1337" s="108"/>
      <c r="J1337" s="108"/>
      <c r="K1337" s="108"/>
      <c r="L1337" s="108"/>
      <c r="M1337" s="108"/>
      <c r="N1337" s="108"/>
      <c r="O1337" s="108"/>
      <c r="P1337" s="108"/>
      <c r="Q1337" s="108"/>
      <c r="R1337" s="108"/>
      <c r="S1337" s="108"/>
      <c r="T1337" s="108"/>
      <c r="U1337" s="108"/>
      <c r="V1337" s="108"/>
      <c r="W1337" s="108"/>
      <c r="X1337" s="108"/>
      <c r="Y1337" s="108"/>
      <c r="Z1337" s="108"/>
      <c r="AA1337" s="108"/>
      <c r="AB1337" s="108"/>
      <c r="AC1337" s="108"/>
      <c r="AD1337" s="108"/>
      <c r="AE1337" s="108"/>
      <c r="AF1337" s="108"/>
      <c r="AG1337" s="108"/>
      <c r="AH1337" s="108"/>
      <c r="AI1337" s="108"/>
      <c r="AJ1337" s="108"/>
      <c r="AK1337" s="108"/>
      <c r="AL1337" s="108"/>
      <c r="AM1337" s="108"/>
      <c r="AN1337" s="108"/>
      <c r="AO1337" s="108"/>
      <c r="AP1337" s="108"/>
      <c r="AQ1337" s="108"/>
      <c r="AR1337" s="108"/>
      <c r="AS1337" s="108"/>
      <c r="AT1337" s="108"/>
      <c r="AU1337" s="108"/>
      <c r="AV1337" s="108"/>
      <c r="AW1337" s="108"/>
      <c r="AX1337" s="108"/>
      <c r="AY1337" s="108"/>
      <c r="AZ1337" s="108"/>
      <c r="BA1337" s="108"/>
      <c r="BF1337" s="108"/>
      <c r="BH1337" s="108"/>
      <c r="BJ1337" s="108"/>
      <c r="BL1337" s="108"/>
      <c r="BM1337" s="108"/>
      <c r="BN1337" s="108"/>
      <c r="CC1337" s="108"/>
      <c r="CD1337" s="108"/>
      <c r="CE1337" s="108"/>
      <c r="CF1337" s="108"/>
    </row>
    <row r="1338" spans="1:84">
      <c r="A1338" s="108"/>
      <c r="B1338" s="108"/>
      <c r="E1338" s="108"/>
      <c r="F1338" s="108"/>
      <c r="J1338" s="108"/>
      <c r="K1338" s="108"/>
      <c r="L1338" s="108"/>
      <c r="M1338" s="108"/>
      <c r="N1338" s="108"/>
      <c r="O1338" s="108"/>
      <c r="P1338" s="108"/>
      <c r="Q1338" s="108"/>
      <c r="R1338" s="108"/>
      <c r="S1338" s="108"/>
      <c r="T1338" s="108"/>
      <c r="U1338" s="108"/>
      <c r="V1338" s="108"/>
      <c r="W1338" s="108"/>
      <c r="X1338" s="108"/>
      <c r="Y1338" s="108"/>
      <c r="Z1338" s="108"/>
      <c r="AA1338" s="108"/>
      <c r="AB1338" s="108"/>
      <c r="AC1338" s="108"/>
      <c r="AD1338" s="108"/>
      <c r="AE1338" s="108"/>
      <c r="AF1338" s="108"/>
      <c r="AG1338" s="108"/>
      <c r="AH1338" s="108"/>
      <c r="AI1338" s="108"/>
      <c r="AJ1338" s="108"/>
      <c r="AK1338" s="108"/>
      <c r="AL1338" s="108"/>
      <c r="AM1338" s="108"/>
      <c r="AN1338" s="108"/>
      <c r="AO1338" s="108"/>
      <c r="AP1338" s="108"/>
      <c r="AQ1338" s="108"/>
      <c r="AR1338" s="108"/>
      <c r="AS1338" s="108"/>
      <c r="AT1338" s="108"/>
      <c r="AU1338" s="108"/>
      <c r="AV1338" s="108"/>
      <c r="AW1338" s="108"/>
      <c r="AX1338" s="108"/>
      <c r="AY1338" s="108"/>
      <c r="AZ1338" s="108"/>
      <c r="BA1338" s="108"/>
      <c r="BF1338" s="108"/>
      <c r="BH1338" s="108"/>
      <c r="BJ1338" s="108"/>
      <c r="BL1338" s="108"/>
      <c r="BM1338" s="108"/>
      <c r="BN1338" s="108"/>
      <c r="CC1338" s="108"/>
      <c r="CD1338" s="108"/>
      <c r="CE1338" s="108"/>
      <c r="CF1338" s="108"/>
    </row>
    <row r="1339" spans="1:84">
      <c r="A1339" s="108"/>
      <c r="B1339" s="108"/>
      <c r="E1339" s="108"/>
      <c r="F1339" s="108"/>
      <c r="J1339" s="108"/>
      <c r="K1339" s="108"/>
      <c r="L1339" s="108"/>
      <c r="M1339" s="108"/>
      <c r="N1339" s="108"/>
      <c r="O1339" s="108"/>
      <c r="P1339" s="108"/>
      <c r="Q1339" s="108"/>
      <c r="R1339" s="108"/>
      <c r="S1339" s="108"/>
      <c r="T1339" s="108"/>
      <c r="U1339" s="108"/>
      <c r="V1339" s="108"/>
      <c r="W1339" s="108"/>
      <c r="X1339" s="108"/>
      <c r="Y1339" s="108"/>
      <c r="Z1339" s="108"/>
      <c r="AA1339" s="108"/>
      <c r="AB1339" s="108"/>
      <c r="AC1339" s="108"/>
      <c r="AD1339" s="108"/>
      <c r="AE1339" s="108"/>
      <c r="AF1339" s="108"/>
      <c r="AG1339" s="108"/>
      <c r="AH1339" s="108"/>
      <c r="AI1339" s="108"/>
      <c r="AJ1339" s="108"/>
      <c r="AK1339" s="108"/>
      <c r="AL1339" s="108"/>
      <c r="AM1339" s="108"/>
      <c r="AN1339" s="108"/>
      <c r="AO1339" s="108"/>
      <c r="AP1339" s="108"/>
      <c r="AQ1339" s="108"/>
      <c r="AR1339" s="108"/>
      <c r="AS1339" s="108"/>
      <c r="AT1339" s="108"/>
      <c r="AU1339" s="108"/>
      <c r="AV1339" s="108"/>
      <c r="AW1339" s="108"/>
      <c r="AX1339" s="108"/>
      <c r="AY1339" s="108"/>
      <c r="AZ1339" s="108"/>
      <c r="BA1339" s="108"/>
      <c r="BF1339" s="108"/>
      <c r="BH1339" s="108"/>
      <c r="BJ1339" s="108"/>
      <c r="BL1339" s="108"/>
      <c r="BM1339" s="108"/>
      <c r="BN1339" s="108"/>
      <c r="CC1339" s="108"/>
      <c r="CD1339" s="108"/>
      <c r="CE1339" s="108"/>
      <c r="CF1339" s="108"/>
    </row>
    <row r="1340" spans="1:84">
      <c r="A1340" s="108"/>
      <c r="B1340" s="108"/>
      <c r="E1340" s="108"/>
      <c r="F1340" s="108"/>
      <c r="J1340" s="108"/>
      <c r="K1340" s="108"/>
      <c r="L1340" s="108"/>
      <c r="M1340" s="108"/>
      <c r="N1340" s="108"/>
      <c r="O1340" s="108"/>
      <c r="P1340" s="108"/>
      <c r="Q1340" s="108"/>
      <c r="R1340" s="108"/>
      <c r="S1340" s="108"/>
      <c r="T1340" s="108"/>
      <c r="U1340" s="108"/>
      <c r="V1340" s="108"/>
      <c r="W1340" s="108"/>
      <c r="X1340" s="108"/>
      <c r="Y1340" s="108"/>
      <c r="Z1340" s="108"/>
      <c r="AA1340" s="108"/>
      <c r="AB1340" s="108"/>
      <c r="AC1340" s="108"/>
      <c r="AD1340" s="108"/>
      <c r="AE1340" s="108"/>
      <c r="AF1340" s="108"/>
      <c r="AG1340" s="108"/>
      <c r="AH1340" s="108"/>
      <c r="AI1340" s="108"/>
      <c r="AJ1340" s="108"/>
      <c r="AK1340" s="108"/>
      <c r="AL1340" s="108"/>
      <c r="AM1340" s="108"/>
      <c r="AN1340" s="108"/>
      <c r="AO1340" s="108"/>
      <c r="AP1340" s="108"/>
      <c r="AQ1340" s="108"/>
      <c r="AR1340" s="108"/>
      <c r="AS1340" s="108"/>
      <c r="AT1340" s="108"/>
      <c r="AU1340" s="108"/>
      <c r="AV1340" s="108"/>
      <c r="AW1340" s="108"/>
      <c r="AX1340" s="108"/>
      <c r="AY1340" s="108"/>
      <c r="AZ1340" s="108"/>
      <c r="BA1340" s="108"/>
      <c r="BF1340" s="108"/>
      <c r="BH1340" s="108"/>
      <c r="BJ1340" s="108"/>
      <c r="BL1340" s="108"/>
      <c r="BM1340" s="108"/>
      <c r="BN1340" s="108"/>
      <c r="CC1340" s="108"/>
      <c r="CD1340" s="108"/>
      <c r="CE1340" s="108"/>
      <c r="CF1340" s="108"/>
    </row>
    <row r="1341" spans="1:84">
      <c r="A1341" s="108"/>
      <c r="B1341" s="108"/>
      <c r="E1341" s="108"/>
      <c r="F1341" s="108"/>
      <c r="J1341" s="108"/>
      <c r="K1341" s="108"/>
      <c r="L1341" s="108"/>
      <c r="M1341" s="108"/>
      <c r="N1341" s="108"/>
      <c r="O1341" s="108"/>
      <c r="P1341" s="108"/>
      <c r="Q1341" s="108"/>
      <c r="R1341" s="108"/>
      <c r="S1341" s="108"/>
      <c r="T1341" s="108"/>
      <c r="U1341" s="108"/>
      <c r="V1341" s="108"/>
      <c r="W1341" s="108"/>
      <c r="X1341" s="108"/>
      <c r="Y1341" s="108"/>
      <c r="Z1341" s="108"/>
      <c r="AA1341" s="108"/>
      <c r="AB1341" s="108"/>
      <c r="AC1341" s="108"/>
      <c r="AD1341" s="108"/>
      <c r="AE1341" s="108"/>
      <c r="AF1341" s="108"/>
      <c r="AG1341" s="108"/>
      <c r="AH1341" s="108"/>
      <c r="AI1341" s="108"/>
      <c r="AJ1341" s="108"/>
      <c r="AK1341" s="108"/>
      <c r="AL1341" s="108"/>
      <c r="AM1341" s="108"/>
      <c r="AN1341" s="108"/>
      <c r="AO1341" s="108"/>
      <c r="AP1341" s="108"/>
      <c r="AQ1341" s="108"/>
      <c r="AR1341" s="108"/>
      <c r="AS1341" s="108"/>
      <c r="AT1341" s="108"/>
      <c r="AU1341" s="108"/>
      <c r="AV1341" s="108"/>
      <c r="AW1341" s="108"/>
      <c r="AX1341" s="108"/>
      <c r="AY1341" s="108"/>
      <c r="AZ1341" s="108"/>
      <c r="BA1341" s="108"/>
      <c r="BF1341" s="108"/>
      <c r="BH1341" s="108"/>
      <c r="BJ1341" s="108"/>
      <c r="BL1341" s="108"/>
      <c r="BM1341" s="108"/>
      <c r="BN1341" s="108"/>
      <c r="CC1341" s="108"/>
      <c r="CD1341" s="108"/>
      <c r="CE1341" s="108"/>
      <c r="CF1341" s="108"/>
    </row>
    <row r="1342" spans="1:84">
      <c r="A1342" s="108"/>
      <c r="B1342" s="108"/>
      <c r="E1342" s="108"/>
      <c r="F1342" s="108"/>
      <c r="J1342" s="108"/>
      <c r="K1342" s="108"/>
      <c r="L1342" s="108"/>
      <c r="M1342" s="108"/>
      <c r="N1342" s="108"/>
      <c r="O1342" s="108"/>
      <c r="P1342" s="108"/>
      <c r="Q1342" s="108"/>
      <c r="R1342" s="108"/>
      <c r="S1342" s="108"/>
      <c r="T1342" s="108"/>
      <c r="U1342" s="108"/>
      <c r="V1342" s="108"/>
      <c r="W1342" s="108"/>
      <c r="X1342" s="108"/>
      <c r="Y1342" s="108"/>
      <c r="Z1342" s="108"/>
      <c r="AA1342" s="108"/>
      <c r="AB1342" s="108"/>
      <c r="AC1342" s="108"/>
      <c r="AD1342" s="108"/>
      <c r="AE1342" s="108"/>
      <c r="AF1342" s="108"/>
      <c r="AG1342" s="108"/>
      <c r="AH1342" s="108"/>
      <c r="AI1342" s="108"/>
      <c r="AJ1342" s="108"/>
      <c r="AK1342" s="108"/>
      <c r="AL1342" s="108"/>
      <c r="AM1342" s="108"/>
      <c r="AN1342" s="108"/>
      <c r="AO1342" s="108"/>
      <c r="AP1342" s="108"/>
      <c r="AQ1342" s="108"/>
      <c r="AR1342" s="108"/>
      <c r="AS1342" s="108"/>
      <c r="AT1342" s="108"/>
      <c r="AU1342" s="108"/>
      <c r="AV1342" s="108"/>
      <c r="AW1342" s="108"/>
      <c r="AX1342" s="108"/>
      <c r="AY1342" s="108"/>
      <c r="AZ1342" s="108"/>
      <c r="BA1342" s="108"/>
      <c r="BF1342" s="108"/>
      <c r="BH1342" s="108"/>
      <c r="BJ1342" s="108"/>
      <c r="BL1342" s="108"/>
      <c r="BM1342" s="108"/>
      <c r="BN1342" s="108"/>
      <c r="CC1342" s="108"/>
      <c r="CD1342" s="108"/>
      <c r="CE1342" s="108"/>
      <c r="CF1342" s="108"/>
    </row>
    <row r="1343" spans="1:84">
      <c r="A1343" s="108"/>
      <c r="B1343" s="108"/>
      <c r="E1343" s="108"/>
      <c r="F1343" s="108"/>
      <c r="J1343" s="108"/>
      <c r="K1343" s="108"/>
      <c r="L1343" s="108"/>
      <c r="M1343" s="108"/>
      <c r="N1343" s="108"/>
      <c r="O1343" s="108"/>
      <c r="P1343" s="108"/>
      <c r="Q1343" s="108"/>
      <c r="R1343" s="108"/>
      <c r="S1343" s="108"/>
      <c r="T1343" s="108"/>
      <c r="U1343" s="108"/>
      <c r="V1343" s="108"/>
      <c r="W1343" s="108"/>
      <c r="X1343" s="108"/>
      <c r="Y1343" s="108"/>
      <c r="Z1343" s="108"/>
      <c r="AA1343" s="108"/>
      <c r="AB1343" s="108"/>
      <c r="AC1343" s="108"/>
      <c r="AD1343" s="108"/>
      <c r="AE1343" s="108"/>
      <c r="AF1343" s="108"/>
      <c r="AG1343" s="108"/>
      <c r="AH1343" s="108"/>
      <c r="AI1343" s="108"/>
      <c r="AJ1343" s="108"/>
      <c r="AK1343" s="108"/>
      <c r="AL1343" s="108"/>
      <c r="AM1343" s="108"/>
      <c r="AN1343" s="108"/>
      <c r="AO1343" s="108"/>
      <c r="AP1343" s="108"/>
      <c r="AQ1343" s="108"/>
      <c r="AR1343" s="108"/>
      <c r="AS1343" s="108"/>
      <c r="AT1343" s="108"/>
      <c r="AU1343" s="108"/>
      <c r="AV1343" s="108"/>
      <c r="AW1343" s="108"/>
      <c r="AX1343" s="108"/>
      <c r="AY1343" s="108"/>
      <c r="AZ1343" s="108"/>
      <c r="BA1343" s="108"/>
      <c r="BF1343" s="108"/>
      <c r="BH1343" s="108"/>
      <c r="BJ1343" s="108"/>
      <c r="BL1343" s="108"/>
      <c r="BM1343" s="108"/>
      <c r="BN1343" s="108"/>
      <c r="CC1343" s="108"/>
      <c r="CD1343" s="108"/>
      <c r="CE1343" s="108"/>
      <c r="CF1343" s="108"/>
    </row>
    <row r="1344" spans="1:84">
      <c r="A1344" s="108"/>
      <c r="B1344" s="108"/>
      <c r="E1344" s="108"/>
      <c r="F1344" s="108"/>
      <c r="J1344" s="108"/>
      <c r="K1344" s="108"/>
      <c r="L1344" s="108"/>
      <c r="M1344" s="108"/>
      <c r="N1344" s="108"/>
      <c r="O1344" s="108"/>
      <c r="P1344" s="108"/>
      <c r="Q1344" s="108"/>
      <c r="R1344" s="108"/>
      <c r="S1344" s="108"/>
      <c r="T1344" s="108"/>
      <c r="U1344" s="108"/>
      <c r="V1344" s="108"/>
      <c r="W1344" s="108"/>
      <c r="X1344" s="108"/>
      <c r="Y1344" s="108"/>
      <c r="Z1344" s="108"/>
      <c r="AA1344" s="108"/>
      <c r="AB1344" s="108"/>
      <c r="AC1344" s="108"/>
      <c r="AD1344" s="108"/>
      <c r="AE1344" s="108"/>
      <c r="AF1344" s="108"/>
      <c r="AG1344" s="108"/>
      <c r="AH1344" s="108"/>
      <c r="AI1344" s="108"/>
      <c r="AJ1344" s="108"/>
      <c r="AK1344" s="108"/>
      <c r="AL1344" s="108"/>
      <c r="AM1344" s="108"/>
      <c r="AN1344" s="108"/>
      <c r="AO1344" s="108"/>
      <c r="AP1344" s="108"/>
      <c r="AQ1344" s="108"/>
      <c r="AR1344" s="108"/>
      <c r="AS1344" s="108"/>
      <c r="AT1344" s="108"/>
      <c r="AU1344" s="108"/>
      <c r="AV1344" s="108"/>
      <c r="AW1344" s="108"/>
      <c r="AX1344" s="108"/>
      <c r="AY1344" s="108"/>
      <c r="AZ1344" s="108"/>
      <c r="BA1344" s="108"/>
      <c r="BF1344" s="108"/>
      <c r="BH1344" s="108"/>
      <c r="BJ1344" s="108"/>
      <c r="BL1344" s="108"/>
      <c r="BM1344" s="108"/>
      <c r="BN1344" s="108"/>
      <c r="CC1344" s="108"/>
      <c r="CD1344" s="108"/>
      <c r="CE1344" s="108"/>
      <c r="CF1344" s="108"/>
    </row>
    <row r="1345" spans="1:84">
      <c r="A1345" s="108"/>
      <c r="B1345" s="108"/>
      <c r="E1345" s="108"/>
      <c r="F1345" s="108"/>
      <c r="J1345" s="108"/>
      <c r="K1345" s="108"/>
      <c r="L1345" s="108"/>
      <c r="M1345" s="108"/>
      <c r="N1345" s="108"/>
      <c r="O1345" s="108"/>
      <c r="P1345" s="108"/>
      <c r="Q1345" s="108"/>
      <c r="R1345" s="108"/>
      <c r="S1345" s="108"/>
      <c r="T1345" s="108"/>
      <c r="U1345" s="108"/>
      <c r="V1345" s="108"/>
      <c r="W1345" s="108"/>
      <c r="X1345" s="108"/>
      <c r="Y1345" s="108"/>
      <c r="Z1345" s="108"/>
      <c r="AA1345" s="108"/>
      <c r="AB1345" s="108"/>
      <c r="AC1345" s="108"/>
      <c r="AD1345" s="108"/>
      <c r="AE1345" s="108"/>
      <c r="AF1345" s="108"/>
      <c r="AG1345" s="108"/>
      <c r="AH1345" s="108"/>
      <c r="AI1345" s="108"/>
      <c r="AJ1345" s="108"/>
      <c r="AK1345" s="108"/>
      <c r="AL1345" s="108"/>
      <c r="AM1345" s="108"/>
      <c r="AN1345" s="108"/>
      <c r="AO1345" s="108"/>
      <c r="AP1345" s="108"/>
      <c r="AQ1345" s="108"/>
      <c r="AR1345" s="108"/>
      <c r="AS1345" s="108"/>
      <c r="AT1345" s="108"/>
      <c r="AU1345" s="108"/>
      <c r="AV1345" s="108"/>
      <c r="AW1345" s="108"/>
      <c r="AX1345" s="108"/>
      <c r="AY1345" s="108"/>
      <c r="AZ1345" s="108"/>
      <c r="BA1345" s="108"/>
      <c r="BF1345" s="108"/>
      <c r="BH1345" s="108"/>
      <c r="BJ1345" s="108"/>
      <c r="BL1345" s="108"/>
      <c r="BM1345" s="108"/>
      <c r="BN1345" s="108"/>
      <c r="CC1345" s="108"/>
      <c r="CD1345" s="108"/>
      <c r="CE1345" s="108"/>
      <c r="CF1345" s="108"/>
    </row>
    <row r="1346" spans="1:84">
      <c r="A1346" s="108"/>
      <c r="B1346" s="108"/>
      <c r="E1346" s="108"/>
      <c r="F1346" s="108"/>
      <c r="J1346" s="108"/>
      <c r="K1346" s="108"/>
      <c r="L1346" s="108"/>
      <c r="M1346" s="108"/>
      <c r="N1346" s="108"/>
      <c r="O1346" s="108"/>
      <c r="P1346" s="108"/>
      <c r="Q1346" s="108"/>
      <c r="R1346" s="108"/>
      <c r="S1346" s="108"/>
      <c r="T1346" s="108"/>
      <c r="U1346" s="108"/>
      <c r="V1346" s="108"/>
      <c r="W1346" s="108"/>
      <c r="X1346" s="108"/>
      <c r="Y1346" s="108"/>
      <c r="Z1346" s="108"/>
      <c r="AA1346" s="108"/>
      <c r="AB1346" s="108"/>
      <c r="AC1346" s="108"/>
      <c r="AD1346" s="108"/>
      <c r="AE1346" s="108"/>
      <c r="AF1346" s="108"/>
      <c r="AG1346" s="108"/>
      <c r="AH1346" s="108"/>
      <c r="AI1346" s="108"/>
      <c r="AJ1346" s="108"/>
      <c r="AK1346" s="108"/>
      <c r="AL1346" s="108"/>
      <c r="AM1346" s="108"/>
      <c r="AN1346" s="108"/>
      <c r="AO1346" s="108"/>
      <c r="AP1346" s="108"/>
      <c r="AQ1346" s="108"/>
      <c r="AR1346" s="108"/>
      <c r="AS1346" s="108"/>
      <c r="AT1346" s="108"/>
      <c r="AU1346" s="108"/>
      <c r="AV1346" s="108"/>
      <c r="AW1346" s="108"/>
      <c r="AX1346" s="108"/>
      <c r="AY1346" s="108"/>
      <c r="AZ1346" s="108"/>
      <c r="BA1346" s="108"/>
      <c r="BF1346" s="108"/>
      <c r="BH1346" s="108"/>
      <c r="BJ1346" s="108"/>
      <c r="BL1346" s="108"/>
      <c r="BM1346" s="108"/>
      <c r="BN1346" s="108"/>
      <c r="CC1346" s="108"/>
      <c r="CD1346" s="108"/>
      <c r="CE1346" s="108"/>
      <c r="CF1346" s="108"/>
    </row>
    <row r="1347" spans="1:84">
      <c r="A1347" s="108"/>
      <c r="B1347" s="108"/>
      <c r="E1347" s="108"/>
      <c r="F1347" s="108"/>
      <c r="J1347" s="108"/>
      <c r="K1347" s="108"/>
      <c r="L1347" s="108"/>
      <c r="M1347" s="108"/>
      <c r="N1347" s="108"/>
      <c r="O1347" s="108"/>
      <c r="P1347" s="108"/>
      <c r="Q1347" s="108"/>
      <c r="R1347" s="108"/>
      <c r="S1347" s="108"/>
      <c r="T1347" s="108"/>
      <c r="U1347" s="108"/>
      <c r="V1347" s="108"/>
      <c r="W1347" s="108"/>
      <c r="X1347" s="108"/>
      <c r="Y1347" s="108"/>
      <c r="Z1347" s="108"/>
      <c r="AA1347" s="108"/>
      <c r="AB1347" s="108"/>
      <c r="AC1347" s="108"/>
      <c r="AD1347" s="108"/>
      <c r="AE1347" s="108"/>
      <c r="AF1347" s="108"/>
      <c r="AG1347" s="108"/>
      <c r="AH1347" s="108"/>
      <c r="AI1347" s="108"/>
      <c r="AJ1347" s="108"/>
      <c r="AK1347" s="108"/>
      <c r="AL1347" s="108"/>
      <c r="AM1347" s="108"/>
      <c r="AN1347" s="108"/>
      <c r="AO1347" s="108"/>
      <c r="AP1347" s="108"/>
      <c r="AQ1347" s="108"/>
      <c r="AR1347" s="108"/>
      <c r="AS1347" s="108"/>
      <c r="AT1347" s="108"/>
      <c r="AU1347" s="108"/>
      <c r="AV1347" s="108"/>
      <c r="AW1347" s="108"/>
      <c r="AX1347" s="108"/>
      <c r="AY1347" s="108"/>
      <c r="AZ1347" s="108"/>
      <c r="BA1347" s="108"/>
      <c r="BF1347" s="108"/>
      <c r="BH1347" s="108"/>
      <c r="BJ1347" s="108"/>
      <c r="BL1347" s="108"/>
      <c r="BM1347" s="108"/>
      <c r="BN1347" s="108"/>
      <c r="CC1347" s="108"/>
      <c r="CD1347" s="108"/>
      <c r="CE1347" s="108"/>
      <c r="CF1347" s="108"/>
    </row>
    <row r="1348" spans="1:84">
      <c r="A1348" s="108"/>
      <c r="B1348" s="108"/>
      <c r="E1348" s="108"/>
      <c r="F1348" s="108"/>
      <c r="J1348" s="108"/>
      <c r="K1348" s="108"/>
      <c r="L1348" s="108"/>
      <c r="M1348" s="108"/>
      <c r="N1348" s="108"/>
      <c r="O1348" s="108"/>
      <c r="P1348" s="108"/>
      <c r="Q1348" s="108"/>
      <c r="R1348" s="108"/>
      <c r="S1348" s="108"/>
      <c r="T1348" s="108"/>
      <c r="U1348" s="108"/>
      <c r="V1348" s="108"/>
      <c r="W1348" s="108"/>
      <c r="X1348" s="108"/>
      <c r="Y1348" s="108"/>
      <c r="Z1348" s="108"/>
      <c r="AA1348" s="108"/>
      <c r="AB1348" s="108"/>
      <c r="AC1348" s="108"/>
      <c r="AD1348" s="108"/>
      <c r="AE1348" s="108"/>
      <c r="AF1348" s="108"/>
      <c r="AG1348" s="108"/>
      <c r="AH1348" s="108"/>
      <c r="AI1348" s="108"/>
      <c r="AJ1348" s="108"/>
      <c r="AK1348" s="108"/>
      <c r="AL1348" s="108"/>
      <c r="AM1348" s="108"/>
      <c r="AN1348" s="108"/>
      <c r="AO1348" s="108"/>
      <c r="AP1348" s="108"/>
      <c r="AQ1348" s="108"/>
      <c r="AR1348" s="108"/>
      <c r="AS1348" s="108"/>
      <c r="AT1348" s="108"/>
      <c r="AU1348" s="108"/>
      <c r="AV1348" s="108"/>
      <c r="AW1348" s="108"/>
      <c r="AX1348" s="108"/>
      <c r="AY1348" s="108"/>
      <c r="AZ1348" s="108"/>
      <c r="BA1348" s="108"/>
      <c r="BF1348" s="108"/>
      <c r="BH1348" s="108"/>
      <c r="BJ1348" s="108"/>
      <c r="BL1348" s="108"/>
      <c r="BM1348" s="108"/>
      <c r="BN1348" s="108"/>
      <c r="CC1348" s="108"/>
      <c r="CD1348" s="108"/>
      <c r="CE1348" s="108"/>
      <c r="CF1348" s="108"/>
    </row>
    <row r="1349" spans="1:84">
      <c r="A1349" s="108"/>
      <c r="B1349" s="108"/>
      <c r="E1349" s="108"/>
      <c r="F1349" s="108"/>
      <c r="J1349" s="108"/>
      <c r="K1349" s="108"/>
      <c r="L1349" s="108"/>
      <c r="M1349" s="108"/>
      <c r="N1349" s="108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8"/>
      <c r="AA1349" s="108"/>
      <c r="AB1349" s="108"/>
      <c r="AC1349" s="108"/>
      <c r="AD1349" s="108"/>
      <c r="AE1349" s="108"/>
      <c r="AF1349" s="108"/>
      <c r="AG1349" s="108"/>
      <c r="AH1349" s="108"/>
      <c r="AI1349" s="108"/>
      <c r="AJ1349" s="108"/>
      <c r="AK1349" s="108"/>
      <c r="AL1349" s="108"/>
      <c r="AM1349" s="108"/>
      <c r="AN1349" s="108"/>
      <c r="AO1349" s="108"/>
      <c r="AP1349" s="108"/>
      <c r="AQ1349" s="108"/>
      <c r="AR1349" s="108"/>
      <c r="AS1349" s="108"/>
      <c r="AT1349" s="108"/>
      <c r="AU1349" s="108"/>
      <c r="AV1349" s="108"/>
      <c r="AW1349" s="108"/>
      <c r="AX1349" s="108"/>
      <c r="AY1349" s="108"/>
      <c r="AZ1349" s="108"/>
      <c r="BA1349" s="108"/>
      <c r="BF1349" s="108"/>
      <c r="BH1349" s="108"/>
      <c r="BJ1349" s="108"/>
      <c r="BL1349" s="108"/>
      <c r="BM1349" s="108"/>
      <c r="BN1349" s="108"/>
      <c r="CC1349" s="108"/>
      <c r="CD1349" s="108"/>
      <c r="CE1349" s="108"/>
      <c r="CF1349" s="108"/>
    </row>
    <row r="1350" spans="1:84">
      <c r="A1350" s="108"/>
      <c r="B1350" s="108"/>
      <c r="E1350" s="108"/>
      <c r="F1350" s="108"/>
      <c r="J1350" s="108"/>
      <c r="K1350" s="108"/>
      <c r="L1350" s="108"/>
      <c r="M1350" s="108"/>
      <c r="N1350" s="108"/>
      <c r="O1350" s="108"/>
      <c r="P1350" s="108"/>
      <c r="Q1350" s="108"/>
      <c r="R1350" s="108"/>
      <c r="S1350" s="108"/>
      <c r="T1350" s="108"/>
      <c r="U1350" s="108"/>
      <c r="V1350" s="108"/>
      <c r="W1350" s="108"/>
      <c r="X1350" s="108"/>
      <c r="Y1350" s="108"/>
      <c r="Z1350" s="108"/>
      <c r="AA1350" s="108"/>
      <c r="AB1350" s="108"/>
      <c r="AC1350" s="108"/>
      <c r="AD1350" s="108"/>
      <c r="AE1350" s="108"/>
      <c r="AF1350" s="108"/>
      <c r="AG1350" s="108"/>
      <c r="AH1350" s="108"/>
      <c r="AI1350" s="108"/>
      <c r="AJ1350" s="108"/>
      <c r="AK1350" s="108"/>
      <c r="AL1350" s="108"/>
      <c r="AM1350" s="108"/>
      <c r="AN1350" s="108"/>
      <c r="AO1350" s="108"/>
      <c r="AP1350" s="108"/>
      <c r="AQ1350" s="108"/>
      <c r="AR1350" s="108"/>
      <c r="AS1350" s="108"/>
      <c r="AT1350" s="108"/>
      <c r="AU1350" s="108"/>
      <c r="AV1350" s="108"/>
      <c r="AW1350" s="108"/>
      <c r="AX1350" s="108"/>
      <c r="AY1350" s="108"/>
      <c r="AZ1350" s="108"/>
      <c r="BA1350" s="108"/>
      <c r="BF1350" s="108"/>
      <c r="BH1350" s="108"/>
      <c r="BJ1350" s="108"/>
      <c r="BL1350" s="108"/>
      <c r="BM1350" s="108"/>
      <c r="BN1350" s="108"/>
      <c r="CC1350" s="108"/>
      <c r="CD1350" s="108"/>
      <c r="CE1350" s="108"/>
      <c r="CF1350" s="108"/>
    </row>
    <row r="1351" spans="1:84">
      <c r="A1351" s="108"/>
      <c r="B1351" s="108"/>
      <c r="E1351" s="108"/>
      <c r="F1351" s="108"/>
      <c r="J1351" s="108"/>
      <c r="K1351" s="108"/>
      <c r="L1351" s="108"/>
      <c r="M1351" s="108"/>
      <c r="N1351" s="108"/>
      <c r="O1351" s="108"/>
      <c r="P1351" s="108"/>
      <c r="Q1351" s="108"/>
      <c r="R1351" s="108"/>
      <c r="S1351" s="108"/>
      <c r="T1351" s="108"/>
      <c r="U1351" s="108"/>
      <c r="V1351" s="108"/>
      <c r="W1351" s="108"/>
      <c r="X1351" s="108"/>
      <c r="Y1351" s="108"/>
      <c r="Z1351" s="108"/>
      <c r="AA1351" s="108"/>
      <c r="AB1351" s="108"/>
      <c r="AC1351" s="108"/>
      <c r="AD1351" s="108"/>
      <c r="AE1351" s="108"/>
      <c r="AF1351" s="108"/>
      <c r="AG1351" s="108"/>
      <c r="AH1351" s="108"/>
      <c r="AI1351" s="108"/>
      <c r="AJ1351" s="108"/>
      <c r="AK1351" s="108"/>
      <c r="AL1351" s="108"/>
      <c r="AM1351" s="108"/>
      <c r="AN1351" s="108"/>
      <c r="AO1351" s="108"/>
      <c r="AP1351" s="108"/>
      <c r="AQ1351" s="108"/>
      <c r="AR1351" s="108"/>
      <c r="AS1351" s="108"/>
      <c r="AT1351" s="108"/>
      <c r="AU1351" s="108"/>
      <c r="AV1351" s="108"/>
      <c r="AW1351" s="108"/>
      <c r="AX1351" s="108"/>
      <c r="AY1351" s="108"/>
      <c r="AZ1351" s="108"/>
      <c r="BA1351" s="108"/>
      <c r="BF1351" s="108"/>
      <c r="BH1351" s="108"/>
      <c r="BJ1351" s="108"/>
      <c r="BL1351" s="108"/>
      <c r="BM1351" s="108"/>
      <c r="BN1351" s="108"/>
      <c r="CC1351" s="108"/>
      <c r="CD1351" s="108"/>
      <c r="CE1351" s="108"/>
      <c r="CF1351" s="108"/>
    </row>
    <row r="1352" spans="1:84">
      <c r="A1352" s="108"/>
      <c r="B1352" s="108"/>
      <c r="E1352" s="108"/>
      <c r="F1352" s="108"/>
      <c r="J1352" s="108"/>
      <c r="K1352" s="108"/>
      <c r="L1352" s="108"/>
      <c r="M1352" s="108"/>
      <c r="N1352" s="108"/>
      <c r="O1352" s="108"/>
      <c r="P1352" s="108"/>
      <c r="Q1352" s="108"/>
      <c r="R1352" s="108"/>
      <c r="S1352" s="108"/>
      <c r="T1352" s="108"/>
      <c r="U1352" s="108"/>
      <c r="V1352" s="108"/>
      <c r="W1352" s="108"/>
      <c r="X1352" s="108"/>
      <c r="Y1352" s="108"/>
      <c r="Z1352" s="108"/>
      <c r="AA1352" s="108"/>
      <c r="AB1352" s="108"/>
      <c r="AC1352" s="108"/>
      <c r="AD1352" s="108"/>
      <c r="AE1352" s="108"/>
      <c r="AF1352" s="108"/>
      <c r="AG1352" s="108"/>
      <c r="AH1352" s="108"/>
      <c r="AI1352" s="108"/>
      <c r="AJ1352" s="108"/>
      <c r="AK1352" s="108"/>
      <c r="AL1352" s="108"/>
      <c r="AM1352" s="108"/>
      <c r="AN1352" s="108"/>
      <c r="AO1352" s="108"/>
      <c r="AP1352" s="108"/>
      <c r="AQ1352" s="108"/>
      <c r="AR1352" s="108"/>
      <c r="AS1352" s="108"/>
      <c r="AT1352" s="108"/>
      <c r="AU1352" s="108"/>
      <c r="AV1352" s="108"/>
      <c r="AW1352" s="108"/>
      <c r="AX1352" s="108"/>
      <c r="AY1352" s="108"/>
      <c r="AZ1352" s="108"/>
      <c r="BA1352" s="108"/>
      <c r="BF1352" s="108"/>
      <c r="BH1352" s="108"/>
      <c r="BJ1352" s="108"/>
      <c r="BL1352" s="108"/>
      <c r="BM1352" s="108"/>
      <c r="BN1352" s="108"/>
      <c r="CC1352" s="108"/>
      <c r="CD1352" s="108"/>
      <c r="CE1352" s="108"/>
      <c r="CF1352" s="108"/>
    </row>
    <row r="1353" spans="1:84">
      <c r="A1353" s="108"/>
      <c r="B1353" s="108"/>
      <c r="E1353" s="108"/>
      <c r="F1353" s="108"/>
      <c r="J1353" s="108"/>
      <c r="K1353" s="108"/>
      <c r="L1353" s="108"/>
      <c r="M1353" s="108"/>
      <c r="N1353" s="108"/>
      <c r="O1353" s="108"/>
      <c r="P1353" s="108"/>
      <c r="Q1353" s="108"/>
      <c r="R1353" s="108"/>
      <c r="S1353" s="108"/>
      <c r="T1353" s="108"/>
      <c r="U1353" s="108"/>
      <c r="V1353" s="108"/>
      <c r="W1353" s="108"/>
      <c r="X1353" s="108"/>
      <c r="Y1353" s="108"/>
      <c r="Z1353" s="108"/>
      <c r="AA1353" s="108"/>
      <c r="AB1353" s="108"/>
      <c r="AC1353" s="108"/>
      <c r="AD1353" s="108"/>
      <c r="AE1353" s="108"/>
      <c r="AF1353" s="108"/>
      <c r="AG1353" s="108"/>
      <c r="AH1353" s="108"/>
      <c r="AI1353" s="108"/>
      <c r="AJ1353" s="108"/>
      <c r="AK1353" s="108"/>
      <c r="AL1353" s="108"/>
      <c r="AM1353" s="108"/>
      <c r="AN1353" s="108"/>
      <c r="AO1353" s="108"/>
      <c r="AP1353" s="108"/>
      <c r="AQ1353" s="108"/>
      <c r="AR1353" s="108"/>
      <c r="AS1353" s="108"/>
      <c r="AT1353" s="108"/>
      <c r="AU1353" s="108"/>
      <c r="AV1353" s="108"/>
      <c r="AW1353" s="108"/>
      <c r="AX1353" s="108"/>
      <c r="AY1353" s="108"/>
      <c r="AZ1353" s="108"/>
      <c r="BA1353" s="108"/>
      <c r="BF1353" s="108"/>
      <c r="BH1353" s="108"/>
      <c r="BJ1353" s="108"/>
      <c r="BL1353" s="108"/>
      <c r="BM1353" s="108"/>
      <c r="BN1353" s="108"/>
      <c r="CC1353" s="108"/>
      <c r="CD1353" s="108"/>
      <c r="CE1353" s="108"/>
      <c r="CF1353" s="108"/>
    </row>
    <row r="1354" spans="1:84">
      <c r="A1354" s="108"/>
      <c r="B1354" s="108"/>
      <c r="E1354" s="108"/>
      <c r="F1354" s="108"/>
      <c r="J1354" s="108"/>
      <c r="K1354" s="108"/>
      <c r="L1354" s="108"/>
      <c r="M1354" s="108"/>
      <c r="N1354" s="108"/>
      <c r="O1354" s="108"/>
      <c r="P1354" s="108"/>
      <c r="Q1354" s="108"/>
      <c r="R1354" s="108"/>
      <c r="S1354" s="108"/>
      <c r="T1354" s="108"/>
      <c r="U1354" s="108"/>
      <c r="V1354" s="108"/>
      <c r="W1354" s="108"/>
      <c r="X1354" s="108"/>
      <c r="Y1354" s="108"/>
      <c r="Z1354" s="108"/>
      <c r="AA1354" s="108"/>
      <c r="AB1354" s="108"/>
      <c r="AC1354" s="108"/>
      <c r="AD1354" s="108"/>
      <c r="AE1354" s="108"/>
      <c r="AF1354" s="108"/>
      <c r="AG1354" s="108"/>
      <c r="AH1354" s="108"/>
      <c r="AI1354" s="108"/>
      <c r="AJ1354" s="108"/>
      <c r="AK1354" s="108"/>
      <c r="AL1354" s="108"/>
      <c r="AM1354" s="108"/>
      <c r="AN1354" s="108"/>
      <c r="AO1354" s="108"/>
      <c r="AP1354" s="108"/>
      <c r="AQ1354" s="108"/>
      <c r="AR1354" s="108"/>
      <c r="AS1354" s="108"/>
      <c r="AT1354" s="108"/>
      <c r="AU1354" s="108"/>
      <c r="AV1354" s="108"/>
      <c r="AW1354" s="108"/>
      <c r="AX1354" s="108"/>
      <c r="AY1354" s="108"/>
      <c r="AZ1354" s="108"/>
      <c r="BA1354" s="108"/>
      <c r="BF1354" s="108"/>
      <c r="BH1354" s="108"/>
      <c r="BJ1354" s="108"/>
      <c r="BL1354" s="108"/>
      <c r="BM1354" s="108"/>
      <c r="BN1354" s="108"/>
      <c r="CC1354" s="108"/>
      <c r="CD1354" s="108"/>
      <c r="CE1354" s="108"/>
      <c r="CF1354" s="108"/>
    </row>
    <row r="1355" spans="1:84">
      <c r="A1355" s="108"/>
      <c r="B1355" s="108"/>
      <c r="E1355" s="108"/>
      <c r="F1355" s="108"/>
      <c r="J1355" s="108"/>
      <c r="K1355" s="108"/>
      <c r="L1355" s="108"/>
      <c r="M1355" s="108"/>
      <c r="N1355" s="108"/>
      <c r="O1355" s="108"/>
      <c r="P1355" s="108"/>
      <c r="Q1355" s="108"/>
      <c r="R1355" s="108"/>
      <c r="S1355" s="108"/>
      <c r="T1355" s="108"/>
      <c r="U1355" s="108"/>
      <c r="V1355" s="108"/>
      <c r="W1355" s="108"/>
      <c r="X1355" s="108"/>
      <c r="Y1355" s="108"/>
      <c r="Z1355" s="108"/>
      <c r="AA1355" s="108"/>
      <c r="AB1355" s="108"/>
      <c r="AC1355" s="108"/>
      <c r="AD1355" s="108"/>
      <c r="AE1355" s="108"/>
      <c r="AF1355" s="108"/>
      <c r="AG1355" s="108"/>
      <c r="AH1355" s="108"/>
      <c r="AI1355" s="108"/>
      <c r="AJ1355" s="108"/>
      <c r="AK1355" s="108"/>
      <c r="AL1355" s="108"/>
      <c r="AM1355" s="108"/>
      <c r="AN1355" s="108"/>
      <c r="AO1355" s="108"/>
      <c r="AP1355" s="108"/>
      <c r="AQ1355" s="108"/>
      <c r="AR1355" s="108"/>
      <c r="AS1355" s="108"/>
      <c r="AT1355" s="108"/>
      <c r="AU1355" s="108"/>
      <c r="AV1355" s="108"/>
      <c r="AW1355" s="108"/>
      <c r="AX1355" s="108"/>
      <c r="AY1355" s="108"/>
      <c r="AZ1355" s="108"/>
      <c r="BA1355" s="108"/>
      <c r="BF1355" s="108"/>
      <c r="BH1355" s="108"/>
      <c r="BJ1355" s="108"/>
      <c r="BL1355" s="108"/>
      <c r="BM1355" s="108"/>
      <c r="BN1355" s="108"/>
      <c r="CC1355" s="108"/>
      <c r="CD1355" s="108"/>
      <c r="CE1355" s="108"/>
      <c r="CF1355" s="108"/>
    </row>
    <row r="1356" spans="1:84">
      <c r="A1356" s="108"/>
      <c r="B1356" s="108"/>
      <c r="E1356" s="108"/>
      <c r="F1356" s="108"/>
      <c r="J1356" s="108"/>
      <c r="K1356" s="108"/>
      <c r="L1356" s="108"/>
      <c r="M1356" s="108"/>
      <c r="N1356" s="108"/>
      <c r="O1356" s="108"/>
      <c r="P1356" s="108"/>
      <c r="Q1356" s="108"/>
      <c r="R1356" s="108"/>
      <c r="S1356" s="108"/>
      <c r="T1356" s="108"/>
      <c r="U1356" s="108"/>
      <c r="V1356" s="108"/>
      <c r="W1356" s="108"/>
      <c r="X1356" s="108"/>
      <c r="Y1356" s="108"/>
      <c r="Z1356" s="108"/>
      <c r="AA1356" s="108"/>
      <c r="AB1356" s="108"/>
      <c r="AC1356" s="108"/>
      <c r="AD1356" s="108"/>
      <c r="AE1356" s="108"/>
      <c r="AF1356" s="108"/>
      <c r="AG1356" s="108"/>
      <c r="AH1356" s="108"/>
      <c r="AI1356" s="108"/>
      <c r="AJ1356" s="108"/>
      <c r="AK1356" s="108"/>
      <c r="AL1356" s="108"/>
      <c r="AM1356" s="108"/>
      <c r="AN1356" s="108"/>
      <c r="AO1356" s="108"/>
      <c r="AP1356" s="108"/>
      <c r="AQ1356" s="108"/>
      <c r="AR1356" s="108"/>
      <c r="AS1356" s="108"/>
      <c r="AT1356" s="108"/>
      <c r="AU1356" s="108"/>
      <c r="AV1356" s="108"/>
      <c r="AW1356" s="108"/>
      <c r="AX1356" s="108"/>
      <c r="AY1356" s="108"/>
      <c r="AZ1356" s="108"/>
      <c r="BA1356" s="108"/>
      <c r="BF1356" s="108"/>
      <c r="BH1356" s="108"/>
      <c r="BJ1356" s="108"/>
      <c r="BL1356" s="108"/>
      <c r="BM1356" s="108"/>
      <c r="BN1356" s="108"/>
      <c r="CC1356" s="108"/>
      <c r="CD1356" s="108"/>
      <c r="CE1356" s="108"/>
      <c r="CF1356" s="108"/>
    </row>
    <row r="1357" spans="1:84">
      <c r="A1357" s="108"/>
      <c r="B1357" s="108"/>
      <c r="E1357" s="108"/>
      <c r="F1357" s="108"/>
      <c r="J1357" s="108"/>
      <c r="K1357" s="108"/>
      <c r="L1357" s="108"/>
      <c r="M1357" s="108"/>
      <c r="N1357" s="108"/>
      <c r="O1357" s="108"/>
      <c r="P1357" s="108"/>
      <c r="Q1357" s="108"/>
      <c r="R1357" s="108"/>
      <c r="S1357" s="108"/>
      <c r="T1357" s="108"/>
      <c r="U1357" s="108"/>
      <c r="V1357" s="108"/>
      <c r="W1357" s="108"/>
      <c r="X1357" s="108"/>
      <c r="Y1357" s="108"/>
      <c r="Z1357" s="108"/>
      <c r="AA1357" s="108"/>
      <c r="AB1357" s="108"/>
      <c r="AC1357" s="108"/>
      <c r="AD1357" s="108"/>
      <c r="AE1357" s="108"/>
      <c r="AF1357" s="108"/>
      <c r="AG1357" s="108"/>
      <c r="AH1357" s="108"/>
      <c r="AI1357" s="108"/>
      <c r="AJ1357" s="108"/>
      <c r="AK1357" s="108"/>
      <c r="AL1357" s="108"/>
      <c r="AM1357" s="108"/>
      <c r="AN1357" s="108"/>
      <c r="AO1357" s="108"/>
      <c r="AP1357" s="108"/>
      <c r="AQ1357" s="108"/>
      <c r="AR1357" s="108"/>
      <c r="AS1357" s="108"/>
      <c r="AT1357" s="108"/>
      <c r="AU1357" s="108"/>
      <c r="AV1357" s="108"/>
      <c r="AW1357" s="108"/>
      <c r="AX1357" s="108"/>
      <c r="AY1357" s="108"/>
      <c r="AZ1357" s="108"/>
      <c r="BA1357" s="108"/>
      <c r="BF1357" s="108"/>
      <c r="BH1357" s="108"/>
      <c r="BJ1357" s="108"/>
      <c r="BL1357" s="108"/>
      <c r="BM1357" s="108"/>
      <c r="BN1357" s="108"/>
      <c r="CC1357" s="108"/>
      <c r="CD1357" s="108"/>
      <c r="CE1357" s="108"/>
      <c r="CF1357" s="108"/>
    </row>
    <row r="1358" spans="1:84">
      <c r="A1358" s="108"/>
      <c r="B1358" s="108"/>
      <c r="E1358" s="108"/>
      <c r="F1358" s="108"/>
      <c r="J1358" s="108"/>
      <c r="K1358" s="108"/>
      <c r="L1358" s="108"/>
      <c r="M1358" s="108"/>
      <c r="N1358" s="108"/>
      <c r="O1358" s="108"/>
      <c r="P1358" s="108"/>
      <c r="Q1358" s="108"/>
      <c r="R1358" s="108"/>
      <c r="S1358" s="108"/>
      <c r="T1358" s="108"/>
      <c r="U1358" s="108"/>
      <c r="V1358" s="108"/>
      <c r="W1358" s="108"/>
      <c r="X1358" s="108"/>
      <c r="Y1358" s="108"/>
      <c r="Z1358" s="108"/>
      <c r="AA1358" s="108"/>
      <c r="AB1358" s="108"/>
      <c r="AC1358" s="108"/>
      <c r="AD1358" s="108"/>
      <c r="AE1358" s="108"/>
      <c r="AF1358" s="108"/>
      <c r="AG1358" s="108"/>
      <c r="AH1358" s="108"/>
      <c r="AI1358" s="108"/>
      <c r="AJ1358" s="108"/>
      <c r="AK1358" s="108"/>
      <c r="AL1358" s="108"/>
      <c r="AM1358" s="108"/>
      <c r="AN1358" s="108"/>
      <c r="AO1358" s="108"/>
      <c r="AP1358" s="108"/>
      <c r="AQ1358" s="108"/>
      <c r="AR1358" s="108"/>
      <c r="AS1358" s="108"/>
      <c r="AT1358" s="108"/>
      <c r="AU1358" s="108"/>
      <c r="AV1358" s="108"/>
      <c r="AW1358" s="108"/>
      <c r="AX1358" s="108"/>
      <c r="AY1358" s="108"/>
      <c r="AZ1358" s="108"/>
      <c r="BA1358" s="108"/>
      <c r="BF1358" s="108"/>
      <c r="BH1358" s="108"/>
      <c r="BJ1358" s="108"/>
      <c r="BL1358" s="108"/>
      <c r="BM1358" s="108"/>
      <c r="BN1358" s="108"/>
      <c r="CC1358" s="108"/>
      <c r="CD1358" s="108"/>
      <c r="CE1358" s="108"/>
      <c r="CF1358" s="108"/>
    </row>
    <row r="1359" spans="1:84">
      <c r="A1359" s="108"/>
      <c r="B1359" s="108"/>
      <c r="E1359" s="108"/>
      <c r="F1359" s="108"/>
      <c r="J1359" s="108"/>
      <c r="K1359" s="108"/>
      <c r="L1359" s="108"/>
      <c r="M1359" s="108"/>
      <c r="N1359" s="108"/>
      <c r="O1359" s="108"/>
      <c r="P1359" s="108"/>
      <c r="Q1359" s="108"/>
      <c r="R1359" s="108"/>
      <c r="S1359" s="108"/>
      <c r="T1359" s="108"/>
      <c r="U1359" s="108"/>
      <c r="V1359" s="108"/>
      <c r="W1359" s="108"/>
      <c r="X1359" s="108"/>
      <c r="Y1359" s="108"/>
      <c r="Z1359" s="108"/>
      <c r="AA1359" s="108"/>
      <c r="AB1359" s="108"/>
      <c r="AC1359" s="108"/>
      <c r="AD1359" s="108"/>
      <c r="AE1359" s="108"/>
      <c r="AF1359" s="108"/>
      <c r="AG1359" s="108"/>
      <c r="AH1359" s="108"/>
      <c r="AI1359" s="108"/>
      <c r="AJ1359" s="108"/>
      <c r="AK1359" s="108"/>
      <c r="AL1359" s="108"/>
      <c r="AM1359" s="108"/>
      <c r="AN1359" s="108"/>
      <c r="AO1359" s="108"/>
      <c r="AP1359" s="108"/>
      <c r="AQ1359" s="108"/>
      <c r="AR1359" s="108"/>
      <c r="AS1359" s="108"/>
      <c r="AT1359" s="108"/>
      <c r="AU1359" s="108"/>
      <c r="AV1359" s="108"/>
      <c r="AW1359" s="108"/>
      <c r="AX1359" s="108"/>
      <c r="AY1359" s="108"/>
      <c r="AZ1359" s="108"/>
      <c r="BA1359" s="108"/>
      <c r="BF1359" s="108"/>
      <c r="BH1359" s="108"/>
      <c r="BJ1359" s="108"/>
      <c r="BL1359" s="108"/>
      <c r="BM1359" s="108"/>
      <c r="BN1359" s="108"/>
      <c r="CC1359" s="108"/>
      <c r="CD1359" s="108"/>
      <c r="CE1359" s="108"/>
      <c r="CF1359" s="108"/>
    </row>
    <row r="1360" spans="1:84">
      <c r="A1360" s="108"/>
      <c r="B1360" s="108"/>
      <c r="E1360" s="108"/>
      <c r="F1360" s="108"/>
      <c r="J1360" s="108"/>
      <c r="K1360" s="108"/>
      <c r="L1360" s="108"/>
      <c r="M1360" s="108"/>
      <c r="N1360" s="108"/>
      <c r="O1360" s="108"/>
      <c r="P1360" s="108"/>
      <c r="Q1360" s="108"/>
      <c r="R1360" s="108"/>
      <c r="S1360" s="108"/>
      <c r="T1360" s="108"/>
      <c r="U1360" s="108"/>
      <c r="V1360" s="108"/>
      <c r="W1360" s="108"/>
      <c r="X1360" s="108"/>
      <c r="Y1360" s="108"/>
      <c r="Z1360" s="108"/>
      <c r="AA1360" s="108"/>
      <c r="AB1360" s="108"/>
      <c r="AC1360" s="108"/>
      <c r="AD1360" s="108"/>
      <c r="AE1360" s="108"/>
      <c r="AF1360" s="108"/>
      <c r="AG1360" s="108"/>
      <c r="AH1360" s="108"/>
      <c r="AI1360" s="108"/>
      <c r="AJ1360" s="108"/>
      <c r="AK1360" s="108"/>
      <c r="AL1360" s="108"/>
      <c r="AM1360" s="108"/>
      <c r="AN1360" s="108"/>
      <c r="AO1360" s="108"/>
      <c r="AP1360" s="108"/>
      <c r="AQ1360" s="108"/>
      <c r="AR1360" s="108"/>
      <c r="AS1360" s="108"/>
      <c r="AT1360" s="108"/>
      <c r="AU1360" s="108"/>
      <c r="AV1360" s="108"/>
      <c r="AW1360" s="108"/>
      <c r="AX1360" s="108"/>
      <c r="AY1360" s="108"/>
      <c r="AZ1360" s="108"/>
      <c r="BA1360" s="108"/>
      <c r="BF1360" s="108"/>
      <c r="BH1360" s="108"/>
      <c r="BJ1360" s="108"/>
      <c r="BL1360" s="108"/>
      <c r="BM1360" s="108"/>
      <c r="BN1360" s="108"/>
      <c r="CC1360" s="108"/>
      <c r="CD1360" s="108"/>
      <c r="CE1360" s="108"/>
      <c r="CF1360" s="108"/>
    </row>
    <row r="1361" spans="1:84">
      <c r="A1361" s="108"/>
      <c r="B1361" s="108"/>
      <c r="E1361" s="108"/>
      <c r="F1361" s="108"/>
      <c r="J1361" s="108"/>
      <c r="K1361" s="108"/>
      <c r="L1361" s="108"/>
      <c r="M1361" s="108"/>
      <c r="N1361" s="108"/>
      <c r="O1361" s="108"/>
      <c r="P1361" s="108"/>
      <c r="Q1361" s="108"/>
      <c r="R1361" s="108"/>
      <c r="S1361" s="108"/>
      <c r="T1361" s="108"/>
      <c r="U1361" s="108"/>
      <c r="V1361" s="108"/>
      <c r="W1361" s="108"/>
      <c r="X1361" s="108"/>
      <c r="Y1361" s="108"/>
      <c r="Z1361" s="108"/>
      <c r="AA1361" s="108"/>
      <c r="AB1361" s="108"/>
      <c r="AC1361" s="108"/>
      <c r="AD1361" s="108"/>
      <c r="AE1361" s="108"/>
      <c r="AF1361" s="108"/>
      <c r="AG1361" s="108"/>
      <c r="AH1361" s="108"/>
      <c r="AI1361" s="108"/>
      <c r="AJ1361" s="108"/>
      <c r="AK1361" s="108"/>
      <c r="AL1361" s="108"/>
      <c r="AM1361" s="108"/>
      <c r="AN1361" s="108"/>
      <c r="AO1361" s="108"/>
      <c r="AP1361" s="108"/>
      <c r="AQ1361" s="108"/>
      <c r="AR1361" s="108"/>
      <c r="AS1361" s="108"/>
      <c r="AT1361" s="108"/>
      <c r="AU1361" s="108"/>
      <c r="AV1361" s="108"/>
      <c r="AW1361" s="108"/>
      <c r="AX1361" s="108"/>
      <c r="AY1361" s="108"/>
      <c r="AZ1361" s="108"/>
      <c r="BA1361" s="108"/>
      <c r="BF1361" s="108"/>
      <c r="BH1361" s="108"/>
      <c r="BJ1361" s="108"/>
      <c r="BL1361" s="108"/>
      <c r="BM1361" s="108"/>
      <c r="BN1361" s="108"/>
      <c r="CC1361" s="108"/>
      <c r="CD1361" s="108"/>
      <c r="CE1361" s="108"/>
      <c r="CF1361" s="108"/>
    </row>
    <row r="1362" spans="1:84">
      <c r="A1362" s="108"/>
      <c r="B1362" s="108"/>
      <c r="E1362" s="108"/>
      <c r="F1362" s="108"/>
      <c r="J1362" s="108"/>
      <c r="K1362" s="108"/>
      <c r="L1362" s="108"/>
      <c r="M1362" s="108"/>
      <c r="N1362" s="108"/>
      <c r="O1362" s="108"/>
      <c r="P1362" s="108"/>
      <c r="Q1362" s="108"/>
      <c r="R1362" s="108"/>
      <c r="S1362" s="108"/>
      <c r="T1362" s="108"/>
      <c r="U1362" s="108"/>
      <c r="V1362" s="108"/>
      <c r="W1362" s="108"/>
      <c r="X1362" s="108"/>
      <c r="Y1362" s="108"/>
      <c r="Z1362" s="108"/>
      <c r="AA1362" s="108"/>
      <c r="AB1362" s="108"/>
      <c r="AC1362" s="108"/>
      <c r="AD1362" s="108"/>
      <c r="AE1362" s="108"/>
      <c r="AF1362" s="108"/>
      <c r="AG1362" s="108"/>
      <c r="AH1362" s="108"/>
      <c r="AI1362" s="108"/>
      <c r="AJ1362" s="108"/>
      <c r="AK1362" s="108"/>
      <c r="AL1362" s="108"/>
      <c r="AM1362" s="108"/>
      <c r="AN1362" s="108"/>
      <c r="AO1362" s="108"/>
      <c r="AP1362" s="108"/>
      <c r="AQ1362" s="108"/>
      <c r="AR1362" s="108"/>
      <c r="AS1362" s="108"/>
      <c r="AT1362" s="108"/>
      <c r="AU1362" s="108"/>
      <c r="AV1362" s="108"/>
      <c r="AW1362" s="108"/>
      <c r="AX1362" s="108"/>
      <c r="AY1362" s="108"/>
      <c r="AZ1362" s="108"/>
      <c r="BA1362" s="108"/>
      <c r="BF1362" s="108"/>
      <c r="BH1362" s="108"/>
      <c r="BJ1362" s="108"/>
      <c r="BL1362" s="108"/>
      <c r="BM1362" s="108"/>
      <c r="BN1362" s="108"/>
      <c r="CC1362" s="108"/>
      <c r="CD1362" s="108"/>
      <c r="CE1362" s="108"/>
      <c r="CF1362" s="108"/>
    </row>
    <row r="1363" spans="1:84">
      <c r="A1363" s="108"/>
      <c r="B1363" s="108"/>
      <c r="E1363" s="108"/>
      <c r="F1363" s="108"/>
      <c r="J1363" s="108"/>
      <c r="K1363" s="108"/>
      <c r="L1363" s="108"/>
      <c r="M1363" s="108"/>
      <c r="N1363" s="108"/>
      <c r="O1363" s="108"/>
      <c r="P1363" s="108"/>
      <c r="Q1363" s="108"/>
      <c r="R1363" s="108"/>
      <c r="S1363" s="108"/>
      <c r="T1363" s="108"/>
      <c r="U1363" s="108"/>
      <c r="V1363" s="108"/>
      <c r="W1363" s="108"/>
      <c r="X1363" s="108"/>
      <c r="Y1363" s="108"/>
      <c r="Z1363" s="108"/>
      <c r="AA1363" s="108"/>
      <c r="AB1363" s="108"/>
      <c r="AC1363" s="108"/>
      <c r="AD1363" s="108"/>
      <c r="AE1363" s="108"/>
      <c r="AF1363" s="108"/>
      <c r="AG1363" s="108"/>
      <c r="AH1363" s="108"/>
      <c r="AI1363" s="108"/>
      <c r="AJ1363" s="108"/>
      <c r="AK1363" s="108"/>
      <c r="AL1363" s="108"/>
      <c r="AM1363" s="108"/>
      <c r="AN1363" s="108"/>
      <c r="AO1363" s="108"/>
      <c r="AP1363" s="108"/>
      <c r="AQ1363" s="108"/>
      <c r="AR1363" s="108"/>
      <c r="AS1363" s="108"/>
      <c r="AT1363" s="108"/>
      <c r="AU1363" s="108"/>
      <c r="AV1363" s="108"/>
      <c r="AW1363" s="108"/>
      <c r="AX1363" s="108"/>
      <c r="AY1363" s="108"/>
      <c r="AZ1363" s="108"/>
      <c r="BA1363" s="108"/>
      <c r="BF1363" s="108"/>
      <c r="BH1363" s="108"/>
      <c r="BJ1363" s="108"/>
      <c r="BL1363" s="108"/>
      <c r="BM1363" s="108"/>
      <c r="BN1363" s="108"/>
      <c r="CC1363" s="108"/>
      <c r="CD1363" s="108"/>
      <c r="CE1363" s="108"/>
      <c r="CF1363" s="108"/>
    </row>
    <row r="1364" spans="1:84">
      <c r="A1364" s="108"/>
      <c r="B1364" s="108"/>
      <c r="E1364" s="108"/>
      <c r="F1364" s="108"/>
      <c r="J1364" s="108"/>
      <c r="K1364" s="108"/>
      <c r="L1364" s="108"/>
      <c r="M1364" s="108"/>
      <c r="N1364" s="108"/>
      <c r="O1364" s="108"/>
      <c r="P1364" s="108"/>
      <c r="Q1364" s="108"/>
      <c r="R1364" s="108"/>
      <c r="S1364" s="108"/>
      <c r="T1364" s="108"/>
      <c r="U1364" s="108"/>
      <c r="V1364" s="108"/>
      <c r="W1364" s="108"/>
      <c r="X1364" s="108"/>
      <c r="Y1364" s="108"/>
      <c r="Z1364" s="108"/>
      <c r="AA1364" s="108"/>
      <c r="AB1364" s="108"/>
      <c r="AC1364" s="108"/>
      <c r="AD1364" s="108"/>
      <c r="AE1364" s="108"/>
      <c r="AF1364" s="108"/>
      <c r="AG1364" s="108"/>
      <c r="AH1364" s="108"/>
      <c r="AI1364" s="108"/>
      <c r="AJ1364" s="108"/>
      <c r="AK1364" s="108"/>
      <c r="AL1364" s="108"/>
      <c r="AM1364" s="108"/>
      <c r="AN1364" s="108"/>
      <c r="AO1364" s="108"/>
      <c r="AP1364" s="108"/>
      <c r="AQ1364" s="108"/>
      <c r="AR1364" s="108"/>
      <c r="AS1364" s="108"/>
      <c r="AT1364" s="108"/>
      <c r="AU1364" s="108"/>
      <c r="AV1364" s="108"/>
      <c r="AW1364" s="108"/>
      <c r="AX1364" s="108"/>
      <c r="AY1364" s="108"/>
      <c r="AZ1364" s="108"/>
      <c r="BA1364" s="108"/>
      <c r="BF1364" s="108"/>
      <c r="BH1364" s="108"/>
      <c r="BJ1364" s="108"/>
      <c r="BL1364" s="108"/>
      <c r="BM1364" s="108"/>
      <c r="BN1364" s="108"/>
      <c r="CC1364" s="108"/>
      <c r="CD1364" s="108"/>
      <c r="CE1364" s="108"/>
      <c r="CF1364" s="108"/>
    </row>
    <row r="1365" spans="1:84">
      <c r="A1365" s="108"/>
      <c r="B1365" s="108"/>
      <c r="E1365" s="108"/>
      <c r="F1365" s="108"/>
      <c r="J1365" s="108"/>
      <c r="K1365" s="108"/>
      <c r="L1365" s="108"/>
      <c r="M1365" s="108"/>
      <c r="N1365" s="108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8"/>
      <c r="AA1365" s="108"/>
      <c r="AB1365" s="108"/>
      <c r="AC1365" s="108"/>
      <c r="AD1365" s="108"/>
      <c r="AE1365" s="108"/>
      <c r="AF1365" s="108"/>
      <c r="AG1365" s="108"/>
      <c r="AH1365" s="108"/>
      <c r="AI1365" s="108"/>
      <c r="AJ1365" s="108"/>
      <c r="AK1365" s="108"/>
      <c r="AL1365" s="108"/>
      <c r="AM1365" s="108"/>
      <c r="AN1365" s="108"/>
      <c r="AO1365" s="108"/>
      <c r="AP1365" s="108"/>
      <c r="AQ1365" s="108"/>
      <c r="AR1365" s="108"/>
      <c r="AS1365" s="108"/>
      <c r="AT1365" s="108"/>
      <c r="AU1365" s="108"/>
      <c r="AV1365" s="108"/>
      <c r="AW1365" s="108"/>
      <c r="AX1365" s="108"/>
      <c r="AY1365" s="108"/>
      <c r="AZ1365" s="108"/>
      <c r="BA1365" s="108"/>
      <c r="BF1365" s="108"/>
      <c r="BH1365" s="108"/>
      <c r="BJ1365" s="108"/>
      <c r="BL1365" s="108"/>
      <c r="BM1365" s="108"/>
      <c r="BN1365" s="108"/>
      <c r="CC1365" s="108"/>
      <c r="CD1365" s="108"/>
      <c r="CE1365" s="108"/>
      <c r="CF1365" s="108"/>
    </row>
    <row r="1366" spans="1:84">
      <c r="A1366" s="108"/>
      <c r="B1366" s="108"/>
      <c r="E1366" s="108"/>
      <c r="F1366" s="108"/>
      <c r="J1366" s="108"/>
      <c r="K1366" s="108"/>
      <c r="L1366" s="108"/>
      <c r="M1366" s="108"/>
      <c r="N1366" s="108"/>
      <c r="O1366" s="108"/>
      <c r="P1366" s="108"/>
      <c r="Q1366" s="108"/>
      <c r="R1366" s="108"/>
      <c r="S1366" s="108"/>
      <c r="T1366" s="108"/>
      <c r="U1366" s="108"/>
      <c r="V1366" s="108"/>
      <c r="W1366" s="108"/>
      <c r="X1366" s="108"/>
      <c r="Y1366" s="108"/>
      <c r="Z1366" s="108"/>
      <c r="AA1366" s="108"/>
      <c r="AB1366" s="108"/>
      <c r="AC1366" s="108"/>
      <c r="AD1366" s="108"/>
      <c r="AE1366" s="108"/>
      <c r="AF1366" s="108"/>
      <c r="AG1366" s="108"/>
      <c r="AH1366" s="108"/>
      <c r="AI1366" s="108"/>
      <c r="AJ1366" s="108"/>
      <c r="AK1366" s="108"/>
      <c r="AL1366" s="108"/>
      <c r="AM1366" s="108"/>
      <c r="AN1366" s="108"/>
      <c r="AO1366" s="108"/>
      <c r="AP1366" s="108"/>
      <c r="AQ1366" s="108"/>
      <c r="AR1366" s="108"/>
      <c r="AS1366" s="108"/>
      <c r="AT1366" s="108"/>
      <c r="AU1366" s="108"/>
      <c r="AV1366" s="108"/>
      <c r="AW1366" s="108"/>
      <c r="AX1366" s="108"/>
      <c r="AY1366" s="108"/>
      <c r="AZ1366" s="108"/>
      <c r="BA1366" s="108"/>
      <c r="BF1366" s="108"/>
      <c r="BH1366" s="108"/>
      <c r="BJ1366" s="108"/>
      <c r="BL1366" s="108"/>
      <c r="BM1366" s="108"/>
      <c r="BN1366" s="108"/>
      <c r="CC1366" s="108"/>
      <c r="CD1366" s="108"/>
      <c r="CE1366" s="108"/>
      <c r="CF1366" s="108"/>
    </row>
    <row r="1367" spans="1:84">
      <c r="A1367" s="108"/>
      <c r="B1367" s="108"/>
      <c r="E1367" s="108"/>
      <c r="F1367" s="108"/>
      <c r="J1367" s="108"/>
      <c r="K1367" s="108"/>
      <c r="L1367" s="108"/>
      <c r="M1367" s="108"/>
      <c r="N1367" s="108"/>
      <c r="O1367" s="108"/>
      <c r="P1367" s="108"/>
      <c r="Q1367" s="108"/>
      <c r="R1367" s="108"/>
      <c r="S1367" s="108"/>
      <c r="T1367" s="108"/>
      <c r="U1367" s="108"/>
      <c r="V1367" s="108"/>
      <c r="W1367" s="108"/>
      <c r="X1367" s="108"/>
      <c r="Y1367" s="108"/>
      <c r="Z1367" s="108"/>
      <c r="AA1367" s="108"/>
      <c r="AB1367" s="108"/>
      <c r="AC1367" s="108"/>
      <c r="AD1367" s="108"/>
      <c r="AE1367" s="108"/>
      <c r="AF1367" s="108"/>
      <c r="AG1367" s="108"/>
      <c r="AH1367" s="108"/>
      <c r="AI1367" s="108"/>
      <c r="AJ1367" s="108"/>
      <c r="AK1367" s="108"/>
      <c r="AL1367" s="108"/>
      <c r="AM1367" s="108"/>
      <c r="AN1367" s="108"/>
      <c r="AO1367" s="108"/>
      <c r="AP1367" s="108"/>
      <c r="AQ1367" s="108"/>
      <c r="AR1367" s="108"/>
      <c r="AS1367" s="108"/>
      <c r="AT1367" s="108"/>
      <c r="AU1367" s="108"/>
      <c r="AV1367" s="108"/>
      <c r="AW1367" s="108"/>
      <c r="AX1367" s="108"/>
      <c r="AY1367" s="108"/>
      <c r="AZ1367" s="108"/>
      <c r="BA1367" s="108"/>
      <c r="BF1367" s="108"/>
      <c r="BH1367" s="108"/>
      <c r="BJ1367" s="108"/>
      <c r="BL1367" s="108"/>
      <c r="BM1367" s="108"/>
      <c r="BN1367" s="108"/>
      <c r="CC1367" s="108"/>
      <c r="CD1367" s="108"/>
      <c r="CE1367" s="108"/>
      <c r="CF1367" s="108"/>
    </row>
    <row r="1368" spans="1:84">
      <c r="A1368" s="108"/>
      <c r="B1368" s="108"/>
      <c r="E1368" s="108"/>
      <c r="F1368" s="108"/>
      <c r="J1368" s="108"/>
      <c r="K1368" s="108"/>
      <c r="L1368" s="108"/>
      <c r="M1368" s="108"/>
      <c r="N1368" s="108"/>
      <c r="O1368" s="108"/>
      <c r="P1368" s="108"/>
      <c r="Q1368" s="108"/>
      <c r="R1368" s="108"/>
      <c r="S1368" s="108"/>
      <c r="T1368" s="108"/>
      <c r="U1368" s="108"/>
      <c r="V1368" s="108"/>
      <c r="W1368" s="108"/>
      <c r="X1368" s="108"/>
      <c r="Y1368" s="108"/>
      <c r="Z1368" s="108"/>
      <c r="AA1368" s="108"/>
      <c r="AB1368" s="108"/>
      <c r="AC1368" s="108"/>
      <c r="AD1368" s="108"/>
      <c r="AE1368" s="108"/>
      <c r="AF1368" s="108"/>
      <c r="AG1368" s="108"/>
      <c r="AH1368" s="108"/>
      <c r="AI1368" s="108"/>
      <c r="AJ1368" s="108"/>
      <c r="AK1368" s="108"/>
      <c r="AL1368" s="108"/>
      <c r="AM1368" s="108"/>
      <c r="AN1368" s="108"/>
      <c r="AO1368" s="108"/>
      <c r="AP1368" s="108"/>
      <c r="AQ1368" s="108"/>
      <c r="AR1368" s="108"/>
      <c r="AS1368" s="108"/>
      <c r="AT1368" s="108"/>
      <c r="AU1368" s="108"/>
      <c r="AV1368" s="108"/>
      <c r="AW1368" s="108"/>
      <c r="AX1368" s="108"/>
      <c r="AY1368" s="108"/>
      <c r="AZ1368" s="108"/>
      <c r="BA1368" s="108"/>
      <c r="BF1368" s="108"/>
      <c r="BH1368" s="108"/>
      <c r="BJ1368" s="108"/>
      <c r="BL1368" s="108"/>
      <c r="BM1368" s="108"/>
      <c r="BN1368" s="108"/>
      <c r="CC1368" s="108"/>
      <c r="CD1368" s="108"/>
      <c r="CE1368" s="108"/>
      <c r="CF1368" s="108"/>
    </row>
    <row r="1369" spans="1:84">
      <c r="A1369" s="108"/>
      <c r="B1369" s="108"/>
      <c r="E1369" s="108"/>
      <c r="F1369" s="108"/>
      <c r="J1369" s="108"/>
      <c r="K1369" s="108"/>
      <c r="L1369" s="108"/>
      <c r="M1369" s="108"/>
      <c r="N1369" s="108"/>
      <c r="O1369" s="108"/>
      <c r="P1369" s="108"/>
      <c r="Q1369" s="108"/>
      <c r="R1369" s="108"/>
      <c r="S1369" s="108"/>
      <c r="T1369" s="108"/>
      <c r="U1369" s="108"/>
      <c r="V1369" s="108"/>
      <c r="W1369" s="108"/>
      <c r="X1369" s="108"/>
      <c r="Y1369" s="108"/>
      <c r="Z1369" s="108"/>
      <c r="AA1369" s="108"/>
      <c r="AB1369" s="108"/>
      <c r="AC1369" s="108"/>
      <c r="AD1369" s="108"/>
      <c r="AE1369" s="108"/>
      <c r="AF1369" s="108"/>
      <c r="AG1369" s="108"/>
      <c r="AH1369" s="108"/>
      <c r="AI1369" s="108"/>
      <c r="AJ1369" s="108"/>
      <c r="AK1369" s="108"/>
      <c r="AL1369" s="108"/>
      <c r="AM1369" s="108"/>
      <c r="AN1369" s="108"/>
      <c r="AO1369" s="108"/>
      <c r="AP1369" s="108"/>
      <c r="AQ1369" s="108"/>
      <c r="AR1369" s="108"/>
      <c r="AS1369" s="108"/>
      <c r="AT1369" s="108"/>
      <c r="AU1369" s="108"/>
      <c r="AV1369" s="108"/>
      <c r="AW1369" s="108"/>
      <c r="AX1369" s="108"/>
      <c r="AY1369" s="108"/>
      <c r="AZ1369" s="108"/>
      <c r="BA1369" s="108"/>
      <c r="BF1369" s="108"/>
      <c r="BH1369" s="108"/>
      <c r="BJ1369" s="108"/>
      <c r="BL1369" s="108"/>
      <c r="BM1369" s="108"/>
      <c r="BN1369" s="108"/>
      <c r="CC1369" s="108"/>
      <c r="CD1369" s="108"/>
      <c r="CE1369" s="108"/>
      <c r="CF1369" s="108"/>
    </row>
    <row r="1370" spans="1:84">
      <c r="A1370" s="108"/>
      <c r="B1370" s="108"/>
      <c r="E1370" s="108"/>
      <c r="F1370" s="108"/>
      <c r="J1370" s="108"/>
      <c r="K1370" s="108"/>
      <c r="L1370" s="108"/>
      <c r="M1370" s="108"/>
      <c r="N1370" s="108"/>
      <c r="O1370" s="108"/>
      <c r="P1370" s="108"/>
      <c r="Q1370" s="108"/>
      <c r="R1370" s="108"/>
      <c r="S1370" s="108"/>
      <c r="T1370" s="108"/>
      <c r="U1370" s="108"/>
      <c r="V1370" s="108"/>
      <c r="W1370" s="108"/>
      <c r="X1370" s="108"/>
      <c r="Y1370" s="108"/>
      <c r="Z1370" s="108"/>
      <c r="AA1370" s="108"/>
      <c r="AB1370" s="108"/>
      <c r="AC1370" s="108"/>
      <c r="AD1370" s="108"/>
      <c r="AE1370" s="108"/>
      <c r="AF1370" s="108"/>
      <c r="AG1370" s="108"/>
      <c r="AH1370" s="108"/>
      <c r="AI1370" s="108"/>
      <c r="AJ1370" s="108"/>
      <c r="AK1370" s="108"/>
      <c r="AL1370" s="108"/>
      <c r="AM1370" s="108"/>
      <c r="AN1370" s="108"/>
      <c r="AO1370" s="108"/>
      <c r="AP1370" s="108"/>
      <c r="AQ1370" s="108"/>
      <c r="AR1370" s="108"/>
      <c r="AS1370" s="108"/>
      <c r="AT1370" s="108"/>
      <c r="AU1370" s="108"/>
      <c r="AV1370" s="108"/>
      <c r="AW1370" s="108"/>
      <c r="AX1370" s="108"/>
      <c r="AY1370" s="108"/>
      <c r="AZ1370" s="108"/>
      <c r="BA1370" s="108"/>
      <c r="BF1370" s="108"/>
      <c r="BH1370" s="108"/>
      <c r="BJ1370" s="108"/>
      <c r="BL1370" s="108"/>
      <c r="BM1370" s="108"/>
      <c r="BN1370" s="108"/>
      <c r="CC1370" s="108"/>
      <c r="CD1370" s="108"/>
      <c r="CE1370" s="108"/>
      <c r="CF1370" s="108"/>
    </row>
    <row r="1371" spans="1:84">
      <c r="A1371" s="108"/>
      <c r="B1371" s="108"/>
      <c r="E1371" s="108"/>
      <c r="F1371" s="108"/>
      <c r="J1371" s="108"/>
      <c r="K1371" s="108"/>
      <c r="L1371" s="108"/>
      <c r="M1371" s="108"/>
      <c r="N1371" s="108"/>
      <c r="O1371" s="108"/>
      <c r="P1371" s="108"/>
      <c r="Q1371" s="108"/>
      <c r="R1371" s="108"/>
      <c r="S1371" s="108"/>
      <c r="T1371" s="108"/>
      <c r="U1371" s="108"/>
      <c r="V1371" s="108"/>
      <c r="W1371" s="108"/>
      <c r="X1371" s="108"/>
      <c r="Y1371" s="108"/>
      <c r="Z1371" s="108"/>
      <c r="AA1371" s="108"/>
      <c r="AB1371" s="108"/>
      <c r="AC1371" s="108"/>
      <c r="AD1371" s="108"/>
      <c r="AE1371" s="108"/>
      <c r="AF1371" s="108"/>
      <c r="AG1371" s="108"/>
      <c r="AH1371" s="108"/>
      <c r="AI1371" s="108"/>
      <c r="AJ1371" s="108"/>
      <c r="AK1371" s="108"/>
      <c r="AL1371" s="108"/>
      <c r="AM1371" s="108"/>
      <c r="AN1371" s="108"/>
      <c r="AO1371" s="108"/>
      <c r="AP1371" s="108"/>
      <c r="AQ1371" s="108"/>
      <c r="AR1371" s="108"/>
      <c r="AS1371" s="108"/>
      <c r="AT1371" s="108"/>
      <c r="AU1371" s="108"/>
      <c r="AV1371" s="108"/>
      <c r="AW1371" s="108"/>
      <c r="AX1371" s="108"/>
      <c r="AY1371" s="108"/>
      <c r="AZ1371" s="108"/>
      <c r="BA1371" s="108"/>
      <c r="BF1371" s="108"/>
      <c r="BH1371" s="108"/>
      <c r="BJ1371" s="108"/>
      <c r="BL1371" s="108"/>
      <c r="BM1371" s="108"/>
      <c r="BN1371" s="108"/>
      <c r="CC1371" s="108"/>
      <c r="CD1371" s="108"/>
      <c r="CE1371" s="108"/>
      <c r="CF1371" s="108"/>
    </row>
    <row r="1372" spans="1:84">
      <c r="A1372" s="108"/>
      <c r="B1372" s="108"/>
      <c r="E1372" s="108"/>
      <c r="F1372" s="108"/>
      <c r="J1372" s="108"/>
      <c r="K1372" s="108"/>
      <c r="L1372" s="108"/>
      <c r="M1372" s="108"/>
      <c r="N1372" s="108"/>
      <c r="O1372" s="108"/>
      <c r="P1372" s="108"/>
      <c r="Q1372" s="108"/>
      <c r="R1372" s="108"/>
      <c r="S1372" s="108"/>
      <c r="T1372" s="108"/>
      <c r="U1372" s="108"/>
      <c r="V1372" s="108"/>
      <c r="W1372" s="108"/>
      <c r="X1372" s="108"/>
      <c r="Y1372" s="108"/>
      <c r="Z1372" s="108"/>
      <c r="AA1372" s="108"/>
      <c r="AB1372" s="108"/>
      <c r="AC1372" s="108"/>
      <c r="AD1372" s="108"/>
      <c r="AE1372" s="108"/>
      <c r="AF1372" s="108"/>
      <c r="AG1372" s="108"/>
      <c r="AH1372" s="108"/>
      <c r="AI1372" s="108"/>
      <c r="AJ1372" s="108"/>
      <c r="AK1372" s="108"/>
      <c r="AL1372" s="108"/>
      <c r="AM1372" s="108"/>
      <c r="AN1372" s="108"/>
      <c r="AO1372" s="108"/>
      <c r="AP1372" s="108"/>
      <c r="AQ1372" s="108"/>
      <c r="AR1372" s="108"/>
      <c r="AS1372" s="108"/>
      <c r="AT1372" s="108"/>
      <c r="AU1372" s="108"/>
      <c r="AV1372" s="108"/>
      <c r="AW1372" s="108"/>
      <c r="AX1372" s="108"/>
      <c r="AY1372" s="108"/>
      <c r="AZ1372" s="108"/>
      <c r="BA1372" s="108"/>
      <c r="BF1372" s="108"/>
      <c r="BH1372" s="108"/>
      <c r="BJ1372" s="108"/>
      <c r="BL1372" s="108"/>
      <c r="BM1372" s="108"/>
      <c r="BN1372" s="108"/>
      <c r="CC1372" s="108"/>
      <c r="CD1372" s="108"/>
      <c r="CE1372" s="108"/>
      <c r="CF1372" s="108"/>
    </row>
    <row r="1373" spans="1:84">
      <c r="A1373" s="108"/>
      <c r="B1373" s="108"/>
      <c r="E1373" s="108"/>
      <c r="F1373" s="108"/>
      <c r="J1373" s="108"/>
      <c r="K1373" s="108"/>
      <c r="L1373" s="108"/>
      <c r="M1373" s="108"/>
      <c r="N1373" s="108"/>
      <c r="O1373" s="108"/>
      <c r="P1373" s="108"/>
      <c r="Q1373" s="108"/>
      <c r="R1373" s="108"/>
      <c r="S1373" s="108"/>
      <c r="T1373" s="108"/>
      <c r="U1373" s="108"/>
      <c r="V1373" s="108"/>
      <c r="W1373" s="108"/>
      <c r="X1373" s="108"/>
      <c r="Y1373" s="108"/>
      <c r="Z1373" s="108"/>
      <c r="AA1373" s="108"/>
      <c r="AB1373" s="108"/>
      <c r="AC1373" s="108"/>
      <c r="AD1373" s="108"/>
      <c r="AE1373" s="108"/>
      <c r="AF1373" s="108"/>
      <c r="AG1373" s="108"/>
      <c r="AH1373" s="108"/>
      <c r="AI1373" s="108"/>
      <c r="AJ1373" s="108"/>
      <c r="AK1373" s="108"/>
      <c r="AL1373" s="108"/>
      <c r="AM1373" s="108"/>
      <c r="AN1373" s="108"/>
      <c r="AO1373" s="108"/>
      <c r="AP1373" s="108"/>
      <c r="AQ1373" s="108"/>
      <c r="AR1373" s="108"/>
      <c r="AS1373" s="108"/>
      <c r="AT1373" s="108"/>
      <c r="AU1373" s="108"/>
      <c r="AV1373" s="108"/>
      <c r="AW1373" s="108"/>
      <c r="AX1373" s="108"/>
      <c r="AY1373" s="108"/>
      <c r="AZ1373" s="108"/>
      <c r="BA1373" s="108"/>
      <c r="BF1373" s="108"/>
      <c r="BH1373" s="108"/>
      <c r="BJ1373" s="108"/>
      <c r="BL1373" s="108"/>
      <c r="BM1373" s="108"/>
      <c r="BN1373" s="108"/>
      <c r="CC1373" s="108"/>
      <c r="CD1373" s="108"/>
      <c r="CE1373" s="108"/>
      <c r="CF1373" s="108"/>
    </row>
    <row r="1374" spans="1:84">
      <c r="A1374" s="108"/>
      <c r="B1374" s="108"/>
      <c r="E1374" s="108"/>
      <c r="F1374" s="108"/>
      <c r="J1374" s="108"/>
      <c r="K1374" s="108"/>
      <c r="L1374" s="108"/>
      <c r="M1374" s="108"/>
      <c r="N1374" s="108"/>
      <c r="O1374" s="108"/>
      <c r="P1374" s="108"/>
      <c r="Q1374" s="108"/>
      <c r="R1374" s="108"/>
      <c r="S1374" s="108"/>
      <c r="T1374" s="108"/>
      <c r="U1374" s="108"/>
      <c r="V1374" s="108"/>
      <c r="W1374" s="108"/>
      <c r="X1374" s="108"/>
      <c r="Y1374" s="108"/>
      <c r="Z1374" s="108"/>
      <c r="AA1374" s="108"/>
      <c r="AB1374" s="108"/>
      <c r="AC1374" s="108"/>
      <c r="AD1374" s="108"/>
      <c r="AE1374" s="108"/>
      <c r="AF1374" s="108"/>
      <c r="AG1374" s="108"/>
      <c r="AH1374" s="108"/>
      <c r="AI1374" s="108"/>
      <c r="AJ1374" s="108"/>
      <c r="AK1374" s="108"/>
      <c r="AL1374" s="108"/>
      <c r="AM1374" s="108"/>
      <c r="AN1374" s="108"/>
      <c r="AO1374" s="108"/>
      <c r="AP1374" s="108"/>
      <c r="AQ1374" s="108"/>
      <c r="AR1374" s="108"/>
      <c r="AS1374" s="108"/>
      <c r="AT1374" s="108"/>
      <c r="AU1374" s="108"/>
      <c r="AV1374" s="108"/>
      <c r="AW1374" s="108"/>
      <c r="AX1374" s="108"/>
      <c r="AY1374" s="108"/>
      <c r="AZ1374" s="108"/>
      <c r="BA1374" s="108"/>
      <c r="BF1374" s="108"/>
      <c r="BH1374" s="108"/>
      <c r="BJ1374" s="108"/>
      <c r="BL1374" s="108"/>
      <c r="BM1374" s="108"/>
      <c r="BN1374" s="108"/>
      <c r="CC1374" s="108"/>
      <c r="CD1374" s="108"/>
      <c r="CE1374" s="108"/>
      <c r="CF1374" s="108"/>
    </row>
    <row r="1375" spans="1:84">
      <c r="A1375" s="108"/>
      <c r="B1375" s="108"/>
      <c r="E1375" s="108"/>
      <c r="F1375" s="108"/>
      <c r="J1375" s="108"/>
      <c r="K1375" s="108"/>
      <c r="L1375" s="108"/>
      <c r="M1375" s="108"/>
      <c r="N1375" s="108"/>
      <c r="O1375" s="108"/>
      <c r="P1375" s="108"/>
      <c r="Q1375" s="108"/>
      <c r="R1375" s="108"/>
      <c r="S1375" s="108"/>
      <c r="T1375" s="108"/>
      <c r="U1375" s="108"/>
      <c r="V1375" s="108"/>
      <c r="W1375" s="108"/>
      <c r="X1375" s="108"/>
      <c r="Y1375" s="108"/>
      <c r="Z1375" s="108"/>
      <c r="AA1375" s="108"/>
      <c r="AB1375" s="108"/>
      <c r="AC1375" s="108"/>
      <c r="AD1375" s="108"/>
      <c r="AE1375" s="108"/>
      <c r="AF1375" s="108"/>
      <c r="AG1375" s="108"/>
      <c r="AH1375" s="108"/>
      <c r="AI1375" s="108"/>
      <c r="AJ1375" s="108"/>
      <c r="AK1375" s="108"/>
      <c r="AL1375" s="108"/>
      <c r="AM1375" s="108"/>
      <c r="AN1375" s="108"/>
      <c r="AO1375" s="108"/>
      <c r="AP1375" s="108"/>
      <c r="AQ1375" s="108"/>
      <c r="AR1375" s="108"/>
      <c r="AS1375" s="108"/>
      <c r="AT1375" s="108"/>
      <c r="AU1375" s="108"/>
      <c r="AV1375" s="108"/>
      <c r="AW1375" s="108"/>
      <c r="AX1375" s="108"/>
      <c r="AY1375" s="108"/>
      <c r="AZ1375" s="108"/>
      <c r="BA1375" s="108"/>
      <c r="BF1375" s="108"/>
      <c r="BH1375" s="108"/>
      <c r="BJ1375" s="108"/>
      <c r="BL1375" s="108"/>
      <c r="BM1375" s="108"/>
      <c r="BN1375" s="108"/>
      <c r="CC1375" s="108"/>
      <c r="CD1375" s="108"/>
      <c r="CE1375" s="108"/>
      <c r="CF1375" s="108"/>
    </row>
    <row r="1376" spans="1:84">
      <c r="A1376" s="108"/>
      <c r="B1376" s="108"/>
      <c r="E1376" s="108"/>
      <c r="F1376" s="108"/>
      <c r="J1376" s="108"/>
      <c r="K1376" s="108"/>
      <c r="L1376" s="108"/>
      <c r="M1376" s="108"/>
      <c r="N1376" s="108"/>
      <c r="O1376" s="108"/>
      <c r="P1376" s="108"/>
      <c r="Q1376" s="108"/>
      <c r="R1376" s="108"/>
      <c r="S1376" s="108"/>
      <c r="T1376" s="108"/>
      <c r="U1376" s="108"/>
      <c r="V1376" s="108"/>
      <c r="W1376" s="108"/>
      <c r="X1376" s="108"/>
      <c r="Y1376" s="108"/>
      <c r="Z1376" s="108"/>
      <c r="AA1376" s="108"/>
      <c r="AB1376" s="108"/>
      <c r="AC1376" s="108"/>
      <c r="AD1376" s="108"/>
      <c r="AE1376" s="108"/>
      <c r="AF1376" s="108"/>
      <c r="AG1376" s="108"/>
      <c r="AH1376" s="108"/>
      <c r="AI1376" s="108"/>
      <c r="AJ1376" s="108"/>
      <c r="AK1376" s="108"/>
      <c r="AL1376" s="108"/>
      <c r="AM1376" s="108"/>
      <c r="AN1376" s="108"/>
      <c r="AO1376" s="108"/>
      <c r="AP1376" s="108"/>
      <c r="AQ1376" s="108"/>
      <c r="AR1376" s="108"/>
      <c r="AS1376" s="108"/>
      <c r="AT1376" s="108"/>
      <c r="AU1376" s="108"/>
      <c r="AV1376" s="108"/>
      <c r="AW1376" s="108"/>
      <c r="AX1376" s="108"/>
      <c r="AY1376" s="108"/>
      <c r="AZ1376" s="108"/>
      <c r="BA1376" s="108"/>
      <c r="BF1376" s="108"/>
      <c r="BH1376" s="108"/>
      <c r="BJ1376" s="108"/>
      <c r="BL1376" s="108"/>
      <c r="BM1376" s="108"/>
      <c r="BN1376" s="108"/>
      <c r="CC1376" s="108"/>
      <c r="CD1376" s="108"/>
      <c r="CE1376" s="108"/>
      <c r="CF1376" s="108"/>
    </row>
    <row r="1377" spans="1:84">
      <c r="A1377" s="108"/>
      <c r="B1377" s="108"/>
      <c r="E1377" s="108"/>
      <c r="F1377" s="108"/>
      <c r="J1377" s="108"/>
      <c r="K1377" s="108"/>
      <c r="L1377" s="108"/>
      <c r="M1377" s="108"/>
      <c r="N1377" s="108"/>
      <c r="O1377" s="108"/>
      <c r="P1377" s="108"/>
      <c r="Q1377" s="108"/>
      <c r="R1377" s="108"/>
      <c r="S1377" s="108"/>
      <c r="T1377" s="108"/>
      <c r="U1377" s="108"/>
      <c r="V1377" s="108"/>
      <c r="W1377" s="108"/>
      <c r="X1377" s="108"/>
      <c r="Y1377" s="108"/>
      <c r="Z1377" s="108"/>
      <c r="AA1377" s="108"/>
      <c r="AB1377" s="108"/>
      <c r="AC1377" s="108"/>
      <c r="AD1377" s="108"/>
      <c r="AE1377" s="108"/>
      <c r="AF1377" s="108"/>
      <c r="AG1377" s="108"/>
      <c r="AH1377" s="108"/>
      <c r="AI1377" s="108"/>
      <c r="AJ1377" s="108"/>
      <c r="AK1377" s="108"/>
      <c r="AL1377" s="108"/>
      <c r="AM1377" s="108"/>
      <c r="AN1377" s="108"/>
      <c r="AO1377" s="108"/>
      <c r="AP1377" s="108"/>
      <c r="AQ1377" s="108"/>
      <c r="AR1377" s="108"/>
      <c r="AS1377" s="108"/>
      <c r="AT1377" s="108"/>
      <c r="AU1377" s="108"/>
      <c r="AV1377" s="108"/>
      <c r="AW1377" s="108"/>
      <c r="AX1377" s="108"/>
      <c r="AY1377" s="108"/>
      <c r="AZ1377" s="108"/>
      <c r="BA1377" s="108"/>
      <c r="BF1377" s="108"/>
      <c r="BH1377" s="108"/>
      <c r="BJ1377" s="108"/>
      <c r="BL1377" s="108"/>
      <c r="BM1377" s="108"/>
      <c r="BN1377" s="108"/>
      <c r="CC1377" s="108"/>
      <c r="CD1377" s="108"/>
      <c r="CE1377" s="108"/>
      <c r="CF1377" s="108"/>
    </row>
    <row r="1378" spans="1:84">
      <c r="A1378" s="108"/>
      <c r="B1378" s="108"/>
      <c r="E1378" s="108"/>
      <c r="F1378" s="108"/>
      <c r="J1378" s="108"/>
      <c r="K1378" s="108"/>
      <c r="L1378" s="108"/>
      <c r="M1378" s="108"/>
      <c r="N1378" s="108"/>
      <c r="O1378" s="108"/>
      <c r="P1378" s="108"/>
      <c r="Q1378" s="108"/>
      <c r="R1378" s="108"/>
      <c r="S1378" s="108"/>
      <c r="T1378" s="108"/>
      <c r="U1378" s="108"/>
      <c r="V1378" s="108"/>
      <c r="W1378" s="108"/>
      <c r="X1378" s="108"/>
      <c r="Y1378" s="108"/>
      <c r="Z1378" s="108"/>
      <c r="AA1378" s="108"/>
      <c r="AB1378" s="108"/>
      <c r="AC1378" s="108"/>
      <c r="AD1378" s="108"/>
      <c r="AE1378" s="108"/>
      <c r="AF1378" s="108"/>
      <c r="AG1378" s="108"/>
      <c r="AH1378" s="108"/>
      <c r="AI1378" s="108"/>
      <c r="AJ1378" s="108"/>
      <c r="AK1378" s="108"/>
      <c r="AL1378" s="108"/>
      <c r="AM1378" s="108"/>
      <c r="AN1378" s="108"/>
      <c r="AO1378" s="108"/>
      <c r="AP1378" s="108"/>
      <c r="AQ1378" s="108"/>
      <c r="AR1378" s="108"/>
      <c r="AS1378" s="108"/>
      <c r="AT1378" s="108"/>
      <c r="AU1378" s="108"/>
      <c r="AV1378" s="108"/>
      <c r="AW1378" s="108"/>
      <c r="AX1378" s="108"/>
      <c r="AY1378" s="108"/>
      <c r="AZ1378" s="108"/>
      <c r="BA1378" s="108"/>
      <c r="BF1378" s="108"/>
      <c r="BH1378" s="108"/>
      <c r="BJ1378" s="108"/>
      <c r="BL1378" s="108"/>
      <c r="BM1378" s="108"/>
      <c r="BN1378" s="108"/>
      <c r="CC1378" s="108"/>
      <c r="CD1378" s="108"/>
      <c r="CE1378" s="108"/>
      <c r="CF1378" s="108"/>
    </row>
    <row r="1379" spans="1:84">
      <c r="A1379" s="108"/>
      <c r="B1379" s="108"/>
      <c r="E1379" s="108"/>
      <c r="F1379" s="108"/>
      <c r="J1379" s="108"/>
      <c r="K1379" s="108"/>
      <c r="L1379" s="108"/>
      <c r="M1379" s="108"/>
      <c r="N1379" s="108"/>
      <c r="O1379" s="108"/>
      <c r="P1379" s="108"/>
      <c r="Q1379" s="108"/>
      <c r="R1379" s="108"/>
      <c r="S1379" s="108"/>
      <c r="T1379" s="108"/>
      <c r="U1379" s="108"/>
      <c r="V1379" s="108"/>
      <c r="W1379" s="108"/>
      <c r="X1379" s="108"/>
      <c r="Y1379" s="108"/>
      <c r="Z1379" s="108"/>
      <c r="AA1379" s="108"/>
      <c r="AB1379" s="108"/>
      <c r="AC1379" s="108"/>
      <c r="AD1379" s="108"/>
      <c r="AE1379" s="108"/>
      <c r="AF1379" s="108"/>
      <c r="AG1379" s="108"/>
      <c r="AH1379" s="108"/>
      <c r="AI1379" s="108"/>
      <c r="AJ1379" s="108"/>
      <c r="AK1379" s="108"/>
      <c r="AL1379" s="108"/>
      <c r="AM1379" s="108"/>
      <c r="AN1379" s="108"/>
      <c r="AO1379" s="108"/>
      <c r="AP1379" s="108"/>
      <c r="AQ1379" s="108"/>
      <c r="AR1379" s="108"/>
      <c r="AS1379" s="108"/>
      <c r="AT1379" s="108"/>
      <c r="AU1379" s="108"/>
      <c r="AV1379" s="108"/>
      <c r="AW1379" s="108"/>
      <c r="AX1379" s="108"/>
      <c r="AY1379" s="108"/>
      <c r="AZ1379" s="108"/>
      <c r="BA1379" s="108"/>
      <c r="BF1379" s="108"/>
      <c r="BH1379" s="108"/>
      <c r="BJ1379" s="108"/>
      <c r="BL1379" s="108"/>
      <c r="BM1379" s="108"/>
      <c r="BN1379" s="108"/>
      <c r="CC1379" s="108"/>
      <c r="CD1379" s="108"/>
      <c r="CE1379" s="108"/>
      <c r="CF1379" s="108"/>
    </row>
    <row r="1380" spans="1:84">
      <c r="A1380" s="108"/>
      <c r="B1380" s="108"/>
      <c r="E1380" s="108"/>
      <c r="F1380" s="108"/>
      <c r="J1380" s="108"/>
      <c r="K1380" s="108"/>
      <c r="L1380" s="108"/>
      <c r="M1380" s="108"/>
      <c r="N1380" s="108"/>
      <c r="O1380" s="108"/>
      <c r="P1380" s="108"/>
      <c r="Q1380" s="108"/>
      <c r="R1380" s="108"/>
      <c r="S1380" s="108"/>
      <c r="T1380" s="108"/>
      <c r="U1380" s="108"/>
      <c r="V1380" s="108"/>
      <c r="W1380" s="108"/>
      <c r="X1380" s="108"/>
      <c r="Y1380" s="108"/>
      <c r="Z1380" s="108"/>
      <c r="AA1380" s="108"/>
      <c r="AB1380" s="108"/>
      <c r="AC1380" s="108"/>
      <c r="AD1380" s="108"/>
      <c r="AE1380" s="108"/>
      <c r="AF1380" s="108"/>
      <c r="AG1380" s="108"/>
      <c r="AH1380" s="108"/>
      <c r="AI1380" s="108"/>
      <c r="AJ1380" s="108"/>
      <c r="AK1380" s="108"/>
      <c r="AL1380" s="108"/>
      <c r="AM1380" s="108"/>
      <c r="AN1380" s="108"/>
      <c r="AO1380" s="108"/>
      <c r="AP1380" s="108"/>
      <c r="AQ1380" s="108"/>
      <c r="AR1380" s="108"/>
      <c r="AS1380" s="108"/>
      <c r="AT1380" s="108"/>
      <c r="AU1380" s="108"/>
      <c r="AV1380" s="108"/>
      <c r="AW1380" s="108"/>
      <c r="AX1380" s="108"/>
      <c r="AY1380" s="108"/>
      <c r="AZ1380" s="108"/>
      <c r="BA1380" s="108"/>
      <c r="BF1380" s="108"/>
      <c r="BH1380" s="108"/>
      <c r="BJ1380" s="108"/>
      <c r="BL1380" s="108"/>
      <c r="BM1380" s="108"/>
      <c r="BN1380" s="108"/>
      <c r="CC1380" s="108"/>
      <c r="CD1380" s="108"/>
      <c r="CE1380" s="108"/>
      <c r="CF1380" s="108"/>
    </row>
    <row r="1381" spans="1:84">
      <c r="A1381" s="108"/>
      <c r="B1381" s="108"/>
      <c r="E1381" s="108"/>
      <c r="F1381" s="108"/>
      <c r="J1381" s="108"/>
      <c r="K1381" s="108"/>
      <c r="L1381" s="108"/>
      <c r="M1381" s="108"/>
      <c r="N1381" s="108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8"/>
      <c r="AA1381" s="108"/>
      <c r="AB1381" s="108"/>
      <c r="AC1381" s="108"/>
      <c r="AD1381" s="108"/>
      <c r="AE1381" s="108"/>
      <c r="AF1381" s="108"/>
      <c r="AG1381" s="108"/>
      <c r="AH1381" s="108"/>
      <c r="AI1381" s="108"/>
      <c r="AJ1381" s="108"/>
      <c r="AK1381" s="108"/>
      <c r="AL1381" s="108"/>
      <c r="AM1381" s="108"/>
      <c r="AN1381" s="108"/>
      <c r="AO1381" s="108"/>
      <c r="AP1381" s="108"/>
      <c r="AQ1381" s="108"/>
      <c r="AR1381" s="108"/>
      <c r="AS1381" s="108"/>
      <c r="AT1381" s="108"/>
      <c r="AU1381" s="108"/>
      <c r="AV1381" s="108"/>
      <c r="AW1381" s="108"/>
      <c r="AX1381" s="108"/>
      <c r="AY1381" s="108"/>
      <c r="AZ1381" s="108"/>
      <c r="BA1381" s="108"/>
      <c r="BF1381" s="108"/>
      <c r="BH1381" s="108"/>
      <c r="BJ1381" s="108"/>
      <c r="BL1381" s="108"/>
      <c r="BM1381" s="108"/>
      <c r="BN1381" s="108"/>
      <c r="CC1381" s="108"/>
      <c r="CD1381" s="108"/>
      <c r="CE1381" s="108"/>
      <c r="CF1381" s="108"/>
    </row>
    <row r="1382" spans="1:84">
      <c r="A1382" s="108"/>
      <c r="B1382" s="108"/>
      <c r="E1382" s="108"/>
      <c r="F1382" s="108"/>
      <c r="J1382" s="108"/>
      <c r="K1382" s="108"/>
      <c r="L1382" s="108"/>
      <c r="M1382" s="108"/>
      <c r="N1382" s="108"/>
      <c r="O1382" s="108"/>
      <c r="P1382" s="108"/>
      <c r="Q1382" s="108"/>
      <c r="R1382" s="108"/>
      <c r="S1382" s="108"/>
      <c r="T1382" s="108"/>
      <c r="U1382" s="108"/>
      <c r="V1382" s="108"/>
      <c r="W1382" s="108"/>
      <c r="X1382" s="108"/>
      <c r="Y1382" s="108"/>
      <c r="Z1382" s="108"/>
      <c r="AA1382" s="108"/>
      <c r="AB1382" s="108"/>
      <c r="AC1382" s="108"/>
      <c r="AD1382" s="108"/>
      <c r="AE1382" s="108"/>
      <c r="AF1382" s="108"/>
      <c r="AG1382" s="108"/>
      <c r="AH1382" s="108"/>
      <c r="AI1382" s="108"/>
      <c r="AJ1382" s="108"/>
      <c r="AK1382" s="108"/>
      <c r="AL1382" s="108"/>
      <c r="AM1382" s="108"/>
      <c r="AN1382" s="108"/>
      <c r="AO1382" s="108"/>
      <c r="AP1382" s="108"/>
      <c r="AQ1382" s="108"/>
      <c r="AR1382" s="108"/>
      <c r="AS1382" s="108"/>
      <c r="AT1382" s="108"/>
      <c r="AU1382" s="108"/>
      <c r="AV1382" s="108"/>
      <c r="AW1382" s="108"/>
      <c r="AX1382" s="108"/>
      <c r="AY1382" s="108"/>
      <c r="AZ1382" s="108"/>
      <c r="BA1382" s="108"/>
      <c r="BF1382" s="108"/>
      <c r="BH1382" s="108"/>
      <c r="BJ1382" s="108"/>
      <c r="BL1382" s="108"/>
      <c r="BM1382" s="108"/>
      <c r="BN1382" s="108"/>
      <c r="CC1382" s="108"/>
      <c r="CD1382" s="108"/>
      <c r="CE1382" s="108"/>
      <c r="CF1382" s="108"/>
    </row>
    <row r="1383" spans="1:84">
      <c r="A1383" s="108"/>
      <c r="B1383" s="108"/>
      <c r="E1383" s="108"/>
      <c r="F1383" s="108"/>
      <c r="J1383" s="108"/>
      <c r="K1383" s="108"/>
      <c r="L1383" s="108"/>
      <c r="M1383" s="108"/>
      <c r="N1383" s="108"/>
      <c r="O1383" s="108"/>
      <c r="P1383" s="108"/>
      <c r="Q1383" s="108"/>
      <c r="R1383" s="108"/>
      <c r="S1383" s="108"/>
      <c r="T1383" s="108"/>
      <c r="U1383" s="108"/>
      <c r="V1383" s="108"/>
      <c r="W1383" s="108"/>
      <c r="X1383" s="108"/>
      <c r="Y1383" s="108"/>
      <c r="Z1383" s="108"/>
      <c r="AA1383" s="108"/>
      <c r="AB1383" s="108"/>
      <c r="AC1383" s="108"/>
      <c r="AD1383" s="108"/>
      <c r="AE1383" s="108"/>
      <c r="AF1383" s="108"/>
      <c r="AG1383" s="108"/>
      <c r="AH1383" s="108"/>
      <c r="AI1383" s="108"/>
      <c r="AJ1383" s="108"/>
      <c r="AK1383" s="108"/>
      <c r="AL1383" s="108"/>
      <c r="AM1383" s="108"/>
      <c r="AN1383" s="108"/>
      <c r="AO1383" s="108"/>
      <c r="AP1383" s="108"/>
      <c r="AQ1383" s="108"/>
      <c r="AR1383" s="108"/>
      <c r="AS1383" s="108"/>
      <c r="AT1383" s="108"/>
      <c r="AU1383" s="108"/>
      <c r="AV1383" s="108"/>
      <c r="AW1383" s="108"/>
      <c r="AX1383" s="108"/>
      <c r="AY1383" s="108"/>
      <c r="AZ1383" s="108"/>
      <c r="BA1383" s="108"/>
      <c r="BF1383" s="108"/>
      <c r="BH1383" s="108"/>
      <c r="BJ1383" s="108"/>
      <c r="BL1383" s="108"/>
      <c r="BM1383" s="108"/>
      <c r="BN1383" s="108"/>
      <c r="CC1383" s="108"/>
      <c r="CD1383" s="108"/>
      <c r="CE1383" s="108"/>
      <c r="CF1383" s="108"/>
    </row>
    <row r="1384" spans="1:84">
      <c r="A1384" s="108"/>
      <c r="B1384" s="108"/>
      <c r="E1384" s="108"/>
      <c r="F1384" s="108"/>
      <c r="J1384" s="108"/>
      <c r="K1384" s="108"/>
      <c r="L1384" s="108"/>
      <c r="M1384" s="108"/>
      <c r="N1384" s="108"/>
      <c r="O1384" s="108"/>
      <c r="P1384" s="108"/>
      <c r="Q1384" s="108"/>
      <c r="R1384" s="108"/>
      <c r="S1384" s="108"/>
      <c r="T1384" s="108"/>
      <c r="U1384" s="108"/>
      <c r="V1384" s="108"/>
      <c r="W1384" s="108"/>
      <c r="X1384" s="108"/>
      <c r="Y1384" s="108"/>
      <c r="Z1384" s="108"/>
      <c r="AA1384" s="108"/>
      <c r="AB1384" s="108"/>
      <c r="AC1384" s="108"/>
      <c r="AD1384" s="108"/>
      <c r="AE1384" s="108"/>
      <c r="AF1384" s="108"/>
      <c r="AG1384" s="108"/>
      <c r="AH1384" s="108"/>
      <c r="AI1384" s="108"/>
      <c r="AJ1384" s="108"/>
      <c r="AK1384" s="108"/>
      <c r="AL1384" s="108"/>
      <c r="AM1384" s="108"/>
      <c r="AN1384" s="108"/>
      <c r="AO1384" s="108"/>
      <c r="AP1384" s="108"/>
      <c r="AQ1384" s="108"/>
      <c r="AR1384" s="108"/>
      <c r="AS1384" s="108"/>
      <c r="AT1384" s="108"/>
      <c r="AU1384" s="108"/>
      <c r="AV1384" s="108"/>
      <c r="AW1384" s="108"/>
      <c r="AX1384" s="108"/>
      <c r="AY1384" s="108"/>
      <c r="AZ1384" s="108"/>
      <c r="BA1384" s="108"/>
      <c r="BF1384" s="108"/>
      <c r="BH1384" s="108"/>
      <c r="BJ1384" s="108"/>
      <c r="BL1384" s="108"/>
      <c r="BM1384" s="108"/>
      <c r="BN1384" s="108"/>
      <c r="CC1384" s="108"/>
      <c r="CD1384" s="108"/>
      <c r="CE1384" s="108"/>
      <c r="CF1384" s="108"/>
    </row>
    <row r="1385" spans="1:84">
      <c r="A1385" s="108"/>
      <c r="B1385" s="108"/>
      <c r="E1385" s="108"/>
      <c r="F1385" s="108"/>
      <c r="J1385" s="108"/>
      <c r="K1385" s="108"/>
      <c r="L1385" s="108"/>
      <c r="M1385" s="108"/>
      <c r="N1385" s="108"/>
      <c r="O1385" s="108"/>
      <c r="P1385" s="108"/>
      <c r="Q1385" s="108"/>
      <c r="R1385" s="108"/>
      <c r="S1385" s="108"/>
      <c r="T1385" s="108"/>
      <c r="U1385" s="108"/>
      <c r="V1385" s="108"/>
      <c r="W1385" s="108"/>
      <c r="X1385" s="108"/>
      <c r="Y1385" s="108"/>
      <c r="Z1385" s="108"/>
      <c r="AA1385" s="108"/>
      <c r="AB1385" s="108"/>
      <c r="AC1385" s="108"/>
      <c r="AD1385" s="108"/>
      <c r="AE1385" s="108"/>
      <c r="AF1385" s="108"/>
      <c r="AG1385" s="108"/>
      <c r="AH1385" s="108"/>
      <c r="AI1385" s="108"/>
      <c r="AJ1385" s="108"/>
      <c r="AK1385" s="108"/>
      <c r="AL1385" s="108"/>
      <c r="AM1385" s="108"/>
      <c r="AN1385" s="108"/>
      <c r="AO1385" s="108"/>
      <c r="AP1385" s="108"/>
      <c r="AQ1385" s="108"/>
      <c r="AR1385" s="108"/>
      <c r="AS1385" s="108"/>
      <c r="AT1385" s="108"/>
      <c r="AU1385" s="108"/>
      <c r="AV1385" s="108"/>
      <c r="AW1385" s="108"/>
      <c r="AX1385" s="108"/>
      <c r="AY1385" s="108"/>
      <c r="AZ1385" s="108"/>
      <c r="BA1385" s="108"/>
      <c r="BF1385" s="108"/>
      <c r="BH1385" s="108"/>
      <c r="BJ1385" s="108"/>
      <c r="BL1385" s="108"/>
      <c r="BM1385" s="108"/>
      <c r="BN1385" s="108"/>
      <c r="CC1385" s="108"/>
      <c r="CD1385" s="108"/>
      <c r="CE1385" s="108"/>
      <c r="CF1385" s="108"/>
    </row>
    <row r="1386" spans="1:84">
      <c r="A1386" s="108"/>
      <c r="B1386" s="108"/>
      <c r="E1386" s="108"/>
      <c r="F1386" s="108"/>
      <c r="J1386" s="108"/>
      <c r="K1386" s="108"/>
      <c r="L1386" s="108"/>
      <c r="M1386" s="108"/>
      <c r="N1386" s="108"/>
      <c r="O1386" s="108"/>
      <c r="P1386" s="108"/>
      <c r="Q1386" s="108"/>
      <c r="R1386" s="108"/>
      <c r="S1386" s="108"/>
      <c r="T1386" s="108"/>
      <c r="U1386" s="108"/>
      <c r="V1386" s="108"/>
      <c r="W1386" s="108"/>
      <c r="X1386" s="108"/>
      <c r="Y1386" s="108"/>
      <c r="Z1386" s="108"/>
      <c r="AA1386" s="108"/>
      <c r="AB1386" s="108"/>
      <c r="AC1386" s="108"/>
      <c r="AD1386" s="108"/>
      <c r="AE1386" s="108"/>
      <c r="AF1386" s="108"/>
      <c r="AG1386" s="108"/>
      <c r="AH1386" s="108"/>
      <c r="AI1386" s="108"/>
      <c r="AJ1386" s="108"/>
      <c r="AK1386" s="108"/>
      <c r="AL1386" s="108"/>
      <c r="AM1386" s="108"/>
      <c r="AN1386" s="108"/>
      <c r="AO1386" s="108"/>
      <c r="AP1386" s="108"/>
      <c r="AQ1386" s="108"/>
      <c r="AR1386" s="108"/>
      <c r="AS1386" s="108"/>
      <c r="AT1386" s="108"/>
      <c r="AU1386" s="108"/>
      <c r="AV1386" s="108"/>
      <c r="AW1386" s="108"/>
      <c r="AX1386" s="108"/>
      <c r="AY1386" s="108"/>
      <c r="AZ1386" s="108"/>
      <c r="BA1386" s="108"/>
      <c r="BF1386" s="108"/>
      <c r="BH1386" s="108"/>
      <c r="BJ1386" s="108"/>
      <c r="BL1386" s="108"/>
      <c r="BM1386" s="108"/>
      <c r="BN1386" s="108"/>
      <c r="CC1386" s="108"/>
      <c r="CD1386" s="108"/>
      <c r="CE1386" s="108"/>
      <c r="CF1386" s="108"/>
    </row>
    <row r="1387" spans="1:84">
      <c r="A1387" s="108"/>
      <c r="B1387" s="108"/>
      <c r="E1387" s="108"/>
      <c r="F1387" s="108"/>
      <c r="J1387" s="108"/>
      <c r="K1387" s="108"/>
      <c r="L1387" s="108"/>
      <c r="M1387" s="108"/>
      <c r="N1387" s="108"/>
      <c r="O1387" s="108"/>
      <c r="P1387" s="108"/>
      <c r="Q1387" s="108"/>
      <c r="R1387" s="108"/>
      <c r="S1387" s="108"/>
      <c r="T1387" s="108"/>
      <c r="U1387" s="108"/>
      <c r="V1387" s="108"/>
      <c r="W1387" s="108"/>
      <c r="X1387" s="108"/>
      <c r="Y1387" s="108"/>
      <c r="Z1387" s="108"/>
      <c r="AA1387" s="108"/>
      <c r="AB1387" s="108"/>
      <c r="AC1387" s="108"/>
      <c r="AD1387" s="108"/>
      <c r="AE1387" s="108"/>
      <c r="AF1387" s="108"/>
      <c r="AG1387" s="108"/>
      <c r="AH1387" s="108"/>
      <c r="AI1387" s="108"/>
      <c r="AJ1387" s="108"/>
      <c r="AK1387" s="108"/>
      <c r="AL1387" s="108"/>
      <c r="AM1387" s="108"/>
      <c r="AN1387" s="108"/>
      <c r="AO1387" s="108"/>
      <c r="AP1387" s="108"/>
      <c r="AQ1387" s="108"/>
      <c r="AR1387" s="108"/>
      <c r="AS1387" s="108"/>
      <c r="AT1387" s="108"/>
      <c r="AU1387" s="108"/>
      <c r="AV1387" s="108"/>
      <c r="AW1387" s="108"/>
      <c r="AX1387" s="108"/>
      <c r="AY1387" s="108"/>
      <c r="AZ1387" s="108"/>
      <c r="BA1387" s="108"/>
      <c r="BF1387" s="108"/>
      <c r="BH1387" s="108"/>
      <c r="BJ1387" s="108"/>
      <c r="BL1387" s="108"/>
      <c r="BM1387" s="108"/>
      <c r="BN1387" s="108"/>
      <c r="CC1387" s="108"/>
      <c r="CD1387" s="108"/>
      <c r="CE1387" s="108"/>
      <c r="CF1387" s="108"/>
    </row>
    <row r="1388" spans="1:84">
      <c r="A1388" s="108"/>
      <c r="B1388" s="108"/>
      <c r="E1388" s="108"/>
      <c r="F1388" s="108"/>
      <c r="J1388" s="108"/>
      <c r="K1388" s="108"/>
      <c r="L1388" s="108"/>
      <c r="M1388" s="108"/>
      <c r="N1388" s="108"/>
      <c r="O1388" s="108"/>
      <c r="P1388" s="108"/>
      <c r="Q1388" s="108"/>
      <c r="R1388" s="108"/>
      <c r="S1388" s="108"/>
      <c r="T1388" s="108"/>
      <c r="U1388" s="108"/>
      <c r="V1388" s="108"/>
      <c r="W1388" s="108"/>
      <c r="X1388" s="108"/>
      <c r="Y1388" s="108"/>
      <c r="Z1388" s="108"/>
      <c r="AA1388" s="108"/>
      <c r="AB1388" s="108"/>
      <c r="AC1388" s="108"/>
      <c r="AD1388" s="108"/>
      <c r="AE1388" s="108"/>
      <c r="AF1388" s="108"/>
      <c r="AG1388" s="108"/>
      <c r="AH1388" s="108"/>
      <c r="AI1388" s="108"/>
      <c r="AJ1388" s="108"/>
      <c r="AK1388" s="108"/>
      <c r="AL1388" s="108"/>
      <c r="AM1388" s="108"/>
      <c r="AN1388" s="108"/>
      <c r="AO1388" s="108"/>
      <c r="AP1388" s="108"/>
      <c r="AQ1388" s="108"/>
      <c r="AR1388" s="108"/>
      <c r="AS1388" s="108"/>
      <c r="AT1388" s="108"/>
      <c r="AU1388" s="108"/>
      <c r="AV1388" s="108"/>
      <c r="AW1388" s="108"/>
      <c r="AX1388" s="108"/>
      <c r="AY1388" s="108"/>
      <c r="AZ1388" s="108"/>
      <c r="BA1388" s="108"/>
      <c r="BF1388" s="108"/>
      <c r="BH1388" s="108"/>
      <c r="BJ1388" s="108"/>
      <c r="BL1388" s="108"/>
      <c r="BM1388" s="108"/>
      <c r="BN1388" s="108"/>
      <c r="CC1388" s="108"/>
      <c r="CD1388" s="108"/>
      <c r="CE1388" s="108"/>
      <c r="CF1388" s="108"/>
    </row>
    <row r="1393" spans="1:84">
      <c r="A1393" s="108"/>
      <c r="B1393" s="108"/>
      <c r="E1393" s="108"/>
      <c r="F1393" s="108"/>
      <c r="J1393" s="108"/>
      <c r="K1393" s="108"/>
      <c r="L1393" s="108"/>
      <c r="M1393" s="108"/>
      <c r="N1393" s="108"/>
      <c r="O1393" s="108"/>
      <c r="P1393" s="108"/>
      <c r="Q1393" s="108"/>
      <c r="R1393" s="108"/>
      <c r="S1393" s="108"/>
      <c r="T1393" s="108"/>
      <c r="U1393" s="108"/>
      <c r="V1393" s="108"/>
      <c r="W1393" s="108"/>
      <c r="X1393" s="108"/>
      <c r="Y1393" s="108"/>
      <c r="Z1393" s="108"/>
      <c r="AA1393" s="108"/>
      <c r="AB1393" s="108"/>
      <c r="AC1393" s="108"/>
      <c r="AD1393" s="108"/>
      <c r="AE1393" s="108"/>
      <c r="AF1393" s="108"/>
      <c r="AG1393" s="108"/>
      <c r="AH1393" s="108"/>
      <c r="AI1393" s="108"/>
      <c r="AJ1393" s="108"/>
      <c r="AK1393" s="108"/>
      <c r="AL1393" s="108"/>
      <c r="AM1393" s="108"/>
      <c r="AN1393" s="108"/>
      <c r="AO1393" s="108"/>
      <c r="AP1393" s="108"/>
      <c r="AQ1393" s="108"/>
      <c r="AR1393" s="108"/>
      <c r="AS1393" s="108"/>
      <c r="AT1393" s="108"/>
      <c r="AU1393" s="108"/>
      <c r="AV1393" s="108"/>
      <c r="AW1393" s="108"/>
      <c r="AX1393" s="108"/>
      <c r="AY1393" s="108"/>
      <c r="AZ1393" s="108"/>
      <c r="BA1393" s="108"/>
      <c r="BF1393" s="108"/>
      <c r="BH1393" s="108"/>
      <c r="BJ1393" s="108"/>
      <c r="BL1393" s="108"/>
      <c r="BM1393" s="108"/>
      <c r="BN1393" s="108"/>
      <c r="CC1393" s="108"/>
      <c r="CD1393" s="108"/>
      <c r="CE1393" s="108"/>
      <c r="CF1393" s="108"/>
    </row>
    <row r="1394" spans="1:84">
      <c r="A1394" s="108"/>
      <c r="B1394" s="108"/>
      <c r="E1394" s="108"/>
      <c r="F1394" s="108"/>
      <c r="J1394" s="108"/>
      <c r="K1394" s="108"/>
      <c r="L1394" s="108"/>
      <c r="M1394" s="108"/>
      <c r="N1394" s="108"/>
      <c r="O1394" s="108"/>
      <c r="P1394" s="108"/>
      <c r="Q1394" s="108"/>
      <c r="R1394" s="108"/>
      <c r="S1394" s="108"/>
      <c r="T1394" s="108"/>
      <c r="U1394" s="108"/>
      <c r="V1394" s="108"/>
      <c r="W1394" s="108"/>
      <c r="X1394" s="108"/>
      <c r="Y1394" s="108"/>
      <c r="Z1394" s="108"/>
      <c r="AA1394" s="108"/>
      <c r="AB1394" s="108"/>
      <c r="AC1394" s="108"/>
      <c r="AD1394" s="108"/>
      <c r="AE1394" s="108"/>
      <c r="AF1394" s="108"/>
      <c r="AG1394" s="108"/>
      <c r="AH1394" s="108"/>
      <c r="AI1394" s="108"/>
      <c r="AJ1394" s="108"/>
      <c r="AK1394" s="108"/>
      <c r="AL1394" s="108"/>
      <c r="AM1394" s="108"/>
      <c r="AN1394" s="108"/>
      <c r="AO1394" s="108"/>
      <c r="AP1394" s="108"/>
      <c r="AQ1394" s="108"/>
      <c r="AR1394" s="108"/>
      <c r="AS1394" s="108"/>
      <c r="AT1394" s="108"/>
      <c r="AU1394" s="108"/>
      <c r="AV1394" s="108"/>
      <c r="AW1394" s="108"/>
      <c r="AX1394" s="108"/>
      <c r="AY1394" s="108"/>
      <c r="AZ1394" s="108"/>
      <c r="BA1394" s="108"/>
      <c r="BF1394" s="108"/>
      <c r="BH1394" s="108"/>
      <c r="BJ1394" s="108"/>
      <c r="BL1394" s="108"/>
      <c r="BM1394" s="108"/>
      <c r="BN1394" s="108"/>
      <c r="CC1394" s="108"/>
      <c r="CD1394" s="108"/>
      <c r="CE1394" s="108"/>
      <c r="CF1394" s="108"/>
    </row>
    <row r="1395" spans="1:84">
      <c r="A1395" s="108"/>
      <c r="B1395" s="108"/>
      <c r="E1395" s="108"/>
      <c r="F1395" s="108"/>
      <c r="J1395" s="108"/>
      <c r="K1395" s="108"/>
      <c r="L1395" s="108"/>
      <c r="M1395" s="108"/>
      <c r="N1395" s="108"/>
      <c r="O1395" s="108"/>
      <c r="P1395" s="108"/>
      <c r="Q1395" s="108"/>
      <c r="R1395" s="108"/>
      <c r="S1395" s="108"/>
      <c r="T1395" s="108"/>
      <c r="U1395" s="108"/>
      <c r="V1395" s="108"/>
      <c r="W1395" s="108"/>
      <c r="X1395" s="108"/>
      <c r="Y1395" s="108"/>
      <c r="Z1395" s="108"/>
      <c r="AA1395" s="108"/>
      <c r="AB1395" s="108"/>
      <c r="AC1395" s="108"/>
      <c r="AD1395" s="108"/>
      <c r="AE1395" s="108"/>
      <c r="AF1395" s="108"/>
      <c r="AG1395" s="108"/>
      <c r="AH1395" s="108"/>
      <c r="AI1395" s="108"/>
      <c r="AJ1395" s="108"/>
      <c r="AK1395" s="108"/>
      <c r="AL1395" s="108"/>
      <c r="AM1395" s="108"/>
      <c r="AN1395" s="108"/>
      <c r="AO1395" s="108"/>
      <c r="AP1395" s="108"/>
      <c r="AQ1395" s="108"/>
      <c r="AR1395" s="108"/>
      <c r="AS1395" s="108"/>
      <c r="AT1395" s="108"/>
      <c r="AU1395" s="108"/>
      <c r="AV1395" s="108"/>
      <c r="AW1395" s="108"/>
      <c r="AX1395" s="108"/>
      <c r="AY1395" s="108"/>
      <c r="AZ1395" s="108"/>
      <c r="BA1395" s="108"/>
      <c r="BF1395" s="108"/>
      <c r="BH1395" s="108"/>
      <c r="BJ1395" s="108"/>
      <c r="BL1395" s="108"/>
      <c r="BM1395" s="108"/>
      <c r="BN1395" s="108"/>
      <c r="CC1395" s="108"/>
      <c r="CD1395" s="108"/>
      <c r="CE1395" s="108"/>
      <c r="CF1395" s="108"/>
    </row>
    <row r="1396" spans="1:84">
      <c r="A1396" s="108"/>
      <c r="B1396" s="108"/>
      <c r="E1396" s="108"/>
      <c r="F1396" s="108"/>
      <c r="J1396" s="108"/>
      <c r="K1396" s="108"/>
      <c r="L1396" s="108"/>
      <c r="M1396" s="108"/>
      <c r="N1396" s="108"/>
      <c r="O1396" s="108"/>
      <c r="P1396" s="108"/>
      <c r="Q1396" s="108"/>
      <c r="R1396" s="108"/>
      <c r="S1396" s="108"/>
      <c r="T1396" s="108"/>
      <c r="U1396" s="108"/>
      <c r="V1396" s="108"/>
      <c r="W1396" s="108"/>
      <c r="X1396" s="108"/>
      <c r="Y1396" s="108"/>
      <c r="Z1396" s="108"/>
      <c r="AA1396" s="108"/>
      <c r="AB1396" s="108"/>
      <c r="AC1396" s="108"/>
      <c r="AD1396" s="108"/>
      <c r="AE1396" s="108"/>
      <c r="AF1396" s="108"/>
      <c r="AG1396" s="108"/>
      <c r="AH1396" s="108"/>
      <c r="AI1396" s="108"/>
      <c r="AJ1396" s="108"/>
      <c r="AK1396" s="108"/>
      <c r="AL1396" s="108"/>
      <c r="AM1396" s="108"/>
      <c r="AN1396" s="108"/>
      <c r="AO1396" s="108"/>
      <c r="AP1396" s="108"/>
      <c r="AQ1396" s="108"/>
      <c r="AR1396" s="108"/>
      <c r="AS1396" s="108"/>
      <c r="AT1396" s="108"/>
      <c r="AU1396" s="108"/>
      <c r="AV1396" s="108"/>
      <c r="AW1396" s="108"/>
      <c r="AX1396" s="108"/>
      <c r="AY1396" s="108"/>
      <c r="AZ1396" s="108"/>
      <c r="BA1396" s="108"/>
      <c r="BF1396" s="108"/>
      <c r="BH1396" s="108"/>
      <c r="BJ1396" s="108"/>
      <c r="BL1396" s="108"/>
      <c r="BM1396" s="108"/>
      <c r="BN1396" s="108"/>
      <c r="CC1396" s="108"/>
      <c r="CD1396" s="108"/>
      <c r="CE1396" s="108"/>
      <c r="CF1396" s="108"/>
    </row>
    <row r="1397" spans="1:84">
      <c r="A1397" s="108"/>
      <c r="B1397" s="108"/>
      <c r="E1397" s="108"/>
      <c r="F1397" s="108"/>
      <c r="J1397" s="108"/>
      <c r="K1397" s="108"/>
      <c r="L1397" s="108"/>
      <c r="M1397" s="108"/>
      <c r="N1397" s="108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8"/>
      <c r="AA1397" s="108"/>
      <c r="AB1397" s="108"/>
      <c r="AC1397" s="108"/>
      <c r="AD1397" s="108"/>
      <c r="AE1397" s="108"/>
      <c r="AF1397" s="108"/>
      <c r="AG1397" s="108"/>
      <c r="AH1397" s="108"/>
      <c r="AI1397" s="108"/>
      <c r="AJ1397" s="108"/>
      <c r="AK1397" s="108"/>
      <c r="AL1397" s="108"/>
      <c r="AM1397" s="108"/>
      <c r="AN1397" s="108"/>
      <c r="AO1397" s="108"/>
      <c r="AP1397" s="108"/>
      <c r="AQ1397" s="108"/>
      <c r="AR1397" s="108"/>
      <c r="AS1397" s="108"/>
      <c r="AT1397" s="108"/>
      <c r="AU1397" s="108"/>
      <c r="AV1397" s="108"/>
      <c r="AW1397" s="108"/>
      <c r="AX1397" s="108"/>
      <c r="AY1397" s="108"/>
      <c r="AZ1397" s="108"/>
      <c r="BA1397" s="108"/>
      <c r="BF1397" s="108"/>
      <c r="BH1397" s="108"/>
      <c r="BJ1397" s="108"/>
      <c r="BL1397" s="108"/>
      <c r="BM1397" s="108"/>
      <c r="BN1397" s="108"/>
      <c r="CC1397" s="108"/>
      <c r="CD1397" s="108"/>
      <c r="CE1397" s="108"/>
      <c r="CF1397" s="108"/>
    </row>
    <row r="1398" spans="1:84">
      <c r="A1398" s="108"/>
      <c r="B1398" s="108"/>
      <c r="E1398" s="108"/>
      <c r="F1398" s="108"/>
      <c r="J1398" s="108"/>
      <c r="K1398" s="108"/>
      <c r="L1398" s="108"/>
      <c r="M1398" s="108"/>
      <c r="N1398" s="108"/>
      <c r="O1398" s="108"/>
      <c r="P1398" s="108"/>
      <c r="Q1398" s="108"/>
      <c r="R1398" s="108"/>
      <c r="S1398" s="108"/>
      <c r="T1398" s="108"/>
      <c r="U1398" s="108"/>
      <c r="V1398" s="108"/>
      <c r="W1398" s="108"/>
      <c r="X1398" s="108"/>
      <c r="Y1398" s="108"/>
      <c r="Z1398" s="108"/>
      <c r="AA1398" s="108"/>
      <c r="AB1398" s="108"/>
      <c r="AC1398" s="108"/>
      <c r="AD1398" s="108"/>
      <c r="AE1398" s="108"/>
      <c r="AF1398" s="108"/>
      <c r="AG1398" s="108"/>
      <c r="AH1398" s="108"/>
      <c r="AI1398" s="108"/>
      <c r="AJ1398" s="108"/>
      <c r="AK1398" s="108"/>
      <c r="AL1398" s="108"/>
      <c r="AM1398" s="108"/>
      <c r="AN1398" s="108"/>
      <c r="AO1398" s="108"/>
      <c r="AP1398" s="108"/>
      <c r="AQ1398" s="108"/>
      <c r="AR1398" s="108"/>
      <c r="AS1398" s="108"/>
      <c r="AT1398" s="108"/>
      <c r="AU1398" s="108"/>
      <c r="AV1398" s="108"/>
      <c r="AW1398" s="108"/>
      <c r="AX1398" s="108"/>
      <c r="AY1398" s="108"/>
      <c r="AZ1398" s="108"/>
      <c r="BA1398" s="108"/>
      <c r="BF1398" s="108"/>
      <c r="BH1398" s="108"/>
      <c r="BJ1398" s="108"/>
      <c r="BL1398" s="108"/>
      <c r="BM1398" s="108"/>
      <c r="BN1398" s="108"/>
      <c r="CC1398" s="108"/>
      <c r="CD1398" s="108"/>
      <c r="CE1398" s="108"/>
      <c r="CF1398" s="108"/>
    </row>
    <row r="1399" spans="1:84">
      <c r="A1399" s="108"/>
      <c r="B1399" s="108"/>
      <c r="E1399" s="108"/>
      <c r="F1399" s="108"/>
      <c r="J1399" s="108"/>
      <c r="K1399" s="108"/>
      <c r="L1399" s="108"/>
      <c r="M1399" s="108"/>
      <c r="N1399" s="108"/>
      <c r="O1399" s="108"/>
      <c r="P1399" s="108"/>
      <c r="Q1399" s="108"/>
      <c r="R1399" s="108"/>
      <c r="S1399" s="108"/>
      <c r="T1399" s="108"/>
      <c r="U1399" s="108"/>
      <c r="V1399" s="108"/>
      <c r="W1399" s="108"/>
      <c r="X1399" s="108"/>
      <c r="Y1399" s="108"/>
      <c r="Z1399" s="108"/>
      <c r="AA1399" s="108"/>
      <c r="AB1399" s="108"/>
      <c r="AC1399" s="108"/>
      <c r="AD1399" s="108"/>
      <c r="AE1399" s="108"/>
      <c r="AF1399" s="108"/>
      <c r="AG1399" s="108"/>
      <c r="AH1399" s="108"/>
      <c r="AI1399" s="108"/>
      <c r="AJ1399" s="108"/>
      <c r="AK1399" s="108"/>
      <c r="AL1399" s="108"/>
      <c r="AM1399" s="108"/>
      <c r="AN1399" s="108"/>
      <c r="AO1399" s="108"/>
      <c r="AP1399" s="108"/>
      <c r="AQ1399" s="108"/>
      <c r="AR1399" s="108"/>
      <c r="AS1399" s="108"/>
      <c r="AT1399" s="108"/>
      <c r="AU1399" s="108"/>
      <c r="AV1399" s="108"/>
      <c r="AW1399" s="108"/>
      <c r="AX1399" s="108"/>
      <c r="AY1399" s="108"/>
      <c r="AZ1399" s="108"/>
      <c r="BA1399" s="108"/>
      <c r="BF1399" s="108"/>
      <c r="BH1399" s="108"/>
      <c r="BJ1399" s="108"/>
      <c r="BL1399" s="108"/>
      <c r="BM1399" s="108"/>
      <c r="BN1399" s="108"/>
      <c r="CC1399" s="108"/>
      <c r="CD1399" s="108"/>
      <c r="CE1399" s="108"/>
      <c r="CF1399" s="108"/>
    </row>
    <row r="1400" spans="1:84">
      <c r="A1400" s="108"/>
      <c r="B1400" s="108"/>
      <c r="E1400" s="108"/>
      <c r="F1400" s="108"/>
      <c r="J1400" s="108"/>
      <c r="K1400" s="108"/>
      <c r="L1400" s="108"/>
      <c r="M1400" s="108"/>
      <c r="N1400" s="108"/>
      <c r="O1400" s="108"/>
      <c r="P1400" s="108"/>
      <c r="Q1400" s="108"/>
      <c r="R1400" s="108"/>
      <c r="S1400" s="108"/>
      <c r="T1400" s="108"/>
      <c r="U1400" s="108"/>
      <c r="V1400" s="108"/>
      <c r="W1400" s="108"/>
      <c r="X1400" s="108"/>
      <c r="Y1400" s="108"/>
      <c r="Z1400" s="108"/>
      <c r="AA1400" s="108"/>
      <c r="AB1400" s="108"/>
      <c r="AC1400" s="108"/>
      <c r="AD1400" s="108"/>
      <c r="AE1400" s="108"/>
      <c r="AF1400" s="108"/>
      <c r="AG1400" s="108"/>
      <c r="AH1400" s="108"/>
      <c r="AI1400" s="108"/>
      <c r="AJ1400" s="108"/>
      <c r="AK1400" s="108"/>
      <c r="AL1400" s="108"/>
      <c r="AM1400" s="108"/>
      <c r="AN1400" s="108"/>
      <c r="AO1400" s="108"/>
      <c r="AP1400" s="108"/>
      <c r="AQ1400" s="108"/>
      <c r="AR1400" s="108"/>
      <c r="AS1400" s="108"/>
      <c r="AT1400" s="108"/>
      <c r="AU1400" s="108"/>
      <c r="AV1400" s="108"/>
      <c r="AW1400" s="108"/>
      <c r="AX1400" s="108"/>
      <c r="AY1400" s="108"/>
      <c r="AZ1400" s="108"/>
      <c r="BA1400" s="108"/>
      <c r="BF1400" s="108"/>
      <c r="BH1400" s="108"/>
      <c r="BJ1400" s="108"/>
      <c r="BL1400" s="108"/>
      <c r="BM1400" s="108"/>
      <c r="BN1400" s="108"/>
      <c r="CC1400" s="108"/>
      <c r="CD1400" s="108"/>
      <c r="CE1400" s="108"/>
      <c r="CF1400" s="108"/>
    </row>
    <row r="1401" spans="1:84">
      <c r="A1401" s="108"/>
      <c r="B1401" s="108"/>
      <c r="E1401" s="108"/>
      <c r="F1401" s="108"/>
      <c r="J1401" s="108"/>
      <c r="K1401" s="108"/>
      <c r="L1401" s="108"/>
      <c r="M1401" s="108"/>
      <c r="N1401" s="108"/>
      <c r="O1401" s="108"/>
      <c r="P1401" s="108"/>
      <c r="Q1401" s="108"/>
      <c r="R1401" s="108"/>
      <c r="S1401" s="108"/>
      <c r="T1401" s="108"/>
      <c r="U1401" s="108"/>
      <c r="V1401" s="108"/>
      <c r="W1401" s="108"/>
      <c r="X1401" s="108"/>
      <c r="Y1401" s="108"/>
      <c r="Z1401" s="108"/>
      <c r="AA1401" s="108"/>
      <c r="AB1401" s="108"/>
      <c r="AC1401" s="108"/>
      <c r="AD1401" s="108"/>
      <c r="AE1401" s="108"/>
      <c r="AF1401" s="108"/>
      <c r="AG1401" s="108"/>
      <c r="AH1401" s="108"/>
      <c r="AI1401" s="108"/>
      <c r="AJ1401" s="108"/>
      <c r="AK1401" s="108"/>
      <c r="AL1401" s="108"/>
      <c r="AM1401" s="108"/>
      <c r="AN1401" s="108"/>
      <c r="AO1401" s="108"/>
      <c r="AP1401" s="108"/>
      <c r="AQ1401" s="108"/>
      <c r="AR1401" s="108"/>
      <c r="AS1401" s="108"/>
      <c r="AT1401" s="108"/>
      <c r="AU1401" s="108"/>
      <c r="AV1401" s="108"/>
      <c r="AW1401" s="108"/>
      <c r="AX1401" s="108"/>
      <c r="AY1401" s="108"/>
      <c r="AZ1401" s="108"/>
      <c r="BA1401" s="108"/>
      <c r="BF1401" s="108"/>
      <c r="BH1401" s="108"/>
      <c r="BJ1401" s="108"/>
      <c r="BL1401" s="108"/>
      <c r="BM1401" s="108"/>
      <c r="BN1401" s="108"/>
      <c r="CC1401" s="108"/>
      <c r="CD1401" s="108"/>
      <c r="CE1401" s="108"/>
      <c r="CF1401" s="108"/>
    </row>
    <row r="1402" spans="1:84">
      <c r="A1402" s="108"/>
      <c r="B1402" s="108"/>
      <c r="E1402" s="108"/>
      <c r="F1402" s="108"/>
      <c r="J1402" s="108"/>
      <c r="K1402" s="108"/>
      <c r="L1402" s="108"/>
      <c r="M1402" s="108"/>
      <c r="N1402" s="108"/>
      <c r="O1402" s="108"/>
      <c r="P1402" s="108"/>
      <c r="Q1402" s="108"/>
      <c r="R1402" s="108"/>
      <c r="S1402" s="108"/>
      <c r="T1402" s="108"/>
      <c r="U1402" s="108"/>
      <c r="V1402" s="108"/>
      <c r="W1402" s="108"/>
      <c r="X1402" s="108"/>
      <c r="Y1402" s="108"/>
      <c r="Z1402" s="108"/>
      <c r="AA1402" s="108"/>
      <c r="AB1402" s="108"/>
      <c r="AC1402" s="108"/>
      <c r="AD1402" s="108"/>
      <c r="AE1402" s="108"/>
      <c r="AF1402" s="108"/>
      <c r="AG1402" s="108"/>
      <c r="AH1402" s="108"/>
      <c r="AI1402" s="108"/>
      <c r="AJ1402" s="108"/>
      <c r="AK1402" s="108"/>
      <c r="AL1402" s="108"/>
      <c r="AM1402" s="108"/>
      <c r="AN1402" s="108"/>
      <c r="AO1402" s="108"/>
      <c r="AP1402" s="108"/>
      <c r="AQ1402" s="108"/>
      <c r="AR1402" s="108"/>
      <c r="AS1402" s="108"/>
      <c r="AT1402" s="108"/>
      <c r="AU1402" s="108"/>
      <c r="AV1402" s="108"/>
      <c r="AW1402" s="108"/>
      <c r="AX1402" s="108"/>
      <c r="AY1402" s="108"/>
      <c r="AZ1402" s="108"/>
      <c r="BA1402" s="108"/>
      <c r="BF1402" s="108"/>
      <c r="BH1402" s="108"/>
      <c r="BJ1402" s="108"/>
      <c r="BL1402" s="108"/>
      <c r="BM1402" s="108"/>
      <c r="BN1402" s="108"/>
      <c r="CC1402" s="108"/>
      <c r="CD1402" s="108"/>
      <c r="CE1402" s="108"/>
      <c r="CF1402" s="108"/>
    </row>
    <row r="1403" spans="1:84">
      <c r="A1403" s="108"/>
      <c r="B1403" s="108"/>
      <c r="E1403" s="108"/>
      <c r="F1403" s="108"/>
      <c r="J1403" s="108"/>
      <c r="K1403" s="108"/>
      <c r="L1403" s="108"/>
      <c r="M1403" s="108"/>
      <c r="N1403" s="108"/>
      <c r="O1403" s="108"/>
      <c r="P1403" s="108"/>
      <c r="Q1403" s="108"/>
      <c r="R1403" s="108"/>
      <c r="S1403" s="108"/>
      <c r="T1403" s="108"/>
      <c r="U1403" s="108"/>
      <c r="V1403" s="108"/>
      <c r="W1403" s="108"/>
      <c r="X1403" s="108"/>
      <c r="Y1403" s="108"/>
      <c r="Z1403" s="108"/>
      <c r="AA1403" s="108"/>
      <c r="AB1403" s="108"/>
      <c r="AC1403" s="108"/>
      <c r="AD1403" s="108"/>
      <c r="AE1403" s="108"/>
      <c r="AF1403" s="108"/>
      <c r="AG1403" s="108"/>
      <c r="AH1403" s="108"/>
      <c r="AI1403" s="108"/>
      <c r="AJ1403" s="108"/>
      <c r="AK1403" s="108"/>
      <c r="AL1403" s="108"/>
      <c r="AM1403" s="108"/>
      <c r="AN1403" s="108"/>
      <c r="AO1403" s="108"/>
      <c r="AP1403" s="108"/>
      <c r="AQ1403" s="108"/>
      <c r="AR1403" s="108"/>
      <c r="AS1403" s="108"/>
      <c r="AT1403" s="108"/>
      <c r="AU1403" s="108"/>
      <c r="AV1403" s="108"/>
      <c r="AW1403" s="108"/>
      <c r="AX1403" s="108"/>
      <c r="AY1403" s="108"/>
      <c r="AZ1403" s="108"/>
      <c r="BA1403" s="108"/>
      <c r="BF1403" s="108"/>
      <c r="BH1403" s="108"/>
      <c r="BJ1403" s="108"/>
      <c r="BL1403" s="108"/>
      <c r="BM1403" s="108"/>
      <c r="BN1403" s="108"/>
      <c r="CC1403" s="108"/>
      <c r="CD1403" s="108"/>
      <c r="CE1403" s="108"/>
      <c r="CF1403" s="108"/>
    </row>
    <row r="1404" spans="1:84">
      <c r="A1404" s="108"/>
      <c r="B1404" s="108"/>
      <c r="E1404" s="108"/>
      <c r="F1404" s="108"/>
      <c r="J1404" s="108"/>
      <c r="K1404" s="108"/>
      <c r="L1404" s="108"/>
      <c r="M1404" s="108"/>
      <c r="N1404" s="108"/>
      <c r="O1404" s="108"/>
      <c r="P1404" s="108"/>
      <c r="Q1404" s="108"/>
      <c r="R1404" s="108"/>
      <c r="S1404" s="108"/>
      <c r="T1404" s="108"/>
      <c r="U1404" s="108"/>
      <c r="V1404" s="108"/>
      <c r="W1404" s="108"/>
      <c r="X1404" s="108"/>
      <c r="Y1404" s="108"/>
      <c r="Z1404" s="108"/>
      <c r="AA1404" s="108"/>
      <c r="AB1404" s="108"/>
      <c r="AC1404" s="108"/>
      <c r="AD1404" s="108"/>
      <c r="AE1404" s="108"/>
      <c r="AF1404" s="108"/>
      <c r="AG1404" s="108"/>
      <c r="AH1404" s="108"/>
      <c r="AI1404" s="108"/>
      <c r="AJ1404" s="108"/>
      <c r="AK1404" s="108"/>
      <c r="AL1404" s="108"/>
      <c r="AM1404" s="108"/>
      <c r="AN1404" s="108"/>
      <c r="AO1404" s="108"/>
      <c r="AP1404" s="108"/>
      <c r="AQ1404" s="108"/>
      <c r="AR1404" s="108"/>
      <c r="AS1404" s="108"/>
      <c r="AT1404" s="108"/>
      <c r="AU1404" s="108"/>
      <c r="AV1404" s="108"/>
      <c r="AW1404" s="108"/>
      <c r="AX1404" s="108"/>
      <c r="AY1404" s="108"/>
      <c r="AZ1404" s="108"/>
      <c r="BA1404" s="108"/>
      <c r="BF1404" s="108"/>
      <c r="BH1404" s="108"/>
      <c r="BJ1404" s="108"/>
      <c r="BL1404" s="108"/>
      <c r="BM1404" s="108"/>
      <c r="BN1404" s="108"/>
      <c r="CC1404" s="108"/>
      <c r="CD1404" s="108"/>
      <c r="CE1404" s="108"/>
      <c r="CF1404" s="108"/>
    </row>
    <row r="1405" spans="1:84">
      <c r="A1405" s="108"/>
      <c r="B1405" s="108"/>
      <c r="E1405" s="108"/>
      <c r="F1405" s="108"/>
      <c r="J1405" s="108"/>
      <c r="K1405" s="108"/>
      <c r="L1405" s="108"/>
      <c r="M1405" s="108"/>
      <c r="N1405" s="108"/>
      <c r="O1405" s="108"/>
      <c r="P1405" s="108"/>
      <c r="Q1405" s="108"/>
      <c r="R1405" s="108"/>
      <c r="S1405" s="108"/>
      <c r="T1405" s="108"/>
      <c r="U1405" s="108"/>
      <c r="V1405" s="108"/>
      <c r="W1405" s="108"/>
      <c r="X1405" s="108"/>
      <c r="Y1405" s="108"/>
      <c r="Z1405" s="108"/>
      <c r="AA1405" s="108"/>
      <c r="AB1405" s="108"/>
      <c r="AC1405" s="108"/>
      <c r="AD1405" s="108"/>
      <c r="AE1405" s="108"/>
      <c r="AF1405" s="108"/>
      <c r="AG1405" s="108"/>
      <c r="AH1405" s="108"/>
      <c r="AI1405" s="108"/>
      <c r="AJ1405" s="108"/>
      <c r="AK1405" s="108"/>
      <c r="AL1405" s="108"/>
      <c r="AM1405" s="108"/>
      <c r="AN1405" s="108"/>
      <c r="AO1405" s="108"/>
      <c r="AP1405" s="108"/>
      <c r="AQ1405" s="108"/>
      <c r="AR1405" s="108"/>
      <c r="AS1405" s="108"/>
      <c r="AT1405" s="108"/>
      <c r="AU1405" s="108"/>
      <c r="AV1405" s="108"/>
      <c r="AW1405" s="108"/>
      <c r="AX1405" s="108"/>
      <c r="AY1405" s="108"/>
      <c r="AZ1405" s="108"/>
      <c r="BA1405" s="108"/>
      <c r="BF1405" s="108"/>
      <c r="BH1405" s="108"/>
      <c r="BJ1405" s="108"/>
      <c r="BL1405" s="108"/>
      <c r="BM1405" s="108"/>
      <c r="BN1405" s="108"/>
      <c r="CC1405" s="108"/>
      <c r="CD1405" s="108"/>
      <c r="CE1405" s="108"/>
      <c r="CF1405" s="108"/>
    </row>
    <row r="1406" spans="1:84">
      <c r="A1406" s="108"/>
      <c r="B1406" s="108"/>
      <c r="E1406" s="108"/>
      <c r="F1406" s="108"/>
      <c r="J1406" s="108"/>
      <c r="K1406" s="108"/>
      <c r="L1406" s="108"/>
      <c r="M1406" s="108"/>
      <c r="N1406" s="108"/>
      <c r="O1406" s="108"/>
      <c r="P1406" s="108"/>
      <c r="Q1406" s="108"/>
      <c r="R1406" s="108"/>
      <c r="S1406" s="108"/>
      <c r="T1406" s="108"/>
      <c r="U1406" s="108"/>
      <c r="V1406" s="108"/>
      <c r="W1406" s="108"/>
      <c r="X1406" s="108"/>
      <c r="Y1406" s="108"/>
      <c r="Z1406" s="108"/>
      <c r="AA1406" s="108"/>
      <c r="AB1406" s="108"/>
      <c r="AC1406" s="108"/>
      <c r="AD1406" s="108"/>
      <c r="AE1406" s="108"/>
      <c r="AF1406" s="108"/>
      <c r="AG1406" s="108"/>
      <c r="AH1406" s="108"/>
      <c r="AI1406" s="108"/>
      <c r="AJ1406" s="108"/>
      <c r="AK1406" s="108"/>
      <c r="AL1406" s="108"/>
      <c r="AM1406" s="108"/>
      <c r="AN1406" s="108"/>
      <c r="AO1406" s="108"/>
      <c r="AP1406" s="108"/>
      <c r="AQ1406" s="108"/>
      <c r="AR1406" s="108"/>
      <c r="AS1406" s="108"/>
      <c r="AT1406" s="108"/>
      <c r="AU1406" s="108"/>
      <c r="AV1406" s="108"/>
      <c r="AW1406" s="108"/>
      <c r="AX1406" s="108"/>
      <c r="AY1406" s="108"/>
      <c r="AZ1406" s="108"/>
      <c r="BA1406" s="108"/>
      <c r="BF1406" s="108"/>
      <c r="BH1406" s="108"/>
      <c r="BJ1406" s="108"/>
      <c r="BL1406" s="108"/>
      <c r="BM1406" s="108"/>
      <c r="BN1406" s="108"/>
      <c r="CC1406" s="108"/>
      <c r="CD1406" s="108"/>
      <c r="CE1406" s="108"/>
      <c r="CF1406" s="108"/>
    </row>
    <row r="1407" spans="1:84">
      <c r="A1407" s="108"/>
      <c r="B1407" s="108"/>
      <c r="E1407" s="108"/>
      <c r="F1407" s="108"/>
      <c r="J1407" s="108"/>
      <c r="K1407" s="108"/>
      <c r="L1407" s="108"/>
      <c r="M1407" s="108"/>
      <c r="N1407" s="108"/>
      <c r="O1407" s="108"/>
      <c r="P1407" s="108"/>
      <c r="Q1407" s="108"/>
      <c r="R1407" s="108"/>
      <c r="S1407" s="108"/>
      <c r="T1407" s="108"/>
      <c r="U1407" s="108"/>
      <c r="V1407" s="108"/>
      <c r="W1407" s="108"/>
      <c r="X1407" s="108"/>
      <c r="Y1407" s="108"/>
      <c r="Z1407" s="108"/>
      <c r="AA1407" s="108"/>
      <c r="AB1407" s="108"/>
      <c r="AC1407" s="108"/>
      <c r="AD1407" s="108"/>
      <c r="AE1407" s="108"/>
      <c r="AF1407" s="108"/>
      <c r="AG1407" s="108"/>
      <c r="AH1407" s="108"/>
      <c r="AI1407" s="108"/>
      <c r="AJ1407" s="108"/>
      <c r="AK1407" s="108"/>
      <c r="AL1407" s="108"/>
      <c r="AM1407" s="108"/>
      <c r="AN1407" s="108"/>
      <c r="AO1407" s="108"/>
      <c r="AP1407" s="108"/>
      <c r="AQ1407" s="108"/>
      <c r="AR1407" s="108"/>
      <c r="AS1407" s="108"/>
      <c r="AT1407" s="108"/>
      <c r="AU1407" s="108"/>
      <c r="AV1407" s="108"/>
      <c r="AW1407" s="108"/>
      <c r="AX1407" s="108"/>
      <c r="AY1407" s="108"/>
      <c r="AZ1407" s="108"/>
      <c r="BA1407" s="108"/>
      <c r="BF1407" s="108"/>
      <c r="BH1407" s="108"/>
      <c r="BJ1407" s="108"/>
      <c r="BL1407" s="108"/>
      <c r="BM1407" s="108"/>
      <c r="BN1407" s="108"/>
      <c r="CC1407" s="108"/>
      <c r="CD1407" s="108"/>
      <c r="CE1407" s="108"/>
      <c r="CF1407" s="108"/>
    </row>
    <row r="1408" spans="1:84">
      <c r="A1408" s="108"/>
      <c r="B1408" s="108"/>
      <c r="E1408" s="108"/>
      <c r="F1408" s="108"/>
      <c r="J1408" s="108"/>
      <c r="K1408" s="108"/>
      <c r="L1408" s="108"/>
      <c r="M1408" s="108"/>
      <c r="N1408" s="108"/>
      <c r="O1408" s="108"/>
      <c r="P1408" s="108"/>
      <c r="Q1408" s="108"/>
      <c r="R1408" s="108"/>
      <c r="S1408" s="108"/>
      <c r="T1408" s="108"/>
      <c r="U1408" s="108"/>
      <c r="V1408" s="108"/>
      <c r="W1408" s="108"/>
      <c r="X1408" s="108"/>
      <c r="Y1408" s="108"/>
      <c r="Z1408" s="108"/>
      <c r="AA1408" s="108"/>
      <c r="AB1408" s="108"/>
      <c r="AC1408" s="108"/>
      <c r="AD1408" s="108"/>
      <c r="AE1408" s="108"/>
      <c r="AF1408" s="108"/>
      <c r="AG1408" s="108"/>
      <c r="AH1408" s="108"/>
      <c r="AI1408" s="108"/>
      <c r="AJ1408" s="108"/>
      <c r="AK1408" s="108"/>
      <c r="AL1408" s="108"/>
      <c r="AM1408" s="108"/>
      <c r="AN1408" s="108"/>
      <c r="AO1408" s="108"/>
      <c r="AP1408" s="108"/>
      <c r="AQ1408" s="108"/>
      <c r="AR1408" s="108"/>
      <c r="AS1408" s="108"/>
      <c r="AT1408" s="108"/>
      <c r="AU1408" s="108"/>
      <c r="AV1408" s="108"/>
      <c r="AW1408" s="108"/>
      <c r="AX1408" s="108"/>
      <c r="AY1408" s="108"/>
      <c r="AZ1408" s="108"/>
      <c r="BA1408" s="108"/>
      <c r="BF1408" s="108"/>
      <c r="BH1408" s="108"/>
      <c r="BJ1408" s="108"/>
      <c r="BL1408" s="108"/>
      <c r="BM1408" s="108"/>
      <c r="BN1408" s="108"/>
      <c r="CC1408" s="108"/>
      <c r="CD1408" s="108"/>
      <c r="CE1408" s="108"/>
      <c r="CF1408" s="108"/>
    </row>
    <row r="1409" spans="1:84">
      <c r="A1409" s="108"/>
      <c r="B1409" s="108"/>
      <c r="E1409" s="108"/>
      <c r="F1409" s="108"/>
      <c r="J1409" s="108"/>
      <c r="K1409" s="108"/>
      <c r="L1409" s="108"/>
      <c r="M1409" s="108"/>
      <c r="N1409" s="108"/>
      <c r="O1409" s="108"/>
      <c r="P1409" s="108"/>
      <c r="Q1409" s="108"/>
      <c r="R1409" s="108"/>
      <c r="S1409" s="108"/>
      <c r="T1409" s="108"/>
      <c r="U1409" s="108"/>
      <c r="V1409" s="108"/>
      <c r="W1409" s="108"/>
      <c r="X1409" s="108"/>
      <c r="Y1409" s="108"/>
      <c r="Z1409" s="108"/>
      <c r="AA1409" s="108"/>
      <c r="AB1409" s="108"/>
      <c r="AC1409" s="108"/>
      <c r="AD1409" s="108"/>
      <c r="AE1409" s="108"/>
      <c r="AF1409" s="108"/>
      <c r="AG1409" s="108"/>
      <c r="AH1409" s="108"/>
      <c r="AI1409" s="108"/>
      <c r="AJ1409" s="108"/>
      <c r="AK1409" s="108"/>
      <c r="AL1409" s="108"/>
      <c r="AM1409" s="108"/>
      <c r="AN1409" s="108"/>
      <c r="AO1409" s="108"/>
      <c r="AP1409" s="108"/>
      <c r="AQ1409" s="108"/>
      <c r="AR1409" s="108"/>
      <c r="AS1409" s="108"/>
      <c r="AT1409" s="108"/>
      <c r="AU1409" s="108"/>
      <c r="AV1409" s="108"/>
      <c r="AW1409" s="108"/>
      <c r="AX1409" s="108"/>
      <c r="AY1409" s="108"/>
      <c r="AZ1409" s="108"/>
      <c r="BA1409" s="108"/>
      <c r="BF1409" s="108"/>
      <c r="BH1409" s="108"/>
      <c r="BJ1409" s="108"/>
      <c r="BL1409" s="108"/>
      <c r="BM1409" s="108"/>
      <c r="BN1409" s="108"/>
      <c r="CC1409" s="108"/>
      <c r="CD1409" s="108"/>
      <c r="CE1409" s="108"/>
      <c r="CF1409" s="108"/>
    </row>
    <row r="1410" spans="1:84">
      <c r="A1410" s="108"/>
      <c r="B1410" s="108"/>
      <c r="E1410" s="108"/>
      <c r="F1410" s="108"/>
      <c r="J1410" s="108"/>
      <c r="K1410" s="108"/>
      <c r="L1410" s="108"/>
      <c r="M1410" s="108"/>
      <c r="N1410" s="108"/>
      <c r="O1410" s="108"/>
      <c r="P1410" s="108"/>
      <c r="Q1410" s="108"/>
      <c r="R1410" s="108"/>
      <c r="S1410" s="108"/>
      <c r="T1410" s="108"/>
      <c r="U1410" s="108"/>
      <c r="V1410" s="108"/>
      <c r="W1410" s="108"/>
      <c r="X1410" s="108"/>
      <c r="Y1410" s="108"/>
      <c r="Z1410" s="108"/>
      <c r="AA1410" s="108"/>
      <c r="AB1410" s="108"/>
      <c r="AC1410" s="108"/>
      <c r="AD1410" s="108"/>
      <c r="AE1410" s="108"/>
      <c r="AF1410" s="108"/>
      <c r="AG1410" s="108"/>
      <c r="AH1410" s="108"/>
      <c r="AI1410" s="108"/>
      <c r="AJ1410" s="108"/>
      <c r="AK1410" s="108"/>
      <c r="AL1410" s="108"/>
      <c r="AM1410" s="108"/>
      <c r="AN1410" s="108"/>
      <c r="AO1410" s="108"/>
      <c r="AP1410" s="108"/>
      <c r="AQ1410" s="108"/>
      <c r="AR1410" s="108"/>
      <c r="AS1410" s="108"/>
      <c r="AT1410" s="108"/>
      <c r="AU1410" s="108"/>
      <c r="AV1410" s="108"/>
      <c r="AW1410" s="108"/>
      <c r="AX1410" s="108"/>
      <c r="AY1410" s="108"/>
      <c r="AZ1410" s="108"/>
      <c r="BA1410" s="108"/>
      <c r="BF1410" s="108"/>
      <c r="BH1410" s="108"/>
      <c r="BJ1410" s="108"/>
      <c r="BL1410" s="108"/>
      <c r="BM1410" s="108"/>
      <c r="BN1410" s="108"/>
      <c r="CC1410" s="108"/>
      <c r="CD1410" s="108"/>
      <c r="CE1410" s="108"/>
      <c r="CF1410" s="108"/>
    </row>
    <row r="1411" spans="1:84">
      <c r="A1411" s="108"/>
      <c r="B1411" s="108"/>
      <c r="E1411" s="108"/>
      <c r="F1411" s="108"/>
      <c r="J1411" s="108"/>
      <c r="K1411" s="108"/>
      <c r="L1411" s="108"/>
      <c r="M1411" s="108"/>
      <c r="N1411" s="108"/>
      <c r="O1411" s="108"/>
      <c r="P1411" s="108"/>
      <c r="Q1411" s="108"/>
      <c r="R1411" s="108"/>
      <c r="S1411" s="108"/>
      <c r="T1411" s="108"/>
      <c r="U1411" s="108"/>
      <c r="V1411" s="108"/>
      <c r="W1411" s="108"/>
      <c r="X1411" s="108"/>
      <c r="Y1411" s="108"/>
      <c r="Z1411" s="108"/>
      <c r="AA1411" s="108"/>
      <c r="AB1411" s="108"/>
      <c r="AC1411" s="108"/>
      <c r="AD1411" s="108"/>
      <c r="AE1411" s="108"/>
      <c r="AF1411" s="108"/>
      <c r="AG1411" s="108"/>
      <c r="AH1411" s="108"/>
      <c r="AI1411" s="108"/>
      <c r="AJ1411" s="108"/>
      <c r="AK1411" s="108"/>
      <c r="AL1411" s="108"/>
      <c r="AM1411" s="108"/>
      <c r="AN1411" s="108"/>
      <c r="AO1411" s="108"/>
      <c r="AP1411" s="108"/>
      <c r="AQ1411" s="108"/>
      <c r="AR1411" s="108"/>
      <c r="AS1411" s="108"/>
      <c r="AT1411" s="108"/>
      <c r="AU1411" s="108"/>
      <c r="AV1411" s="108"/>
      <c r="AW1411" s="108"/>
      <c r="AX1411" s="108"/>
      <c r="AY1411" s="108"/>
      <c r="AZ1411" s="108"/>
      <c r="BA1411" s="108"/>
      <c r="BF1411" s="108"/>
      <c r="BH1411" s="108"/>
      <c r="BJ1411" s="108"/>
      <c r="BL1411" s="108"/>
      <c r="BM1411" s="108"/>
      <c r="BN1411" s="108"/>
      <c r="CC1411" s="108"/>
      <c r="CD1411" s="108"/>
      <c r="CE1411" s="108"/>
      <c r="CF1411" s="108"/>
    </row>
    <row r="1412" spans="1:84">
      <c r="A1412" s="108"/>
      <c r="B1412" s="108"/>
      <c r="E1412" s="108"/>
      <c r="F1412" s="108"/>
      <c r="J1412" s="108"/>
      <c r="K1412" s="108"/>
      <c r="L1412" s="108"/>
      <c r="M1412" s="108"/>
      <c r="N1412" s="108"/>
      <c r="O1412" s="108"/>
      <c r="P1412" s="108"/>
      <c r="Q1412" s="108"/>
      <c r="R1412" s="108"/>
      <c r="S1412" s="108"/>
      <c r="T1412" s="108"/>
      <c r="U1412" s="108"/>
      <c r="V1412" s="108"/>
      <c r="W1412" s="108"/>
      <c r="X1412" s="108"/>
      <c r="Y1412" s="108"/>
      <c r="Z1412" s="108"/>
      <c r="AA1412" s="108"/>
      <c r="AB1412" s="108"/>
      <c r="AC1412" s="108"/>
      <c r="AD1412" s="108"/>
      <c r="AE1412" s="108"/>
      <c r="AF1412" s="108"/>
      <c r="AG1412" s="108"/>
      <c r="AH1412" s="108"/>
      <c r="AI1412" s="108"/>
      <c r="AJ1412" s="108"/>
      <c r="AK1412" s="108"/>
      <c r="AL1412" s="108"/>
      <c r="AM1412" s="108"/>
      <c r="AN1412" s="108"/>
      <c r="AO1412" s="108"/>
      <c r="AP1412" s="108"/>
      <c r="AQ1412" s="108"/>
      <c r="AR1412" s="108"/>
      <c r="AS1412" s="108"/>
      <c r="AT1412" s="108"/>
      <c r="AU1412" s="108"/>
      <c r="AV1412" s="108"/>
      <c r="AW1412" s="108"/>
      <c r="AX1412" s="108"/>
      <c r="AY1412" s="108"/>
      <c r="AZ1412" s="108"/>
      <c r="BA1412" s="108"/>
      <c r="BF1412" s="108"/>
      <c r="BH1412" s="108"/>
      <c r="BJ1412" s="108"/>
      <c r="BL1412" s="108"/>
      <c r="BM1412" s="108"/>
      <c r="BN1412" s="108"/>
      <c r="CC1412" s="108"/>
      <c r="CD1412" s="108"/>
      <c r="CE1412" s="108"/>
      <c r="CF1412" s="108"/>
    </row>
    <row r="1413" spans="1:84">
      <c r="A1413" s="108"/>
      <c r="B1413" s="108"/>
      <c r="E1413" s="108"/>
      <c r="F1413" s="108"/>
      <c r="J1413" s="108"/>
      <c r="K1413" s="108"/>
      <c r="L1413" s="108"/>
      <c r="M1413" s="108"/>
      <c r="N1413" s="108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8"/>
      <c r="AA1413" s="108"/>
      <c r="AB1413" s="108"/>
      <c r="AC1413" s="108"/>
      <c r="AD1413" s="108"/>
      <c r="AE1413" s="108"/>
      <c r="AF1413" s="108"/>
      <c r="AG1413" s="108"/>
      <c r="AH1413" s="108"/>
      <c r="AI1413" s="108"/>
      <c r="AJ1413" s="108"/>
      <c r="AK1413" s="108"/>
      <c r="AL1413" s="108"/>
      <c r="AM1413" s="108"/>
      <c r="AN1413" s="108"/>
      <c r="AO1413" s="108"/>
      <c r="AP1413" s="108"/>
      <c r="AQ1413" s="108"/>
      <c r="AR1413" s="108"/>
      <c r="AS1413" s="108"/>
      <c r="AT1413" s="108"/>
      <c r="AU1413" s="108"/>
      <c r="AV1413" s="108"/>
      <c r="AW1413" s="108"/>
      <c r="AX1413" s="108"/>
      <c r="AY1413" s="108"/>
      <c r="AZ1413" s="108"/>
      <c r="BA1413" s="108"/>
      <c r="BF1413" s="108"/>
      <c r="BH1413" s="108"/>
      <c r="BJ1413" s="108"/>
      <c r="BL1413" s="108"/>
      <c r="BM1413" s="108"/>
      <c r="BN1413" s="108"/>
      <c r="CC1413" s="108"/>
      <c r="CD1413" s="108"/>
      <c r="CE1413" s="108"/>
      <c r="CF1413" s="108"/>
    </row>
    <row r="1414" spans="1:84">
      <c r="A1414" s="108"/>
      <c r="B1414" s="108"/>
      <c r="E1414" s="108"/>
      <c r="F1414" s="108"/>
      <c r="J1414" s="108"/>
      <c r="K1414" s="108"/>
      <c r="L1414" s="108"/>
      <c r="M1414" s="108"/>
      <c r="N1414" s="108"/>
      <c r="O1414" s="108"/>
      <c r="P1414" s="108"/>
      <c r="Q1414" s="108"/>
      <c r="R1414" s="108"/>
      <c r="S1414" s="108"/>
      <c r="T1414" s="108"/>
      <c r="U1414" s="108"/>
      <c r="V1414" s="108"/>
      <c r="W1414" s="108"/>
      <c r="X1414" s="108"/>
      <c r="Y1414" s="108"/>
      <c r="Z1414" s="108"/>
      <c r="AA1414" s="108"/>
      <c r="AB1414" s="108"/>
      <c r="AC1414" s="108"/>
      <c r="AD1414" s="108"/>
      <c r="AE1414" s="108"/>
      <c r="AF1414" s="108"/>
      <c r="AG1414" s="108"/>
      <c r="AH1414" s="108"/>
      <c r="AI1414" s="108"/>
      <c r="AJ1414" s="108"/>
      <c r="AK1414" s="108"/>
      <c r="AL1414" s="108"/>
      <c r="AM1414" s="108"/>
      <c r="AN1414" s="108"/>
      <c r="AO1414" s="108"/>
      <c r="AP1414" s="108"/>
      <c r="AQ1414" s="108"/>
      <c r="AR1414" s="108"/>
      <c r="AS1414" s="108"/>
      <c r="AT1414" s="108"/>
      <c r="AU1414" s="108"/>
      <c r="AV1414" s="108"/>
      <c r="AW1414" s="108"/>
      <c r="AX1414" s="108"/>
      <c r="AY1414" s="108"/>
      <c r="AZ1414" s="108"/>
      <c r="BA1414" s="108"/>
      <c r="BF1414" s="108"/>
      <c r="BH1414" s="108"/>
      <c r="BJ1414" s="108"/>
      <c r="BL1414" s="108"/>
      <c r="BM1414" s="108"/>
      <c r="BN1414" s="108"/>
      <c r="CC1414" s="108"/>
      <c r="CD1414" s="108"/>
      <c r="CE1414" s="108"/>
      <c r="CF1414" s="108"/>
    </row>
    <row r="1415" spans="1:84">
      <c r="A1415" s="108"/>
      <c r="B1415" s="108"/>
      <c r="E1415" s="108"/>
      <c r="F1415" s="108"/>
      <c r="J1415" s="108"/>
      <c r="K1415" s="108"/>
      <c r="L1415" s="108"/>
      <c r="M1415" s="108"/>
      <c r="N1415" s="108"/>
      <c r="O1415" s="108"/>
      <c r="P1415" s="108"/>
      <c r="Q1415" s="108"/>
      <c r="R1415" s="108"/>
      <c r="S1415" s="108"/>
      <c r="T1415" s="108"/>
      <c r="U1415" s="108"/>
      <c r="V1415" s="108"/>
      <c r="W1415" s="108"/>
      <c r="X1415" s="108"/>
      <c r="Y1415" s="108"/>
      <c r="Z1415" s="108"/>
      <c r="AA1415" s="108"/>
      <c r="AB1415" s="108"/>
      <c r="AC1415" s="108"/>
      <c r="AD1415" s="108"/>
      <c r="AE1415" s="108"/>
      <c r="AF1415" s="108"/>
      <c r="AG1415" s="108"/>
      <c r="AH1415" s="108"/>
      <c r="AI1415" s="108"/>
      <c r="AJ1415" s="108"/>
      <c r="AK1415" s="108"/>
      <c r="AL1415" s="108"/>
      <c r="AM1415" s="108"/>
      <c r="AN1415" s="108"/>
      <c r="AO1415" s="108"/>
      <c r="AP1415" s="108"/>
      <c r="AQ1415" s="108"/>
      <c r="AR1415" s="108"/>
      <c r="AS1415" s="108"/>
      <c r="AT1415" s="108"/>
      <c r="AU1415" s="108"/>
      <c r="AV1415" s="108"/>
      <c r="AW1415" s="108"/>
      <c r="AX1415" s="108"/>
      <c r="AY1415" s="108"/>
      <c r="AZ1415" s="108"/>
      <c r="BA1415" s="108"/>
      <c r="BF1415" s="108"/>
      <c r="BH1415" s="108"/>
      <c r="BJ1415" s="108"/>
      <c r="BL1415" s="108"/>
      <c r="BM1415" s="108"/>
      <c r="BN1415" s="108"/>
      <c r="CC1415" s="108"/>
      <c r="CD1415" s="108"/>
      <c r="CE1415" s="108"/>
      <c r="CF1415" s="108"/>
    </row>
    <row r="1416" spans="1:84">
      <c r="A1416" s="108"/>
      <c r="B1416" s="108"/>
      <c r="E1416" s="108"/>
      <c r="F1416" s="108"/>
      <c r="J1416" s="108"/>
      <c r="K1416" s="108"/>
      <c r="L1416" s="108"/>
      <c r="M1416" s="108"/>
      <c r="N1416" s="108"/>
      <c r="O1416" s="108"/>
      <c r="P1416" s="108"/>
      <c r="Q1416" s="108"/>
      <c r="R1416" s="108"/>
      <c r="S1416" s="108"/>
      <c r="T1416" s="108"/>
      <c r="U1416" s="108"/>
      <c r="V1416" s="108"/>
      <c r="W1416" s="108"/>
      <c r="X1416" s="108"/>
      <c r="Y1416" s="108"/>
      <c r="Z1416" s="108"/>
      <c r="AA1416" s="108"/>
      <c r="AB1416" s="108"/>
      <c r="AC1416" s="108"/>
      <c r="AD1416" s="108"/>
      <c r="AE1416" s="108"/>
      <c r="AF1416" s="108"/>
      <c r="AG1416" s="108"/>
      <c r="AH1416" s="108"/>
      <c r="AI1416" s="108"/>
      <c r="AJ1416" s="108"/>
      <c r="AK1416" s="108"/>
      <c r="AL1416" s="108"/>
      <c r="AM1416" s="108"/>
      <c r="AN1416" s="108"/>
      <c r="AO1416" s="108"/>
      <c r="AP1416" s="108"/>
      <c r="AQ1416" s="108"/>
      <c r="AR1416" s="108"/>
      <c r="AS1416" s="108"/>
      <c r="AT1416" s="108"/>
      <c r="AU1416" s="108"/>
      <c r="AV1416" s="108"/>
      <c r="AW1416" s="108"/>
      <c r="AX1416" s="108"/>
      <c r="AY1416" s="108"/>
      <c r="AZ1416" s="108"/>
      <c r="BA1416" s="108"/>
      <c r="BF1416" s="108"/>
      <c r="BH1416" s="108"/>
      <c r="BJ1416" s="108"/>
      <c r="BL1416" s="108"/>
      <c r="BM1416" s="108"/>
      <c r="BN1416" s="108"/>
      <c r="CC1416" s="108"/>
      <c r="CD1416" s="108"/>
      <c r="CE1416" s="108"/>
      <c r="CF1416" s="108"/>
    </row>
    <row r="1417" spans="1:84">
      <c r="A1417" s="108"/>
      <c r="B1417" s="108"/>
      <c r="E1417" s="108"/>
      <c r="F1417" s="108"/>
      <c r="J1417" s="108"/>
      <c r="K1417" s="108"/>
      <c r="L1417" s="108"/>
      <c r="M1417" s="108"/>
      <c r="N1417" s="108"/>
      <c r="O1417" s="108"/>
      <c r="P1417" s="108"/>
      <c r="Q1417" s="108"/>
      <c r="R1417" s="108"/>
      <c r="S1417" s="108"/>
      <c r="T1417" s="108"/>
      <c r="U1417" s="108"/>
      <c r="V1417" s="108"/>
      <c r="W1417" s="108"/>
      <c r="X1417" s="108"/>
      <c r="Y1417" s="108"/>
      <c r="Z1417" s="108"/>
      <c r="AA1417" s="108"/>
      <c r="AB1417" s="108"/>
      <c r="AC1417" s="108"/>
      <c r="AD1417" s="108"/>
      <c r="AE1417" s="108"/>
      <c r="AF1417" s="108"/>
      <c r="AG1417" s="108"/>
      <c r="AH1417" s="108"/>
      <c r="AI1417" s="108"/>
      <c r="AJ1417" s="108"/>
      <c r="AK1417" s="108"/>
      <c r="AL1417" s="108"/>
      <c r="AM1417" s="108"/>
      <c r="AN1417" s="108"/>
      <c r="AO1417" s="108"/>
      <c r="AP1417" s="108"/>
      <c r="AQ1417" s="108"/>
      <c r="AR1417" s="108"/>
      <c r="AS1417" s="108"/>
      <c r="AT1417" s="108"/>
      <c r="AU1417" s="108"/>
      <c r="AV1417" s="108"/>
      <c r="AW1417" s="108"/>
      <c r="AX1417" s="108"/>
      <c r="AY1417" s="108"/>
      <c r="AZ1417" s="108"/>
      <c r="BA1417" s="108"/>
      <c r="BF1417" s="108"/>
      <c r="BH1417" s="108"/>
      <c r="BJ1417" s="108"/>
      <c r="BL1417" s="108"/>
      <c r="BM1417" s="108"/>
      <c r="BN1417" s="108"/>
      <c r="CC1417" s="108"/>
      <c r="CD1417" s="108"/>
      <c r="CE1417" s="108"/>
      <c r="CF1417" s="108"/>
    </row>
    <row r="1418" spans="1:84">
      <c r="A1418" s="108"/>
      <c r="B1418" s="108"/>
      <c r="E1418" s="108"/>
      <c r="F1418" s="108"/>
      <c r="J1418" s="108"/>
      <c r="K1418" s="108"/>
      <c r="L1418" s="108"/>
      <c r="M1418" s="108"/>
      <c r="N1418" s="108"/>
      <c r="O1418" s="108"/>
      <c r="P1418" s="108"/>
      <c r="Q1418" s="108"/>
      <c r="R1418" s="108"/>
      <c r="S1418" s="108"/>
      <c r="T1418" s="108"/>
      <c r="U1418" s="108"/>
      <c r="V1418" s="108"/>
      <c r="W1418" s="108"/>
      <c r="X1418" s="108"/>
      <c r="Y1418" s="108"/>
      <c r="Z1418" s="108"/>
      <c r="AA1418" s="108"/>
      <c r="AB1418" s="108"/>
      <c r="AC1418" s="108"/>
      <c r="AD1418" s="108"/>
      <c r="AE1418" s="108"/>
      <c r="AF1418" s="108"/>
      <c r="AG1418" s="108"/>
      <c r="AH1418" s="108"/>
      <c r="AI1418" s="108"/>
      <c r="AJ1418" s="108"/>
      <c r="AK1418" s="108"/>
      <c r="AL1418" s="108"/>
      <c r="AM1418" s="108"/>
      <c r="AN1418" s="108"/>
      <c r="AO1418" s="108"/>
      <c r="AP1418" s="108"/>
      <c r="AQ1418" s="108"/>
      <c r="AR1418" s="108"/>
      <c r="AS1418" s="108"/>
      <c r="AT1418" s="108"/>
      <c r="AU1418" s="108"/>
      <c r="AV1418" s="108"/>
      <c r="AW1418" s="108"/>
      <c r="AX1418" s="108"/>
      <c r="AY1418" s="108"/>
      <c r="AZ1418" s="108"/>
      <c r="BA1418" s="108"/>
      <c r="BF1418" s="108"/>
      <c r="BH1418" s="108"/>
      <c r="BJ1418" s="108"/>
      <c r="BL1418" s="108"/>
      <c r="BM1418" s="108"/>
      <c r="BN1418" s="108"/>
      <c r="CC1418" s="108"/>
      <c r="CD1418" s="108"/>
      <c r="CE1418" s="108"/>
      <c r="CF1418" s="108"/>
    </row>
    <row r="1419" spans="1:84">
      <c r="A1419" s="108"/>
      <c r="B1419" s="108"/>
      <c r="E1419" s="108"/>
      <c r="F1419" s="108"/>
      <c r="J1419" s="108"/>
      <c r="K1419" s="108"/>
      <c r="L1419" s="108"/>
      <c r="M1419" s="108"/>
      <c r="N1419" s="108"/>
      <c r="O1419" s="108"/>
      <c r="P1419" s="108"/>
      <c r="Q1419" s="108"/>
      <c r="R1419" s="108"/>
      <c r="S1419" s="108"/>
      <c r="T1419" s="108"/>
      <c r="U1419" s="108"/>
      <c r="V1419" s="108"/>
      <c r="W1419" s="108"/>
      <c r="X1419" s="108"/>
      <c r="Y1419" s="108"/>
      <c r="Z1419" s="108"/>
      <c r="AA1419" s="108"/>
      <c r="AB1419" s="108"/>
      <c r="AC1419" s="108"/>
      <c r="AD1419" s="108"/>
      <c r="AE1419" s="108"/>
      <c r="AF1419" s="108"/>
      <c r="AG1419" s="108"/>
      <c r="AH1419" s="108"/>
      <c r="AI1419" s="108"/>
      <c r="AJ1419" s="108"/>
      <c r="AK1419" s="108"/>
      <c r="AL1419" s="108"/>
      <c r="AM1419" s="108"/>
      <c r="AN1419" s="108"/>
      <c r="AO1419" s="108"/>
      <c r="AP1419" s="108"/>
      <c r="AQ1419" s="108"/>
      <c r="AR1419" s="108"/>
      <c r="AS1419" s="108"/>
      <c r="AT1419" s="108"/>
      <c r="AU1419" s="108"/>
      <c r="AV1419" s="108"/>
      <c r="AW1419" s="108"/>
      <c r="AX1419" s="108"/>
      <c r="AY1419" s="108"/>
      <c r="AZ1419" s="108"/>
      <c r="BA1419" s="108"/>
      <c r="BF1419" s="108"/>
      <c r="BH1419" s="108"/>
      <c r="BJ1419" s="108"/>
      <c r="BL1419" s="108"/>
      <c r="BM1419" s="108"/>
      <c r="BN1419" s="108"/>
      <c r="CC1419" s="108"/>
      <c r="CD1419" s="108"/>
      <c r="CE1419" s="108"/>
      <c r="CF1419" s="108"/>
    </row>
    <row r="1420" spans="1:84">
      <c r="A1420" s="108"/>
      <c r="B1420" s="108"/>
      <c r="E1420" s="108"/>
      <c r="F1420" s="108"/>
      <c r="J1420" s="108"/>
      <c r="K1420" s="108"/>
      <c r="L1420" s="108"/>
      <c r="M1420" s="108"/>
      <c r="N1420" s="108"/>
      <c r="O1420" s="108"/>
      <c r="P1420" s="108"/>
      <c r="Q1420" s="108"/>
      <c r="R1420" s="108"/>
      <c r="S1420" s="108"/>
      <c r="T1420" s="108"/>
      <c r="U1420" s="108"/>
      <c r="V1420" s="108"/>
      <c r="W1420" s="108"/>
      <c r="X1420" s="108"/>
      <c r="Y1420" s="108"/>
      <c r="Z1420" s="108"/>
      <c r="AA1420" s="108"/>
      <c r="AB1420" s="108"/>
      <c r="AC1420" s="108"/>
      <c r="AD1420" s="108"/>
      <c r="AE1420" s="108"/>
      <c r="AF1420" s="108"/>
      <c r="AG1420" s="108"/>
      <c r="AH1420" s="108"/>
      <c r="AI1420" s="108"/>
      <c r="AJ1420" s="108"/>
      <c r="AK1420" s="108"/>
      <c r="AL1420" s="108"/>
      <c r="AM1420" s="108"/>
      <c r="AN1420" s="108"/>
      <c r="AO1420" s="108"/>
      <c r="AP1420" s="108"/>
      <c r="AQ1420" s="108"/>
      <c r="AR1420" s="108"/>
      <c r="AS1420" s="108"/>
      <c r="AT1420" s="108"/>
      <c r="AU1420" s="108"/>
      <c r="AV1420" s="108"/>
      <c r="AW1420" s="108"/>
      <c r="AX1420" s="108"/>
      <c r="AY1420" s="108"/>
      <c r="AZ1420" s="108"/>
      <c r="BA1420" s="108"/>
      <c r="BF1420" s="108"/>
      <c r="BH1420" s="108"/>
      <c r="BJ1420" s="108"/>
      <c r="BL1420" s="108"/>
      <c r="BM1420" s="108"/>
      <c r="BN1420" s="108"/>
      <c r="CC1420" s="108"/>
      <c r="CD1420" s="108"/>
      <c r="CE1420" s="108"/>
      <c r="CF1420" s="108"/>
    </row>
    <row r="1421" spans="1:84">
      <c r="A1421" s="108"/>
      <c r="B1421" s="108"/>
      <c r="E1421" s="108"/>
      <c r="F1421" s="108"/>
      <c r="J1421" s="108"/>
      <c r="K1421" s="108"/>
      <c r="L1421" s="108"/>
      <c r="M1421" s="108"/>
      <c r="N1421" s="108"/>
      <c r="O1421" s="108"/>
      <c r="P1421" s="108"/>
      <c r="Q1421" s="108"/>
      <c r="R1421" s="108"/>
      <c r="S1421" s="108"/>
      <c r="T1421" s="108"/>
      <c r="U1421" s="108"/>
      <c r="V1421" s="108"/>
      <c r="W1421" s="108"/>
      <c r="X1421" s="108"/>
      <c r="Y1421" s="108"/>
      <c r="Z1421" s="108"/>
      <c r="AA1421" s="108"/>
      <c r="AB1421" s="108"/>
      <c r="AC1421" s="108"/>
      <c r="AD1421" s="108"/>
      <c r="AE1421" s="108"/>
      <c r="AF1421" s="108"/>
      <c r="AG1421" s="108"/>
      <c r="AH1421" s="108"/>
      <c r="AI1421" s="108"/>
      <c r="AJ1421" s="108"/>
      <c r="AK1421" s="108"/>
      <c r="AL1421" s="108"/>
      <c r="AM1421" s="108"/>
      <c r="AN1421" s="108"/>
      <c r="AO1421" s="108"/>
      <c r="AP1421" s="108"/>
      <c r="AQ1421" s="108"/>
      <c r="AR1421" s="108"/>
      <c r="AS1421" s="108"/>
      <c r="AT1421" s="108"/>
      <c r="AU1421" s="108"/>
      <c r="AV1421" s="108"/>
      <c r="AW1421" s="108"/>
      <c r="AX1421" s="108"/>
      <c r="AY1421" s="108"/>
      <c r="AZ1421" s="108"/>
      <c r="BA1421" s="108"/>
      <c r="BF1421" s="108"/>
      <c r="BH1421" s="108"/>
      <c r="BJ1421" s="108"/>
      <c r="BL1421" s="108"/>
      <c r="BM1421" s="108"/>
      <c r="BN1421" s="108"/>
      <c r="CC1421" s="108"/>
      <c r="CD1421" s="108"/>
      <c r="CE1421" s="108"/>
      <c r="CF1421" s="108"/>
    </row>
    <row r="1422" spans="1:84">
      <c r="A1422" s="108"/>
      <c r="B1422" s="108"/>
      <c r="E1422" s="108"/>
      <c r="F1422" s="108"/>
      <c r="J1422" s="108"/>
      <c r="K1422" s="108"/>
      <c r="L1422" s="108"/>
      <c r="M1422" s="108"/>
      <c r="N1422" s="108"/>
      <c r="O1422" s="108"/>
      <c r="P1422" s="108"/>
      <c r="Q1422" s="108"/>
      <c r="R1422" s="108"/>
      <c r="S1422" s="108"/>
      <c r="T1422" s="108"/>
      <c r="U1422" s="108"/>
      <c r="V1422" s="108"/>
      <c r="W1422" s="108"/>
      <c r="X1422" s="108"/>
      <c r="Y1422" s="108"/>
      <c r="Z1422" s="108"/>
      <c r="AA1422" s="108"/>
      <c r="AB1422" s="108"/>
      <c r="AC1422" s="108"/>
      <c r="AD1422" s="108"/>
      <c r="AE1422" s="108"/>
      <c r="AF1422" s="108"/>
      <c r="AG1422" s="108"/>
      <c r="AH1422" s="108"/>
      <c r="AI1422" s="108"/>
      <c r="AJ1422" s="108"/>
      <c r="AK1422" s="108"/>
      <c r="AL1422" s="108"/>
      <c r="AM1422" s="108"/>
      <c r="AN1422" s="108"/>
      <c r="AO1422" s="108"/>
      <c r="AP1422" s="108"/>
      <c r="AQ1422" s="108"/>
      <c r="AR1422" s="108"/>
      <c r="AS1422" s="108"/>
      <c r="AT1422" s="108"/>
      <c r="AU1422" s="108"/>
      <c r="AV1422" s="108"/>
      <c r="AW1422" s="108"/>
      <c r="AX1422" s="108"/>
      <c r="AY1422" s="108"/>
      <c r="AZ1422" s="108"/>
      <c r="BA1422" s="108"/>
      <c r="BF1422" s="108"/>
      <c r="BH1422" s="108"/>
      <c r="BJ1422" s="108"/>
      <c r="BL1422" s="108"/>
      <c r="BM1422" s="108"/>
      <c r="BN1422" s="108"/>
      <c r="CC1422" s="108"/>
      <c r="CD1422" s="108"/>
      <c r="CE1422" s="108"/>
      <c r="CF1422" s="108"/>
    </row>
    <row r="1423" spans="1:84">
      <c r="A1423" s="108"/>
      <c r="B1423" s="108"/>
      <c r="E1423" s="108"/>
      <c r="F1423" s="108"/>
      <c r="J1423" s="108"/>
      <c r="K1423" s="108"/>
      <c r="L1423" s="108"/>
      <c r="M1423" s="108"/>
      <c r="N1423" s="108"/>
      <c r="O1423" s="108"/>
      <c r="P1423" s="108"/>
      <c r="Q1423" s="108"/>
      <c r="R1423" s="108"/>
      <c r="S1423" s="108"/>
      <c r="T1423" s="108"/>
      <c r="U1423" s="108"/>
      <c r="V1423" s="108"/>
      <c r="W1423" s="108"/>
      <c r="X1423" s="108"/>
      <c r="Y1423" s="108"/>
      <c r="Z1423" s="108"/>
      <c r="AA1423" s="108"/>
      <c r="AB1423" s="108"/>
      <c r="AC1423" s="108"/>
      <c r="AD1423" s="108"/>
      <c r="AE1423" s="108"/>
      <c r="AF1423" s="108"/>
      <c r="AG1423" s="108"/>
      <c r="AH1423" s="108"/>
      <c r="AI1423" s="108"/>
      <c r="AJ1423" s="108"/>
      <c r="AK1423" s="108"/>
      <c r="AL1423" s="108"/>
      <c r="AM1423" s="108"/>
      <c r="AN1423" s="108"/>
      <c r="AO1423" s="108"/>
      <c r="AP1423" s="108"/>
      <c r="AQ1423" s="108"/>
      <c r="AR1423" s="108"/>
      <c r="AS1423" s="108"/>
      <c r="AT1423" s="108"/>
      <c r="AU1423" s="108"/>
      <c r="AV1423" s="108"/>
      <c r="AW1423" s="108"/>
      <c r="AX1423" s="108"/>
      <c r="AY1423" s="108"/>
      <c r="AZ1423" s="108"/>
      <c r="BA1423" s="108"/>
      <c r="BF1423" s="108"/>
      <c r="BH1423" s="108"/>
      <c r="BJ1423" s="108"/>
      <c r="BL1423" s="108"/>
      <c r="BM1423" s="108"/>
      <c r="BN1423" s="108"/>
      <c r="CC1423" s="108"/>
      <c r="CD1423" s="108"/>
      <c r="CE1423" s="108"/>
      <c r="CF1423" s="108"/>
    </row>
    <row r="1424" spans="1:84">
      <c r="A1424" s="108"/>
      <c r="B1424" s="108"/>
      <c r="E1424" s="108"/>
      <c r="F1424" s="108"/>
      <c r="J1424" s="108"/>
      <c r="K1424" s="108"/>
      <c r="L1424" s="108"/>
      <c r="M1424" s="108"/>
      <c r="N1424" s="108"/>
      <c r="O1424" s="108"/>
      <c r="P1424" s="108"/>
      <c r="Q1424" s="108"/>
      <c r="R1424" s="108"/>
      <c r="S1424" s="108"/>
      <c r="T1424" s="108"/>
      <c r="U1424" s="108"/>
      <c r="V1424" s="108"/>
      <c r="W1424" s="108"/>
      <c r="X1424" s="108"/>
      <c r="Y1424" s="108"/>
      <c r="Z1424" s="108"/>
      <c r="AA1424" s="108"/>
      <c r="AB1424" s="108"/>
      <c r="AC1424" s="108"/>
      <c r="AD1424" s="108"/>
      <c r="AE1424" s="108"/>
      <c r="AF1424" s="108"/>
      <c r="AG1424" s="108"/>
      <c r="AH1424" s="108"/>
      <c r="AI1424" s="108"/>
      <c r="AJ1424" s="108"/>
      <c r="AK1424" s="108"/>
      <c r="AL1424" s="108"/>
      <c r="AM1424" s="108"/>
      <c r="AN1424" s="108"/>
      <c r="AO1424" s="108"/>
      <c r="AP1424" s="108"/>
      <c r="AQ1424" s="108"/>
      <c r="AR1424" s="108"/>
      <c r="AS1424" s="108"/>
      <c r="AT1424" s="108"/>
      <c r="AU1424" s="108"/>
      <c r="AV1424" s="108"/>
      <c r="AW1424" s="108"/>
      <c r="AX1424" s="108"/>
      <c r="AY1424" s="108"/>
      <c r="AZ1424" s="108"/>
      <c r="BA1424" s="108"/>
      <c r="BF1424" s="108"/>
      <c r="BH1424" s="108"/>
      <c r="BJ1424" s="108"/>
      <c r="BL1424" s="108"/>
      <c r="BM1424" s="108"/>
      <c r="BN1424" s="108"/>
      <c r="CC1424" s="108"/>
      <c r="CD1424" s="108"/>
      <c r="CE1424" s="108"/>
      <c r="CF1424" s="108"/>
    </row>
    <row r="1425" spans="1:84">
      <c r="A1425" s="108"/>
      <c r="B1425" s="108"/>
      <c r="E1425" s="108"/>
      <c r="F1425" s="108"/>
      <c r="J1425" s="108"/>
      <c r="K1425" s="108"/>
      <c r="L1425" s="108"/>
      <c r="M1425" s="108"/>
      <c r="N1425" s="108"/>
      <c r="O1425" s="108"/>
      <c r="P1425" s="108"/>
      <c r="Q1425" s="108"/>
      <c r="R1425" s="108"/>
      <c r="S1425" s="108"/>
      <c r="T1425" s="108"/>
      <c r="U1425" s="108"/>
      <c r="V1425" s="108"/>
      <c r="W1425" s="108"/>
      <c r="X1425" s="108"/>
      <c r="Y1425" s="108"/>
      <c r="Z1425" s="108"/>
      <c r="AA1425" s="108"/>
      <c r="AB1425" s="108"/>
      <c r="AC1425" s="108"/>
      <c r="AD1425" s="108"/>
      <c r="AE1425" s="108"/>
      <c r="AF1425" s="108"/>
      <c r="AG1425" s="108"/>
      <c r="AH1425" s="108"/>
      <c r="AI1425" s="108"/>
      <c r="AJ1425" s="108"/>
      <c r="AK1425" s="108"/>
      <c r="AL1425" s="108"/>
      <c r="AM1425" s="108"/>
      <c r="AN1425" s="108"/>
      <c r="AO1425" s="108"/>
      <c r="AP1425" s="108"/>
      <c r="AQ1425" s="108"/>
      <c r="AR1425" s="108"/>
      <c r="AS1425" s="108"/>
      <c r="AT1425" s="108"/>
      <c r="AU1425" s="108"/>
      <c r="AV1425" s="108"/>
      <c r="AW1425" s="108"/>
      <c r="AX1425" s="108"/>
      <c r="AY1425" s="108"/>
      <c r="AZ1425" s="108"/>
      <c r="BA1425" s="108"/>
      <c r="BF1425" s="108"/>
      <c r="BH1425" s="108"/>
      <c r="BJ1425" s="108"/>
      <c r="BL1425" s="108"/>
      <c r="BM1425" s="108"/>
      <c r="BN1425" s="108"/>
      <c r="CC1425" s="108"/>
      <c r="CD1425" s="108"/>
      <c r="CE1425" s="108"/>
      <c r="CF1425" s="108"/>
    </row>
    <row r="1426" spans="1:84">
      <c r="A1426" s="108"/>
      <c r="B1426" s="108"/>
      <c r="E1426" s="108"/>
      <c r="F1426" s="108"/>
      <c r="J1426" s="108"/>
      <c r="K1426" s="108"/>
      <c r="L1426" s="108"/>
      <c r="M1426" s="108"/>
      <c r="N1426" s="108"/>
      <c r="O1426" s="108"/>
      <c r="P1426" s="108"/>
      <c r="Q1426" s="108"/>
      <c r="R1426" s="108"/>
      <c r="S1426" s="108"/>
      <c r="T1426" s="108"/>
      <c r="U1426" s="108"/>
      <c r="V1426" s="108"/>
      <c r="W1426" s="108"/>
      <c r="X1426" s="108"/>
      <c r="Y1426" s="108"/>
      <c r="Z1426" s="108"/>
      <c r="AA1426" s="108"/>
      <c r="AB1426" s="108"/>
      <c r="AC1426" s="108"/>
      <c r="AD1426" s="108"/>
      <c r="AE1426" s="108"/>
      <c r="AF1426" s="108"/>
      <c r="AG1426" s="108"/>
      <c r="AH1426" s="108"/>
      <c r="AI1426" s="108"/>
      <c r="AJ1426" s="108"/>
      <c r="AK1426" s="108"/>
      <c r="AL1426" s="108"/>
      <c r="AM1426" s="108"/>
      <c r="AN1426" s="108"/>
      <c r="AO1426" s="108"/>
      <c r="AP1426" s="108"/>
      <c r="AQ1426" s="108"/>
      <c r="AR1426" s="108"/>
      <c r="AS1426" s="108"/>
      <c r="AT1426" s="108"/>
      <c r="AU1426" s="108"/>
      <c r="AV1426" s="108"/>
      <c r="AW1426" s="108"/>
      <c r="AX1426" s="108"/>
      <c r="AY1426" s="108"/>
      <c r="AZ1426" s="108"/>
      <c r="BA1426" s="108"/>
      <c r="BF1426" s="108"/>
      <c r="BH1426" s="108"/>
      <c r="BJ1426" s="108"/>
      <c r="BL1426" s="108"/>
      <c r="BM1426" s="108"/>
      <c r="BN1426" s="108"/>
      <c r="CC1426" s="108"/>
      <c r="CD1426" s="108"/>
      <c r="CE1426" s="108"/>
      <c r="CF1426" s="108"/>
    </row>
    <row r="1427" spans="1:84">
      <c r="A1427" s="108"/>
      <c r="B1427" s="108"/>
      <c r="E1427" s="108"/>
      <c r="F1427" s="108"/>
      <c r="J1427" s="108"/>
      <c r="K1427" s="108"/>
      <c r="L1427" s="108"/>
      <c r="M1427" s="108"/>
      <c r="N1427" s="108"/>
      <c r="O1427" s="108"/>
      <c r="P1427" s="108"/>
      <c r="Q1427" s="108"/>
      <c r="R1427" s="108"/>
      <c r="S1427" s="108"/>
      <c r="T1427" s="108"/>
      <c r="U1427" s="108"/>
      <c r="V1427" s="108"/>
      <c r="W1427" s="108"/>
      <c r="X1427" s="108"/>
      <c r="Y1427" s="108"/>
      <c r="Z1427" s="108"/>
      <c r="AA1427" s="108"/>
      <c r="AB1427" s="108"/>
      <c r="AC1427" s="108"/>
      <c r="AD1427" s="108"/>
      <c r="AE1427" s="108"/>
      <c r="AF1427" s="108"/>
      <c r="AG1427" s="108"/>
      <c r="AH1427" s="108"/>
      <c r="AI1427" s="108"/>
      <c r="AJ1427" s="108"/>
      <c r="AK1427" s="108"/>
      <c r="AL1427" s="108"/>
      <c r="AM1427" s="108"/>
      <c r="AN1427" s="108"/>
      <c r="AO1427" s="108"/>
      <c r="AP1427" s="108"/>
      <c r="AQ1427" s="108"/>
      <c r="AR1427" s="108"/>
      <c r="AS1427" s="108"/>
      <c r="AT1427" s="108"/>
      <c r="AU1427" s="108"/>
      <c r="AV1427" s="108"/>
      <c r="AW1427" s="108"/>
      <c r="AX1427" s="108"/>
      <c r="AY1427" s="108"/>
      <c r="AZ1427" s="108"/>
      <c r="BA1427" s="108"/>
      <c r="BF1427" s="108"/>
      <c r="BH1427" s="108"/>
      <c r="BJ1427" s="108"/>
      <c r="BL1427" s="108"/>
      <c r="BM1427" s="108"/>
      <c r="BN1427" s="108"/>
      <c r="CC1427" s="108"/>
      <c r="CD1427" s="108"/>
      <c r="CE1427" s="108"/>
      <c r="CF1427" s="108"/>
    </row>
    <row r="1428" spans="1:84">
      <c r="A1428" s="108"/>
      <c r="B1428" s="108"/>
      <c r="E1428" s="108"/>
      <c r="F1428" s="108"/>
      <c r="J1428" s="108"/>
      <c r="K1428" s="108"/>
      <c r="L1428" s="108"/>
      <c r="M1428" s="108"/>
      <c r="N1428" s="108"/>
      <c r="O1428" s="108"/>
      <c r="P1428" s="108"/>
      <c r="Q1428" s="108"/>
      <c r="R1428" s="108"/>
      <c r="S1428" s="108"/>
      <c r="T1428" s="108"/>
      <c r="U1428" s="108"/>
      <c r="V1428" s="108"/>
      <c r="W1428" s="108"/>
      <c r="X1428" s="108"/>
      <c r="Y1428" s="108"/>
      <c r="Z1428" s="108"/>
      <c r="AA1428" s="108"/>
      <c r="AB1428" s="108"/>
      <c r="AC1428" s="108"/>
      <c r="AD1428" s="108"/>
      <c r="AE1428" s="108"/>
      <c r="AF1428" s="108"/>
      <c r="AG1428" s="108"/>
      <c r="AH1428" s="108"/>
      <c r="AI1428" s="108"/>
      <c r="AJ1428" s="108"/>
      <c r="AK1428" s="108"/>
      <c r="AL1428" s="108"/>
      <c r="AM1428" s="108"/>
      <c r="AN1428" s="108"/>
      <c r="AO1428" s="108"/>
      <c r="AP1428" s="108"/>
      <c r="AQ1428" s="108"/>
      <c r="AR1428" s="108"/>
      <c r="AS1428" s="108"/>
      <c r="AT1428" s="108"/>
      <c r="AU1428" s="108"/>
      <c r="AV1428" s="108"/>
      <c r="AW1428" s="108"/>
      <c r="AX1428" s="108"/>
      <c r="AY1428" s="108"/>
      <c r="AZ1428" s="108"/>
      <c r="BA1428" s="108"/>
      <c r="BF1428" s="108"/>
      <c r="BH1428" s="108"/>
      <c r="BJ1428" s="108"/>
      <c r="BL1428" s="108"/>
      <c r="BM1428" s="108"/>
      <c r="BN1428" s="108"/>
      <c r="CC1428" s="108"/>
      <c r="CD1428" s="108"/>
      <c r="CE1428" s="108"/>
      <c r="CF1428" s="108"/>
    </row>
    <row r="1429" spans="1:84">
      <c r="A1429" s="108"/>
      <c r="B1429" s="108"/>
      <c r="E1429" s="108"/>
      <c r="F1429" s="108"/>
      <c r="J1429" s="108"/>
      <c r="K1429" s="108"/>
      <c r="L1429" s="108"/>
      <c r="M1429" s="108"/>
      <c r="N1429" s="108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8"/>
      <c r="AA1429" s="108"/>
      <c r="AB1429" s="108"/>
      <c r="AC1429" s="108"/>
      <c r="AD1429" s="108"/>
      <c r="AE1429" s="108"/>
      <c r="AF1429" s="108"/>
      <c r="AG1429" s="108"/>
      <c r="AH1429" s="108"/>
      <c r="AI1429" s="108"/>
      <c r="AJ1429" s="108"/>
      <c r="AK1429" s="108"/>
      <c r="AL1429" s="108"/>
      <c r="AM1429" s="108"/>
      <c r="AN1429" s="108"/>
      <c r="AO1429" s="108"/>
      <c r="AP1429" s="108"/>
      <c r="AQ1429" s="108"/>
      <c r="AR1429" s="108"/>
      <c r="AS1429" s="108"/>
      <c r="AT1429" s="108"/>
      <c r="AU1429" s="108"/>
      <c r="AV1429" s="108"/>
      <c r="AW1429" s="108"/>
      <c r="AX1429" s="108"/>
      <c r="AY1429" s="108"/>
      <c r="AZ1429" s="108"/>
      <c r="BA1429" s="108"/>
      <c r="BF1429" s="108"/>
      <c r="BH1429" s="108"/>
      <c r="BJ1429" s="108"/>
      <c r="BL1429" s="108"/>
      <c r="BM1429" s="108"/>
      <c r="BN1429" s="108"/>
      <c r="CC1429" s="108"/>
      <c r="CD1429" s="108"/>
      <c r="CE1429" s="108"/>
      <c r="CF1429" s="108"/>
    </row>
    <row r="1430" spans="1:84">
      <c r="A1430" s="108"/>
      <c r="B1430" s="108"/>
      <c r="E1430" s="108"/>
      <c r="F1430" s="108"/>
      <c r="J1430" s="108"/>
      <c r="K1430" s="108"/>
      <c r="L1430" s="108"/>
      <c r="M1430" s="108"/>
      <c r="N1430" s="108"/>
      <c r="O1430" s="108"/>
      <c r="P1430" s="108"/>
      <c r="Q1430" s="108"/>
      <c r="R1430" s="108"/>
      <c r="S1430" s="108"/>
      <c r="T1430" s="108"/>
      <c r="U1430" s="108"/>
      <c r="V1430" s="108"/>
      <c r="W1430" s="108"/>
      <c r="X1430" s="108"/>
      <c r="Y1430" s="108"/>
      <c r="Z1430" s="108"/>
      <c r="AA1430" s="108"/>
      <c r="AB1430" s="108"/>
      <c r="AC1430" s="108"/>
      <c r="AD1430" s="108"/>
      <c r="AE1430" s="108"/>
      <c r="AF1430" s="108"/>
      <c r="AG1430" s="108"/>
      <c r="AH1430" s="108"/>
      <c r="AI1430" s="108"/>
      <c r="AJ1430" s="108"/>
      <c r="AK1430" s="108"/>
      <c r="AL1430" s="108"/>
      <c r="AM1430" s="108"/>
      <c r="AN1430" s="108"/>
      <c r="AO1430" s="108"/>
      <c r="AP1430" s="108"/>
      <c r="AQ1430" s="108"/>
      <c r="AR1430" s="108"/>
      <c r="AS1430" s="108"/>
      <c r="AT1430" s="108"/>
      <c r="AU1430" s="108"/>
      <c r="AV1430" s="108"/>
      <c r="AW1430" s="108"/>
      <c r="AX1430" s="108"/>
      <c r="AY1430" s="108"/>
      <c r="AZ1430" s="108"/>
      <c r="BA1430" s="108"/>
      <c r="BF1430" s="108"/>
      <c r="BH1430" s="108"/>
      <c r="BJ1430" s="108"/>
      <c r="BL1430" s="108"/>
      <c r="BM1430" s="108"/>
      <c r="BN1430" s="108"/>
      <c r="CC1430" s="108"/>
      <c r="CD1430" s="108"/>
      <c r="CE1430" s="108"/>
      <c r="CF1430" s="108"/>
    </row>
    <row r="1431" spans="1:84">
      <c r="A1431" s="108"/>
      <c r="B1431" s="108"/>
      <c r="E1431" s="108"/>
      <c r="F1431" s="108"/>
      <c r="J1431" s="108"/>
      <c r="K1431" s="108"/>
      <c r="L1431" s="108"/>
      <c r="M1431" s="108"/>
      <c r="N1431" s="108"/>
      <c r="O1431" s="108"/>
      <c r="P1431" s="108"/>
      <c r="Q1431" s="108"/>
      <c r="R1431" s="108"/>
      <c r="S1431" s="108"/>
      <c r="T1431" s="108"/>
      <c r="U1431" s="108"/>
      <c r="V1431" s="108"/>
      <c r="W1431" s="108"/>
      <c r="X1431" s="108"/>
      <c r="Y1431" s="108"/>
      <c r="Z1431" s="108"/>
      <c r="AA1431" s="108"/>
      <c r="AB1431" s="108"/>
      <c r="AC1431" s="108"/>
      <c r="AD1431" s="108"/>
      <c r="AE1431" s="108"/>
      <c r="AF1431" s="108"/>
      <c r="AG1431" s="108"/>
      <c r="AH1431" s="108"/>
      <c r="AI1431" s="108"/>
      <c r="AJ1431" s="108"/>
      <c r="AK1431" s="108"/>
      <c r="AL1431" s="108"/>
      <c r="AM1431" s="108"/>
      <c r="AN1431" s="108"/>
      <c r="AO1431" s="108"/>
      <c r="AP1431" s="108"/>
      <c r="AQ1431" s="108"/>
      <c r="AR1431" s="108"/>
      <c r="AS1431" s="108"/>
      <c r="AT1431" s="108"/>
      <c r="AU1431" s="108"/>
      <c r="AV1431" s="108"/>
      <c r="AW1431" s="108"/>
      <c r="AX1431" s="108"/>
      <c r="AY1431" s="108"/>
      <c r="AZ1431" s="108"/>
      <c r="BA1431" s="108"/>
      <c r="BF1431" s="108"/>
      <c r="BH1431" s="108"/>
      <c r="BJ1431" s="108"/>
      <c r="BL1431" s="108"/>
      <c r="BM1431" s="108"/>
      <c r="BN1431" s="108"/>
      <c r="CC1431" s="108"/>
      <c r="CD1431" s="108"/>
      <c r="CE1431" s="108"/>
      <c r="CF1431" s="108"/>
    </row>
    <row r="1432" spans="1:84">
      <c r="A1432" s="108"/>
      <c r="B1432" s="108"/>
      <c r="E1432" s="108"/>
      <c r="F1432" s="108"/>
      <c r="J1432" s="108"/>
      <c r="K1432" s="108"/>
      <c r="L1432" s="108"/>
      <c r="M1432" s="108"/>
      <c r="N1432" s="108"/>
      <c r="O1432" s="108"/>
      <c r="P1432" s="108"/>
      <c r="Q1432" s="108"/>
      <c r="R1432" s="108"/>
      <c r="S1432" s="108"/>
      <c r="T1432" s="108"/>
      <c r="U1432" s="108"/>
      <c r="V1432" s="108"/>
      <c r="W1432" s="108"/>
      <c r="X1432" s="108"/>
      <c r="Y1432" s="108"/>
      <c r="Z1432" s="108"/>
      <c r="AA1432" s="108"/>
      <c r="AB1432" s="108"/>
      <c r="AC1432" s="108"/>
      <c r="AD1432" s="108"/>
      <c r="AE1432" s="108"/>
      <c r="AF1432" s="108"/>
      <c r="AG1432" s="108"/>
      <c r="AH1432" s="108"/>
      <c r="AI1432" s="108"/>
      <c r="AJ1432" s="108"/>
      <c r="AK1432" s="108"/>
      <c r="AL1432" s="108"/>
      <c r="AM1432" s="108"/>
      <c r="AN1432" s="108"/>
      <c r="AO1432" s="108"/>
      <c r="AP1432" s="108"/>
      <c r="AQ1432" s="108"/>
      <c r="AR1432" s="108"/>
      <c r="AS1432" s="108"/>
      <c r="AT1432" s="108"/>
      <c r="AU1432" s="108"/>
      <c r="AV1432" s="108"/>
      <c r="AW1432" s="108"/>
      <c r="AX1432" s="108"/>
      <c r="AY1432" s="108"/>
      <c r="AZ1432" s="108"/>
      <c r="BA1432" s="108"/>
      <c r="BF1432" s="108"/>
      <c r="BH1432" s="108"/>
      <c r="BJ1432" s="108"/>
      <c r="BL1432" s="108"/>
      <c r="BM1432" s="108"/>
      <c r="BN1432" s="108"/>
      <c r="CC1432" s="108"/>
      <c r="CD1432" s="108"/>
      <c r="CE1432" s="108"/>
      <c r="CF1432" s="108"/>
    </row>
    <row r="1433" spans="1:84">
      <c r="A1433" s="108"/>
      <c r="B1433" s="108"/>
      <c r="E1433" s="108"/>
      <c r="F1433" s="108"/>
      <c r="J1433" s="108"/>
      <c r="K1433" s="108"/>
      <c r="L1433" s="108"/>
      <c r="M1433" s="108"/>
      <c r="N1433" s="108"/>
      <c r="O1433" s="108"/>
      <c r="P1433" s="108"/>
      <c r="Q1433" s="108"/>
      <c r="R1433" s="108"/>
      <c r="S1433" s="108"/>
      <c r="T1433" s="108"/>
      <c r="U1433" s="108"/>
      <c r="V1433" s="108"/>
      <c r="W1433" s="108"/>
      <c r="X1433" s="108"/>
      <c r="Y1433" s="108"/>
      <c r="Z1433" s="108"/>
      <c r="AA1433" s="108"/>
      <c r="AB1433" s="108"/>
      <c r="AC1433" s="108"/>
      <c r="AD1433" s="108"/>
      <c r="AE1433" s="108"/>
      <c r="AF1433" s="108"/>
      <c r="AG1433" s="108"/>
      <c r="AH1433" s="108"/>
      <c r="AI1433" s="108"/>
      <c r="AJ1433" s="108"/>
      <c r="AK1433" s="108"/>
      <c r="AL1433" s="108"/>
      <c r="AM1433" s="108"/>
      <c r="AN1433" s="108"/>
      <c r="AO1433" s="108"/>
      <c r="AP1433" s="108"/>
      <c r="AQ1433" s="108"/>
      <c r="AR1433" s="108"/>
      <c r="AS1433" s="108"/>
      <c r="AT1433" s="108"/>
      <c r="AU1433" s="108"/>
      <c r="AV1433" s="108"/>
      <c r="AW1433" s="108"/>
      <c r="AX1433" s="108"/>
      <c r="AY1433" s="108"/>
      <c r="AZ1433" s="108"/>
      <c r="BA1433" s="108"/>
      <c r="BF1433" s="108"/>
      <c r="BH1433" s="108"/>
      <c r="BJ1433" s="108"/>
      <c r="BL1433" s="108"/>
      <c r="BM1433" s="108"/>
      <c r="BN1433" s="108"/>
      <c r="CC1433" s="108"/>
      <c r="CD1433" s="108"/>
      <c r="CE1433" s="108"/>
      <c r="CF1433" s="108"/>
    </row>
    <row r="1434" spans="1:84">
      <c r="A1434" s="108"/>
      <c r="B1434" s="108"/>
      <c r="E1434" s="108"/>
      <c r="F1434" s="108"/>
      <c r="J1434" s="108"/>
      <c r="K1434" s="108"/>
      <c r="L1434" s="108"/>
      <c r="M1434" s="108"/>
      <c r="N1434" s="108"/>
      <c r="O1434" s="108"/>
      <c r="P1434" s="108"/>
      <c r="Q1434" s="108"/>
      <c r="R1434" s="108"/>
      <c r="S1434" s="108"/>
      <c r="T1434" s="108"/>
      <c r="U1434" s="108"/>
      <c r="V1434" s="108"/>
      <c r="W1434" s="108"/>
      <c r="X1434" s="108"/>
      <c r="Y1434" s="108"/>
      <c r="Z1434" s="108"/>
      <c r="AA1434" s="108"/>
      <c r="AB1434" s="108"/>
      <c r="AC1434" s="108"/>
      <c r="AD1434" s="108"/>
      <c r="AE1434" s="108"/>
      <c r="AF1434" s="108"/>
      <c r="AG1434" s="108"/>
      <c r="AH1434" s="108"/>
      <c r="AI1434" s="108"/>
      <c r="AJ1434" s="108"/>
      <c r="AK1434" s="108"/>
      <c r="AL1434" s="108"/>
      <c r="AM1434" s="108"/>
      <c r="AN1434" s="108"/>
      <c r="AO1434" s="108"/>
      <c r="AP1434" s="108"/>
      <c r="AQ1434" s="108"/>
      <c r="AR1434" s="108"/>
      <c r="AS1434" s="108"/>
      <c r="AT1434" s="108"/>
      <c r="AU1434" s="108"/>
      <c r="AV1434" s="108"/>
      <c r="AW1434" s="108"/>
      <c r="AX1434" s="108"/>
      <c r="AY1434" s="108"/>
      <c r="AZ1434" s="108"/>
      <c r="BA1434" s="108"/>
      <c r="BF1434" s="108"/>
      <c r="BH1434" s="108"/>
      <c r="BJ1434" s="108"/>
      <c r="BL1434" s="108"/>
      <c r="BM1434" s="108"/>
      <c r="BN1434" s="108"/>
      <c r="CC1434" s="108"/>
      <c r="CD1434" s="108"/>
      <c r="CE1434" s="108"/>
      <c r="CF1434" s="108"/>
    </row>
    <row r="1435" spans="1:84">
      <c r="A1435" s="108"/>
      <c r="B1435" s="108"/>
      <c r="E1435" s="108"/>
      <c r="F1435" s="108"/>
      <c r="J1435" s="108"/>
      <c r="K1435" s="108"/>
      <c r="L1435" s="108"/>
      <c r="M1435" s="108"/>
      <c r="N1435" s="108"/>
      <c r="O1435" s="108"/>
      <c r="P1435" s="108"/>
      <c r="Q1435" s="108"/>
      <c r="R1435" s="108"/>
      <c r="S1435" s="108"/>
      <c r="T1435" s="108"/>
      <c r="U1435" s="108"/>
      <c r="V1435" s="108"/>
      <c r="W1435" s="108"/>
      <c r="X1435" s="108"/>
      <c r="Y1435" s="108"/>
      <c r="Z1435" s="108"/>
      <c r="AA1435" s="108"/>
      <c r="AB1435" s="108"/>
      <c r="AC1435" s="108"/>
      <c r="AD1435" s="108"/>
      <c r="AE1435" s="108"/>
      <c r="AF1435" s="108"/>
      <c r="AG1435" s="108"/>
      <c r="AH1435" s="108"/>
      <c r="AI1435" s="108"/>
      <c r="AJ1435" s="108"/>
      <c r="AK1435" s="108"/>
      <c r="AL1435" s="108"/>
      <c r="AM1435" s="108"/>
      <c r="AN1435" s="108"/>
      <c r="AO1435" s="108"/>
      <c r="AP1435" s="108"/>
      <c r="AQ1435" s="108"/>
      <c r="AR1435" s="108"/>
      <c r="AS1435" s="108"/>
      <c r="AT1435" s="108"/>
      <c r="AU1435" s="108"/>
      <c r="AV1435" s="108"/>
      <c r="AW1435" s="108"/>
      <c r="AX1435" s="108"/>
      <c r="AY1435" s="108"/>
      <c r="AZ1435" s="108"/>
      <c r="BA1435" s="108"/>
      <c r="BF1435" s="108"/>
      <c r="BH1435" s="108"/>
      <c r="BJ1435" s="108"/>
      <c r="BL1435" s="108"/>
      <c r="BM1435" s="108"/>
      <c r="BN1435" s="108"/>
      <c r="CC1435" s="108"/>
      <c r="CD1435" s="108"/>
      <c r="CE1435" s="108"/>
      <c r="CF1435" s="108"/>
    </row>
    <row r="1436" spans="1:84">
      <c r="A1436" s="108"/>
      <c r="B1436" s="108"/>
      <c r="E1436" s="108"/>
      <c r="F1436" s="108"/>
      <c r="J1436" s="108"/>
      <c r="K1436" s="108"/>
      <c r="L1436" s="108"/>
      <c r="M1436" s="108"/>
      <c r="N1436" s="108"/>
      <c r="O1436" s="108"/>
      <c r="P1436" s="108"/>
      <c r="Q1436" s="108"/>
      <c r="R1436" s="108"/>
      <c r="S1436" s="108"/>
      <c r="T1436" s="108"/>
      <c r="U1436" s="108"/>
      <c r="V1436" s="108"/>
      <c r="W1436" s="108"/>
      <c r="X1436" s="108"/>
      <c r="Y1436" s="108"/>
      <c r="Z1436" s="108"/>
      <c r="AA1436" s="108"/>
      <c r="AB1436" s="108"/>
      <c r="AC1436" s="108"/>
      <c r="AD1436" s="108"/>
      <c r="AE1436" s="108"/>
      <c r="AF1436" s="108"/>
      <c r="AG1436" s="108"/>
      <c r="AH1436" s="108"/>
      <c r="AI1436" s="108"/>
      <c r="AJ1436" s="108"/>
      <c r="AK1436" s="108"/>
      <c r="AL1436" s="108"/>
      <c r="AM1436" s="108"/>
      <c r="AN1436" s="108"/>
      <c r="AO1436" s="108"/>
      <c r="AP1436" s="108"/>
      <c r="AQ1436" s="108"/>
      <c r="AR1436" s="108"/>
      <c r="AS1436" s="108"/>
      <c r="AT1436" s="108"/>
      <c r="AU1436" s="108"/>
      <c r="AV1436" s="108"/>
      <c r="AW1436" s="108"/>
      <c r="AX1436" s="108"/>
      <c r="AY1436" s="108"/>
      <c r="AZ1436" s="108"/>
      <c r="BA1436" s="108"/>
      <c r="BF1436" s="108"/>
      <c r="BH1436" s="108"/>
      <c r="BJ1436" s="108"/>
      <c r="BL1436" s="108"/>
      <c r="BM1436" s="108"/>
      <c r="BN1436" s="108"/>
      <c r="CC1436" s="108"/>
      <c r="CD1436" s="108"/>
      <c r="CE1436" s="108"/>
      <c r="CF1436" s="108"/>
    </row>
    <row r="1437" spans="1:84">
      <c r="A1437" s="108"/>
      <c r="B1437" s="108"/>
      <c r="E1437" s="108"/>
      <c r="F1437" s="108"/>
      <c r="J1437" s="108"/>
      <c r="K1437" s="108"/>
      <c r="L1437" s="108"/>
      <c r="M1437" s="108"/>
      <c r="N1437" s="108"/>
      <c r="O1437" s="108"/>
      <c r="P1437" s="108"/>
      <c r="Q1437" s="108"/>
      <c r="R1437" s="108"/>
      <c r="S1437" s="108"/>
      <c r="T1437" s="108"/>
      <c r="U1437" s="108"/>
      <c r="V1437" s="108"/>
      <c r="W1437" s="108"/>
      <c r="X1437" s="108"/>
      <c r="Y1437" s="108"/>
      <c r="Z1437" s="108"/>
      <c r="AA1437" s="108"/>
      <c r="AB1437" s="108"/>
      <c r="AC1437" s="108"/>
      <c r="AD1437" s="108"/>
      <c r="AE1437" s="108"/>
      <c r="AF1437" s="108"/>
      <c r="AG1437" s="108"/>
      <c r="AH1437" s="108"/>
      <c r="AI1437" s="108"/>
      <c r="AJ1437" s="108"/>
      <c r="AK1437" s="108"/>
      <c r="AL1437" s="108"/>
      <c r="AM1437" s="108"/>
      <c r="AN1437" s="108"/>
      <c r="AO1437" s="108"/>
      <c r="AP1437" s="108"/>
      <c r="AQ1437" s="108"/>
      <c r="AR1437" s="108"/>
      <c r="AS1437" s="108"/>
      <c r="AT1437" s="108"/>
      <c r="AU1437" s="108"/>
      <c r="AV1437" s="108"/>
      <c r="AW1437" s="108"/>
      <c r="AX1437" s="108"/>
      <c r="AY1437" s="108"/>
      <c r="AZ1437" s="108"/>
      <c r="BA1437" s="108"/>
      <c r="BF1437" s="108"/>
      <c r="BH1437" s="108"/>
      <c r="BJ1437" s="108"/>
      <c r="BL1437" s="108"/>
      <c r="BM1437" s="108"/>
      <c r="BN1437" s="108"/>
      <c r="CC1437" s="108"/>
      <c r="CD1437" s="108"/>
      <c r="CE1437" s="108"/>
      <c r="CF1437" s="108"/>
    </row>
    <row r="1438" spans="1:84">
      <c r="A1438" s="108"/>
      <c r="B1438" s="108"/>
      <c r="E1438" s="108"/>
      <c r="F1438" s="108"/>
      <c r="J1438" s="108"/>
      <c r="K1438" s="108"/>
      <c r="L1438" s="108"/>
      <c r="M1438" s="108"/>
      <c r="N1438" s="108"/>
      <c r="O1438" s="108"/>
      <c r="P1438" s="108"/>
      <c r="Q1438" s="108"/>
      <c r="R1438" s="108"/>
      <c r="S1438" s="108"/>
      <c r="T1438" s="108"/>
      <c r="U1438" s="108"/>
      <c r="V1438" s="108"/>
      <c r="W1438" s="108"/>
      <c r="X1438" s="108"/>
      <c r="Y1438" s="108"/>
      <c r="Z1438" s="108"/>
      <c r="AA1438" s="108"/>
      <c r="AB1438" s="108"/>
      <c r="AC1438" s="108"/>
      <c r="AD1438" s="108"/>
      <c r="AE1438" s="108"/>
      <c r="AF1438" s="108"/>
      <c r="AG1438" s="108"/>
      <c r="AH1438" s="108"/>
      <c r="AI1438" s="108"/>
      <c r="AJ1438" s="108"/>
      <c r="AK1438" s="108"/>
      <c r="AL1438" s="108"/>
      <c r="AM1438" s="108"/>
      <c r="AN1438" s="108"/>
      <c r="AO1438" s="108"/>
      <c r="AP1438" s="108"/>
      <c r="AQ1438" s="108"/>
      <c r="AR1438" s="108"/>
      <c r="AS1438" s="108"/>
      <c r="AT1438" s="108"/>
      <c r="AU1438" s="108"/>
      <c r="AV1438" s="108"/>
      <c r="AW1438" s="108"/>
      <c r="AX1438" s="108"/>
      <c r="AY1438" s="108"/>
      <c r="AZ1438" s="108"/>
      <c r="BA1438" s="108"/>
      <c r="BF1438" s="108"/>
      <c r="BH1438" s="108"/>
      <c r="BJ1438" s="108"/>
      <c r="BL1438" s="108"/>
      <c r="BM1438" s="108"/>
      <c r="BN1438" s="108"/>
      <c r="CC1438" s="108"/>
      <c r="CD1438" s="108"/>
      <c r="CE1438" s="108"/>
      <c r="CF1438" s="108"/>
    </row>
    <row r="1439" spans="1:84">
      <c r="A1439" s="108"/>
      <c r="B1439" s="108"/>
      <c r="E1439" s="108"/>
      <c r="F1439" s="108"/>
      <c r="J1439" s="108"/>
      <c r="K1439" s="108"/>
      <c r="L1439" s="108"/>
      <c r="M1439" s="108"/>
      <c r="N1439" s="108"/>
      <c r="O1439" s="108"/>
      <c r="P1439" s="108"/>
      <c r="Q1439" s="108"/>
      <c r="R1439" s="108"/>
      <c r="S1439" s="108"/>
      <c r="T1439" s="108"/>
      <c r="U1439" s="108"/>
      <c r="V1439" s="108"/>
      <c r="W1439" s="108"/>
      <c r="X1439" s="108"/>
      <c r="Y1439" s="108"/>
      <c r="Z1439" s="108"/>
      <c r="AA1439" s="108"/>
      <c r="AB1439" s="108"/>
      <c r="AC1439" s="108"/>
      <c r="AD1439" s="108"/>
      <c r="AE1439" s="108"/>
      <c r="AF1439" s="108"/>
      <c r="AG1439" s="108"/>
      <c r="AH1439" s="108"/>
      <c r="AI1439" s="108"/>
      <c r="AJ1439" s="108"/>
      <c r="AK1439" s="108"/>
      <c r="AL1439" s="108"/>
      <c r="AM1439" s="108"/>
      <c r="AN1439" s="108"/>
      <c r="AO1439" s="108"/>
      <c r="AP1439" s="108"/>
      <c r="AQ1439" s="108"/>
      <c r="AR1439" s="108"/>
      <c r="AS1439" s="108"/>
      <c r="AT1439" s="108"/>
      <c r="AU1439" s="108"/>
      <c r="AV1439" s="108"/>
      <c r="AW1439" s="108"/>
      <c r="AX1439" s="108"/>
      <c r="AY1439" s="108"/>
      <c r="AZ1439" s="108"/>
      <c r="BA1439" s="108"/>
      <c r="BF1439" s="108"/>
      <c r="BH1439" s="108"/>
      <c r="BJ1439" s="108"/>
      <c r="BL1439" s="108"/>
      <c r="BM1439" s="108"/>
      <c r="BN1439" s="108"/>
      <c r="CC1439" s="108"/>
      <c r="CD1439" s="108"/>
      <c r="CE1439" s="108"/>
      <c r="CF1439" s="108"/>
    </row>
    <row r="1440" spans="1:84">
      <c r="A1440" s="108"/>
      <c r="B1440" s="108"/>
      <c r="E1440" s="108"/>
      <c r="F1440" s="108"/>
      <c r="J1440" s="108"/>
      <c r="K1440" s="108"/>
      <c r="L1440" s="108"/>
      <c r="M1440" s="108"/>
      <c r="N1440" s="108"/>
      <c r="O1440" s="108"/>
      <c r="P1440" s="108"/>
      <c r="Q1440" s="108"/>
      <c r="R1440" s="108"/>
      <c r="S1440" s="108"/>
      <c r="T1440" s="108"/>
      <c r="U1440" s="108"/>
      <c r="V1440" s="108"/>
      <c r="W1440" s="108"/>
      <c r="X1440" s="108"/>
      <c r="Y1440" s="108"/>
      <c r="Z1440" s="108"/>
      <c r="AA1440" s="108"/>
      <c r="AB1440" s="108"/>
      <c r="AC1440" s="108"/>
      <c r="AD1440" s="108"/>
      <c r="AE1440" s="108"/>
      <c r="AF1440" s="108"/>
      <c r="AG1440" s="108"/>
      <c r="AH1440" s="108"/>
      <c r="AI1440" s="108"/>
      <c r="AJ1440" s="108"/>
      <c r="AK1440" s="108"/>
      <c r="AL1440" s="108"/>
      <c r="AM1440" s="108"/>
      <c r="AN1440" s="108"/>
      <c r="AO1440" s="108"/>
      <c r="AP1440" s="108"/>
      <c r="AQ1440" s="108"/>
      <c r="AR1440" s="108"/>
      <c r="AS1440" s="108"/>
      <c r="AT1440" s="108"/>
      <c r="AU1440" s="108"/>
      <c r="AV1440" s="108"/>
      <c r="AW1440" s="108"/>
      <c r="AX1440" s="108"/>
      <c r="AY1440" s="108"/>
      <c r="AZ1440" s="108"/>
      <c r="BA1440" s="108"/>
      <c r="BF1440" s="108"/>
      <c r="BH1440" s="108"/>
      <c r="BJ1440" s="108"/>
      <c r="BL1440" s="108"/>
      <c r="BM1440" s="108"/>
      <c r="BN1440" s="108"/>
      <c r="CC1440" s="108"/>
      <c r="CD1440" s="108"/>
      <c r="CE1440" s="108"/>
      <c r="CF1440" s="108"/>
    </row>
    <row r="1441" spans="1:84">
      <c r="A1441" s="108"/>
      <c r="B1441" s="108"/>
      <c r="E1441" s="108"/>
      <c r="F1441" s="108"/>
      <c r="J1441" s="108"/>
      <c r="K1441" s="108"/>
      <c r="L1441" s="108"/>
      <c r="M1441" s="108"/>
      <c r="N1441" s="108"/>
      <c r="O1441" s="108"/>
      <c r="P1441" s="108"/>
      <c r="Q1441" s="108"/>
      <c r="R1441" s="108"/>
      <c r="S1441" s="108"/>
      <c r="T1441" s="108"/>
      <c r="U1441" s="108"/>
      <c r="V1441" s="108"/>
      <c r="W1441" s="108"/>
      <c r="X1441" s="108"/>
      <c r="Y1441" s="108"/>
      <c r="Z1441" s="108"/>
      <c r="AA1441" s="108"/>
      <c r="AB1441" s="108"/>
      <c r="AC1441" s="108"/>
      <c r="AD1441" s="108"/>
      <c r="AE1441" s="108"/>
      <c r="AF1441" s="108"/>
      <c r="AG1441" s="108"/>
      <c r="AH1441" s="108"/>
      <c r="AI1441" s="108"/>
      <c r="AJ1441" s="108"/>
      <c r="AK1441" s="108"/>
      <c r="AL1441" s="108"/>
      <c r="AM1441" s="108"/>
      <c r="AN1441" s="108"/>
      <c r="AO1441" s="108"/>
      <c r="AP1441" s="108"/>
      <c r="AQ1441" s="108"/>
      <c r="AR1441" s="108"/>
      <c r="AS1441" s="108"/>
      <c r="AT1441" s="108"/>
      <c r="AU1441" s="108"/>
      <c r="AV1441" s="108"/>
      <c r="AW1441" s="108"/>
      <c r="AX1441" s="108"/>
      <c r="AY1441" s="108"/>
      <c r="AZ1441" s="108"/>
      <c r="BA1441" s="108"/>
      <c r="BF1441" s="108"/>
      <c r="BH1441" s="108"/>
      <c r="BJ1441" s="108"/>
      <c r="BL1441" s="108"/>
      <c r="BM1441" s="108"/>
      <c r="BN1441" s="108"/>
      <c r="CC1441" s="108"/>
      <c r="CD1441" s="108"/>
      <c r="CE1441" s="108"/>
      <c r="CF1441" s="108"/>
    </row>
    <row r="1442" spans="1:84">
      <c r="A1442" s="108"/>
      <c r="B1442" s="108"/>
      <c r="E1442" s="108"/>
      <c r="F1442" s="108"/>
      <c r="J1442" s="108"/>
      <c r="K1442" s="108"/>
      <c r="L1442" s="108"/>
      <c r="M1442" s="108"/>
      <c r="N1442" s="108"/>
      <c r="O1442" s="108"/>
      <c r="P1442" s="108"/>
      <c r="Q1442" s="108"/>
      <c r="R1442" s="108"/>
      <c r="S1442" s="108"/>
      <c r="T1442" s="108"/>
      <c r="U1442" s="108"/>
      <c r="V1442" s="108"/>
      <c r="W1442" s="108"/>
      <c r="X1442" s="108"/>
      <c r="Y1442" s="108"/>
      <c r="Z1442" s="108"/>
      <c r="AA1442" s="108"/>
      <c r="AB1442" s="108"/>
      <c r="AC1442" s="108"/>
      <c r="AD1442" s="108"/>
      <c r="AE1442" s="108"/>
      <c r="AF1442" s="108"/>
      <c r="AG1442" s="108"/>
      <c r="AH1442" s="108"/>
      <c r="AI1442" s="108"/>
      <c r="AJ1442" s="108"/>
      <c r="AK1442" s="108"/>
      <c r="AL1442" s="108"/>
      <c r="AM1442" s="108"/>
      <c r="AN1442" s="108"/>
      <c r="AO1442" s="108"/>
      <c r="AP1442" s="108"/>
      <c r="AQ1442" s="108"/>
      <c r="AR1442" s="108"/>
      <c r="AS1442" s="108"/>
      <c r="AT1442" s="108"/>
      <c r="AU1442" s="108"/>
      <c r="AV1442" s="108"/>
      <c r="AW1442" s="108"/>
      <c r="AX1442" s="108"/>
      <c r="AY1442" s="108"/>
      <c r="AZ1442" s="108"/>
      <c r="BA1442" s="108"/>
      <c r="BF1442" s="108"/>
      <c r="BH1442" s="108"/>
      <c r="BJ1442" s="108"/>
      <c r="BL1442" s="108"/>
      <c r="BM1442" s="108"/>
      <c r="BN1442" s="108"/>
      <c r="CC1442" s="108"/>
      <c r="CD1442" s="108"/>
      <c r="CE1442" s="108"/>
      <c r="CF1442" s="108"/>
    </row>
    <row r="1443" spans="1:84">
      <c r="A1443" s="108"/>
      <c r="B1443" s="108"/>
      <c r="E1443" s="108"/>
      <c r="F1443" s="108"/>
      <c r="J1443" s="108"/>
      <c r="K1443" s="108"/>
      <c r="L1443" s="108"/>
      <c r="M1443" s="108"/>
      <c r="N1443" s="108"/>
      <c r="O1443" s="108"/>
      <c r="P1443" s="108"/>
      <c r="Q1443" s="108"/>
      <c r="R1443" s="108"/>
      <c r="S1443" s="108"/>
      <c r="T1443" s="108"/>
      <c r="U1443" s="108"/>
      <c r="V1443" s="108"/>
      <c r="W1443" s="108"/>
      <c r="X1443" s="108"/>
      <c r="Y1443" s="108"/>
      <c r="Z1443" s="108"/>
      <c r="AA1443" s="108"/>
      <c r="AB1443" s="108"/>
      <c r="AC1443" s="108"/>
      <c r="AD1443" s="108"/>
      <c r="AE1443" s="108"/>
      <c r="AF1443" s="108"/>
      <c r="AG1443" s="108"/>
      <c r="AH1443" s="108"/>
      <c r="AI1443" s="108"/>
      <c r="AJ1443" s="108"/>
      <c r="AK1443" s="108"/>
      <c r="AL1443" s="108"/>
      <c r="AM1443" s="108"/>
      <c r="AN1443" s="108"/>
      <c r="AO1443" s="108"/>
      <c r="AP1443" s="108"/>
      <c r="AQ1443" s="108"/>
      <c r="AR1443" s="108"/>
      <c r="AS1443" s="108"/>
      <c r="AT1443" s="108"/>
      <c r="AU1443" s="108"/>
      <c r="AV1443" s="108"/>
      <c r="AW1443" s="108"/>
      <c r="AX1443" s="108"/>
      <c r="AY1443" s="108"/>
      <c r="AZ1443" s="108"/>
      <c r="BA1443" s="108"/>
      <c r="BF1443" s="108"/>
      <c r="BH1443" s="108"/>
      <c r="BJ1443" s="108"/>
      <c r="BL1443" s="108"/>
      <c r="BM1443" s="108"/>
      <c r="BN1443" s="108"/>
      <c r="CC1443" s="108"/>
      <c r="CD1443" s="108"/>
      <c r="CE1443" s="108"/>
      <c r="CF1443" s="108"/>
    </row>
    <row r="1444" spans="1:84">
      <c r="A1444" s="108"/>
      <c r="B1444" s="108"/>
      <c r="E1444" s="108"/>
      <c r="F1444" s="108"/>
      <c r="J1444" s="108"/>
      <c r="K1444" s="108"/>
      <c r="L1444" s="108"/>
      <c r="M1444" s="108"/>
      <c r="N1444" s="108"/>
      <c r="O1444" s="108"/>
      <c r="P1444" s="108"/>
      <c r="Q1444" s="108"/>
      <c r="R1444" s="108"/>
      <c r="S1444" s="108"/>
      <c r="T1444" s="108"/>
      <c r="U1444" s="108"/>
      <c r="V1444" s="108"/>
      <c r="W1444" s="108"/>
      <c r="X1444" s="108"/>
      <c r="Y1444" s="108"/>
      <c r="Z1444" s="108"/>
      <c r="AA1444" s="108"/>
      <c r="AB1444" s="108"/>
      <c r="AC1444" s="108"/>
      <c r="AD1444" s="108"/>
      <c r="AE1444" s="108"/>
      <c r="AF1444" s="108"/>
      <c r="AG1444" s="108"/>
      <c r="AH1444" s="108"/>
      <c r="AI1444" s="108"/>
      <c r="AJ1444" s="108"/>
      <c r="AK1444" s="108"/>
      <c r="AL1444" s="108"/>
      <c r="AM1444" s="108"/>
      <c r="AN1444" s="108"/>
      <c r="AO1444" s="108"/>
      <c r="AP1444" s="108"/>
      <c r="AQ1444" s="108"/>
      <c r="AR1444" s="108"/>
      <c r="AS1444" s="108"/>
      <c r="AT1444" s="108"/>
      <c r="AU1444" s="108"/>
      <c r="AV1444" s="108"/>
      <c r="AW1444" s="108"/>
      <c r="AX1444" s="108"/>
      <c r="AY1444" s="108"/>
      <c r="AZ1444" s="108"/>
      <c r="BA1444" s="108"/>
      <c r="BF1444" s="108"/>
      <c r="BH1444" s="108"/>
      <c r="BJ1444" s="108"/>
      <c r="BL1444" s="108"/>
      <c r="BM1444" s="108"/>
      <c r="BN1444" s="108"/>
      <c r="CC1444" s="108"/>
      <c r="CD1444" s="108"/>
      <c r="CE1444" s="108"/>
      <c r="CF1444" s="108"/>
    </row>
    <row r="1445" spans="1:84">
      <c r="A1445" s="108"/>
      <c r="B1445" s="108"/>
      <c r="E1445" s="108"/>
      <c r="F1445" s="108"/>
      <c r="J1445" s="108"/>
      <c r="K1445" s="108"/>
      <c r="L1445" s="108"/>
      <c r="M1445" s="108"/>
      <c r="N1445" s="108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8"/>
      <c r="AA1445" s="108"/>
      <c r="AB1445" s="108"/>
      <c r="AC1445" s="108"/>
      <c r="AD1445" s="108"/>
      <c r="AE1445" s="108"/>
      <c r="AF1445" s="108"/>
      <c r="AG1445" s="108"/>
      <c r="AH1445" s="108"/>
      <c r="AI1445" s="108"/>
      <c r="AJ1445" s="108"/>
      <c r="AK1445" s="108"/>
      <c r="AL1445" s="108"/>
      <c r="AM1445" s="108"/>
      <c r="AN1445" s="108"/>
      <c r="AO1445" s="108"/>
      <c r="AP1445" s="108"/>
      <c r="AQ1445" s="108"/>
      <c r="AR1445" s="108"/>
      <c r="AS1445" s="108"/>
      <c r="AT1445" s="108"/>
      <c r="AU1445" s="108"/>
      <c r="AV1445" s="108"/>
      <c r="AW1445" s="108"/>
      <c r="AX1445" s="108"/>
      <c r="AY1445" s="108"/>
      <c r="AZ1445" s="108"/>
      <c r="BA1445" s="108"/>
      <c r="BF1445" s="108"/>
      <c r="BH1445" s="108"/>
      <c r="BJ1445" s="108"/>
      <c r="BL1445" s="108"/>
      <c r="BM1445" s="108"/>
      <c r="BN1445" s="108"/>
      <c r="CC1445" s="108"/>
      <c r="CD1445" s="108"/>
      <c r="CE1445" s="108"/>
      <c r="CF1445" s="108"/>
    </row>
    <row r="1446" spans="1:84">
      <c r="A1446" s="108"/>
      <c r="B1446" s="108"/>
      <c r="E1446" s="108"/>
      <c r="F1446" s="108"/>
      <c r="J1446" s="108"/>
      <c r="K1446" s="108"/>
      <c r="L1446" s="108"/>
      <c r="M1446" s="108"/>
      <c r="N1446" s="108"/>
      <c r="O1446" s="108"/>
      <c r="P1446" s="108"/>
      <c r="Q1446" s="108"/>
      <c r="R1446" s="108"/>
      <c r="S1446" s="108"/>
      <c r="T1446" s="108"/>
      <c r="U1446" s="108"/>
      <c r="V1446" s="108"/>
      <c r="W1446" s="108"/>
      <c r="X1446" s="108"/>
      <c r="Y1446" s="108"/>
      <c r="Z1446" s="108"/>
      <c r="AA1446" s="108"/>
      <c r="AB1446" s="108"/>
      <c r="AC1446" s="108"/>
      <c r="AD1446" s="108"/>
      <c r="AE1446" s="108"/>
      <c r="AF1446" s="108"/>
      <c r="AG1446" s="108"/>
      <c r="AH1446" s="108"/>
      <c r="AI1446" s="108"/>
      <c r="AJ1446" s="108"/>
      <c r="AK1446" s="108"/>
      <c r="AL1446" s="108"/>
      <c r="AM1446" s="108"/>
      <c r="AN1446" s="108"/>
      <c r="AO1446" s="108"/>
      <c r="AP1446" s="108"/>
      <c r="AQ1446" s="108"/>
      <c r="AR1446" s="108"/>
      <c r="AS1446" s="108"/>
      <c r="AT1446" s="108"/>
      <c r="AU1446" s="108"/>
      <c r="AV1446" s="108"/>
      <c r="AW1446" s="108"/>
      <c r="AX1446" s="108"/>
      <c r="AY1446" s="108"/>
      <c r="AZ1446" s="108"/>
      <c r="BA1446" s="108"/>
      <c r="BF1446" s="108"/>
      <c r="BH1446" s="108"/>
      <c r="BJ1446" s="108"/>
      <c r="BL1446" s="108"/>
      <c r="BM1446" s="108"/>
      <c r="BN1446" s="108"/>
      <c r="CC1446" s="108"/>
      <c r="CD1446" s="108"/>
      <c r="CE1446" s="108"/>
      <c r="CF1446" s="108"/>
    </row>
    <row r="1447" spans="1:84">
      <c r="A1447" s="108"/>
      <c r="B1447" s="108"/>
      <c r="E1447" s="108"/>
      <c r="F1447" s="108"/>
      <c r="J1447" s="108"/>
      <c r="K1447" s="108"/>
      <c r="L1447" s="108"/>
      <c r="M1447" s="108"/>
      <c r="N1447" s="108"/>
      <c r="O1447" s="108"/>
      <c r="P1447" s="108"/>
      <c r="Q1447" s="108"/>
      <c r="R1447" s="108"/>
      <c r="S1447" s="108"/>
      <c r="T1447" s="108"/>
      <c r="U1447" s="108"/>
      <c r="V1447" s="108"/>
      <c r="W1447" s="108"/>
      <c r="X1447" s="108"/>
      <c r="Y1447" s="108"/>
      <c r="Z1447" s="108"/>
      <c r="AA1447" s="108"/>
      <c r="AB1447" s="108"/>
      <c r="AC1447" s="108"/>
      <c r="AD1447" s="108"/>
      <c r="AE1447" s="108"/>
      <c r="AF1447" s="108"/>
      <c r="AG1447" s="108"/>
      <c r="AH1447" s="108"/>
      <c r="AI1447" s="108"/>
      <c r="AJ1447" s="108"/>
      <c r="AK1447" s="108"/>
      <c r="AL1447" s="108"/>
      <c r="AM1447" s="108"/>
      <c r="AN1447" s="108"/>
      <c r="AO1447" s="108"/>
      <c r="AP1447" s="108"/>
      <c r="AQ1447" s="108"/>
      <c r="AR1447" s="108"/>
      <c r="AS1447" s="108"/>
      <c r="AT1447" s="108"/>
      <c r="AU1447" s="108"/>
      <c r="AV1447" s="108"/>
      <c r="AW1447" s="108"/>
      <c r="AX1447" s="108"/>
      <c r="AY1447" s="108"/>
      <c r="AZ1447" s="108"/>
      <c r="BA1447" s="108"/>
      <c r="BF1447" s="108"/>
      <c r="BH1447" s="108"/>
      <c r="BJ1447" s="108"/>
      <c r="BL1447" s="108"/>
      <c r="BM1447" s="108"/>
      <c r="BN1447" s="108"/>
      <c r="CC1447" s="108"/>
      <c r="CD1447" s="108"/>
      <c r="CE1447" s="108"/>
      <c r="CF1447" s="108"/>
    </row>
    <row r="1448" spans="1:84">
      <c r="A1448" s="108"/>
      <c r="B1448" s="108"/>
      <c r="E1448" s="108"/>
      <c r="F1448" s="108"/>
      <c r="J1448" s="108"/>
      <c r="K1448" s="108"/>
      <c r="L1448" s="108"/>
      <c r="M1448" s="108"/>
      <c r="N1448" s="108"/>
      <c r="O1448" s="108"/>
      <c r="P1448" s="108"/>
      <c r="Q1448" s="108"/>
      <c r="R1448" s="108"/>
      <c r="S1448" s="108"/>
      <c r="T1448" s="108"/>
      <c r="U1448" s="108"/>
      <c r="V1448" s="108"/>
      <c r="W1448" s="108"/>
      <c r="X1448" s="108"/>
      <c r="Y1448" s="108"/>
      <c r="Z1448" s="108"/>
      <c r="AA1448" s="108"/>
      <c r="AB1448" s="108"/>
      <c r="AC1448" s="108"/>
      <c r="AD1448" s="108"/>
      <c r="AE1448" s="108"/>
      <c r="AF1448" s="108"/>
      <c r="AG1448" s="108"/>
      <c r="AH1448" s="108"/>
      <c r="AI1448" s="108"/>
      <c r="AJ1448" s="108"/>
      <c r="AK1448" s="108"/>
      <c r="AL1448" s="108"/>
      <c r="AM1448" s="108"/>
      <c r="AN1448" s="108"/>
      <c r="AO1448" s="108"/>
      <c r="AP1448" s="108"/>
      <c r="AQ1448" s="108"/>
      <c r="AR1448" s="108"/>
      <c r="AS1448" s="108"/>
      <c r="AT1448" s="108"/>
      <c r="AU1448" s="108"/>
      <c r="AV1448" s="108"/>
      <c r="AW1448" s="108"/>
      <c r="AX1448" s="108"/>
      <c r="AY1448" s="108"/>
      <c r="AZ1448" s="108"/>
      <c r="BA1448" s="108"/>
      <c r="BF1448" s="108"/>
      <c r="BH1448" s="108"/>
      <c r="BJ1448" s="108"/>
      <c r="BL1448" s="108"/>
      <c r="BM1448" s="108"/>
      <c r="BN1448" s="108"/>
      <c r="CC1448" s="108"/>
      <c r="CD1448" s="108"/>
      <c r="CE1448" s="108"/>
      <c r="CF1448" s="108"/>
    </row>
    <row r="1449" spans="1:84">
      <c r="A1449" s="108"/>
      <c r="B1449" s="108"/>
      <c r="E1449" s="108"/>
      <c r="F1449" s="108"/>
      <c r="J1449" s="108"/>
      <c r="K1449" s="108"/>
      <c r="L1449" s="108"/>
      <c r="M1449" s="108"/>
      <c r="N1449" s="108"/>
      <c r="O1449" s="108"/>
      <c r="P1449" s="108"/>
      <c r="Q1449" s="108"/>
      <c r="R1449" s="108"/>
      <c r="S1449" s="108"/>
      <c r="T1449" s="108"/>
      <c r="U1449" s="108"/>
      <c r="V1449" s="108"/>
      <c r="W1449" s="108"/>
      <c r="X1449" s="108"/>
      <c r="Y1449" s="108"/>
      <c r="Z1449" s="108"/>
      <c r="AA1449" s="108"/>
      <c r="AB1449" s="108"/>
      <c r="AC1449" s="108"/>
      <c r="AD1449" s="108"/>
      <c r="AE1449" s="108"/>
      <c r="AF1449" s="108"/>
      <c r="AG1449" s="108"/>
      <c r="AH1449" s="108"/>
      <c r="AI1449" s="108"/>
      <c r="AJ1449" s="108"/>
      <c r="AK1449" s="108"/>
      <c r="AL1449" s="108"/>
      <c r="AM1449" s="108"/>
      <c r="AN1449" s="108"/>
      <c r="AO1449" s="108"/>
      <c r="AP1449" s="108"/>
      <c r="AQ1449" s="108"/>
      <c r="AR1449" s="108"/>
      <c r="AS1449" s="108"/>
      <c r="AT1449" s="108"/>
      <c r="AU1449" s="108"/>
      <c r="AV1449" s="108"/>
      <c r="AW1449" s="108"/>
      <c r="AX1449" s="108"/>
      <c r="AY1449" s="108"/>
      <c r="AZ1449" s="108"/>
      <c r="BA1449" s="108"/>
      <c r="BF1449" s="108"/>
      <c r="BH1449" s="108"/>
      <c r="BJ1449" s="108"/>
      <c r="BL1449" s="108"/>
      <c r="BM1449" s="108"/>
      <c r="BN1449" s="108"/>
      <c r="CC1449" s="108"/>
      <c r="CD1449" s="108"/>
      <c r="CE1449" s="108"/>
      <c r="CF1449" s="108"/>
    </row>
    <row r="1450" spans="1:84">
      <c r="A1450" s="108"/>
      <c r="B1450" s="108"/>
      <c r="E1450" s="108"/>
      <c r="F1450" s="108"/>
      <c r="J1450" s="108"/>
      <c r="K1450" s="108"/>
      <c r="L1450" s="108"/>
      <c r="M1450" s="108"/>
      <c r="N1450" s="108"/>
      <c r="O1450" s="108"/>
      <c r="P1450" s="108"/>
      <c r="Q1450" s="108"/>
      <c r="R1450" s="108"/>
      <c r="S1450" s="108"/>
      <c r="T1450" s="108"/>
      <c r="U1450" s="108"/>
      <c r="V1450" s="108"/>
      <c r="W1450" s="108"/>
      <c r="X1450" s="108"/>
      <c r="Y1450" s="108"/>
      <c r="Z1450" s="108"/>
      <c r="AA1450" s="108"/>
      <c r="AB1450" s="108"/>
      <c r="AC1450" s="108"/>
      <c r="AD1450" s="108"/>
      <c r="AE1450" s="108"/>
      <c r="AF1450" s="108"/>
      <c r="AG1450" s="108"/>
      <c r="AH1450" s="108"/>
      <c r="AI1450" s="108"/>
      <c r="AJ1450" s="108"/>
      <c r="AK1450" s="108"/>
      <c r="AL1450" s="108"/>
      <c r="AM1450" s="108"/>
      <c r="AN1450" s="108"/>
      <c r="AO1450" s="108"/>
      <c r="AP1450" s="108"/>
      <c r="AQ1450" s="108"/>
      <c r="AR1450" s="108"/>
      <c r="AS1450" s="108"/>
      <c r="AT1450" s="108"/>
      <c r="AU1450" s="108"/>
      <c r="AV1450" s="108"/>
      <c r="AW1450" s="108"/>
      <c r="AX1450" s="108"/>
      <c r="AY1450" s="108"/>
      <c r="AZ1450" s="108"/>
      <c r="BA1450" s="108"/>
      <c r="BF1450" s="108"/>
      <c r="BH1450" s="108"/>
      <c r="BJ1450" s="108"/>
      <c r="BL1450" s="108"/>
      <c r="BM1450" s="108"/>
      <c r="BN1450" s="108"/>
      <c r="CC1450" s="108"/>
      <c r="CD1450" s="108"/>
      <c r="CE1450" s="108"/>
      <c r="CF1450" s="108"/>
    </row>
    <row r="1451" spans="1:84">
      <c r="A1451" s="108"/>
      <c r="B1451" s="108"/>
      <c r="E1451" s="108"/>
      <c r="F1451" s="108"/>
      <c r="J1451" s="108"/>
      <c r="K1451" s="108"/>
      <c r="L1451" s="108"/>
      <c r="M1451" s="108"/>
      <c r="N1451" s="108"/>
      <c r="O1451" s="108"/>
      <c r="P1451" s="108"/>
      <c r="Q1451" s="108"/>
      <c r="R1451" s="108"/>
      <c r="S1451" s="108"/>
      <c r="T1451" s="108"/>
      <c r="U1451" s="108"/>
      <c r="V1451" s="108"/>
      <c r="W1451" s="108"/>
      <c r="X1451" s="108"/>
      <c r="Y1451" s="108"/>
      <c r="Z1451" s="108"/>
      <c r="AA1451" s="108"/>
      <c r="AB1451" s="108"/>
      <c r="AC1451" s="108"/>
      <c r="AD1451" s="108"/>
      <c r="AE1451" s="108"/>
      <c r="AF1451" s="108"/>
      <c r="AG1451" s="108"/>
      <c r="AH1451" s="108"/>
      <c r="AI1451" s="108"/>
      <c r="AJ1451" s="108"/>
      <c r="AK1451" s="108"/>
      <c r="AL1451" s="108"/>
      <c r="AM1451" s="108"/>
      <c r="AN1451" s="108"/>
      <c r="AO1451" s="108"/>
      <c r="AP1451" s="108"/>
      <c r="AQ1451" s="108"/>
      <c r="AR1451" s="108"/>
      <c r="AS1451" s="108"/>
      <c r="AT1451" s="108"/>
      <c r="AU1451" s="108"/>
      <c r="AV1451" s="108"/>
      <c r="AW1451" s="108"/>
      <c r="AX1451" s="108"/>
      <c r="AY1451" s="108"/>
      <c r="AZ1451" s="108"/>
      <c r="BA1451" s="108"/>
      <c r="BF1451" s="108"/>
      <c r="BH1451" s="108"/>
      <c r="BJ1451" s="108"/>
      <c r="BL1451" s="108"/>
      <c r="BM1451" s="108"/>
      <c r="BN1451" s="108"/>
      <c r="CC1451" s="108"/>
      <c r="CD1451" s="108"/>
      <c r="CE1451" s="108"/>
      <c r="CF1451" s="108"/>
    </row>
    <row r="1452" spans="1:84">
      <c r="A1452" s="108"/>
      <c r="B1452" s="108"/>
      <c r="E1452" s="108"/>
      <c r="F1452" s="108"/>
      <c r="J1452" s="108"/>
      <c r="K1452" s="108"/>
      <c r="L1452" s="108"/>
      <c r="M1452" s="108"/>
      <c r="N1452" s="108"/>
      <c r="O1452" s="108"/>
      <c r="P1452" s="108"/>
      <c r="Q1452" s="108"/>
      <c r="R1452" s="108"/>
      <c r="S1452" s="108"/>
      <c r="T1452" s="108"/>
      <c r="U1452" s="108"/>
      <c r="V1452" s="108"/>
      <c r="W1452" s="108"/>
      <c r="X1452" s="108"/>
      <c r="Y1452" s="108"/>
      <c r="Z1452" s="108"/>
      <c r="AA1452" s="108"/>
      <c r="AB1452" s="108"/>
      <c r="AC1452" s="108"/>
      <c r="AD1452" s="108"/>
      <c r="AE1452" s="108"/>
      <c r="AF1452" s="108"/>
      <c r="AG1452" s="108"/>
      <c r="AH1452" s="108"/>
      <c r="AI1452" s="108"/>
      <c r="AJ1452" s="108"/>
      <c r="AK1452" s="108"/>
      <c r="AL1452" s="108"/>
      <c r="AM1452" s="108"/>
      <c r="AN1452" s="108"/>
      <c r="AO1452" s="108"/>
      <c r="AP1452" s="108"/>
      <c r="AQ1452" s="108"/>
      <c r="AR1452" s="108"/>
      <c r="AS1452" s="108"/>
      <c r="AT1452" s="108"/>
      <c r="AU1452" s="108"/>
      <c r="AV1452" s="108"/>
      <c r="AW1452" s="108"/>
      <c r="AX1452" s="108"/>
      <c r="AY1452" s="108"/>
      <c r="AZ1452" s="108"/>
      <c r="BA1452" s="108"/>
      <c r="BF1452" s="108"/>
      <c r="BH1452" s="108"/>
      <c r="BJ1452" s="108"/>
      <c r="BL1452" s="108"/>
      <c r="BM1452" s="108"/>
      <c r="BN1452" s="108"/>
      <c r="CC1452" s="108"/>
      <c r="CD1452" s="108"/>
      <c r="CE1452" s="108"/>
      <c r="CF1452" s="108"/>
    </row>
    <row r="1453" spans="1:84">
      <c r="A1453" s="108"/>
      <c r="B1453" s="108"/>
      <c r="E1453" s="108"/>
      <c r="F1453" s="108"/>
      <c r="J1453" s="108"/>
      <c r="K1453" s="108"/>
      <c r="L1453" s="108"/>
      <c r="M1453" s="108"/>
      <c r="N1453" s="108"/>
      <c r="O1453" s="108"/>
      <c r="P1453" s="108"/>
      <c r="Q1453" s="108"/>
      <c r="R1453" s="108"/>
      <c r="S1453" s="108"/>
      <c r="T1453" s="108"/>
      <c r="U1453" s="108"/>
      <c r="V1453" s="108"/>
      <c r="W1453" s="108"/>
      <c r="X1453" s="108"/>
      <c r="Y1453" s="108"/>
      <c r="Z1453" s="108"/>
      <c r="AA1453" s="108"/>
      <c r="AB1453" s="108"/>
      <c r="AC1453" s="108"/>
      <c r="AD1453" s="108"/>
      <c r="AE1453" s="108"/>
      <c r="AF1453" s="108"/>
      <c r="AG1453" s="108"/>
      <c r="AH1453" s="108"/>
      <c r="AI1453" s="108"/>
      <c r="AJ1453" s="108"/>
      <c r="AK1453" s="108"/>
      <c r="AL1453" s="108"/>
      <c r="AM1453" s="108"/>
      <c r="AN1453" s="108"/>
      <c r="AO1453" s="108"/>
      <c r="AP1453" s="108"/>
      <c r="AQ1453" s="108"/>
      <c r="AR1453" s="108"/>
      <c r="AS1453" s="108"/>
      <c r="AT1453" s="108"/>
      <c r="AU1453" s="108"/>
      <c r="AV1453" s="108"/>
      <c r="AW1453" s="108"/>
      <c r="AX1453" s="108"/>
      <c r="AY1453" s="108"/>
      <c r="AZ1453" s="108"/>
      <c r="BA1453" s="108"/>
      <c r="BF1453" s="108"/>
      <c r="BH1453" s="108"/>
      <c r="BJ1453" s="108"/>
      <c r="BL1453" s="108"/>
      <c r="BM1453" s="108"/>
      <c r="BN1453" s="108"/>
      <c r="CC1453" s="108"/>
      <c r="CD1453" s="108"/>
      <c r="CE1453" s="108"/>
      <c r="CF1453" s="108"/>
    </row>
    <row r="1454" spans="1:84">
      <c r="A1454" s="108"/>
      <c r="B1454" s="108"/>
      <c r="E1454" s="108"/>
      <c r="F1454" s="108"/>
      <c r="J1454" s="108"/>
      <c r="K1454" s="108"/>
      <c r="L1454" s="108"/>
      <c r="M1454" s="108"/>
      <c r="N1454" s="108"/>
      <c r="O1454" s="108"/>
      <c r="P1454" s="108"/>
      <c r="Q1454" s="108"/>
      <c r="R1454" s="108"/>
      <c r="S1454" s="108"/>
      <c r="T1454" s="108"/>
      <c r="U1454" s="108"/>
      <c r="V1454" s="108"/>
      <c r="W1454" s="108"/>
      <c r="X1454" s="108"/>
      <c r="Y1454" s="108"/>
      <c r="Z1454" s="108"/>
      <c r="AA1454" s="108"/>
      <c r="AB1454" s="108"/>
      <c r="AC1454" s="108"/>
      <c r="AD1454" s="108"/>
      <c r="AE1454" s="108"/>
      <c r="AF1454" s="108"/>
      <c r="AG1454" s="108"/>
      <c r="AH1454" s="108"/>
      <c r="AI1454" s="108"/>
      <c r="AJ1454" s="108"/>
      <c r="AK1454" s="108"/>
      <c r="AL1454" s="108"/>
      <c r="AM1454" s="108"/>
      <c r="AN1454" s="108"/>
      <c r="AO1454" s="108"/>
      <c r="AP1454" s="108"/>
      <c r="AQ1454" s="108"/>
      <c r="AR1454" s="108"/>
      <c r="AS1454" s="108"/>
      <c r="AT1454" s="108"/>
      <c r="AU1454" s="108"/>
      <c r="AV1454" s="108"/>
      <c r="AW1454" s="108"/>
      <c r="AX1454" s="108"/>
      <c r="AY1454" s="108"/>
      <c r="AZ1454" s="108"/>
      <c r="BA1454" s="108"/>
      <c r="BF1454" s="108"/>
      <c r="BH1454" s="108"/>
      <c r="BJ1454" s="108"/>
      <c r="BL1454" s="108"/>
      <c r="BM1454" s="108"/>
      <c r="BN1454" s="108"/>
      <c r="CC1454" s="108"/>
      <c r="CD1454" s="108"/>
      <c r="CE1454" s="108"/>
      <c r="CF1454" s="108"/>
    </row>
    <row r="1455" spans="1:84">
      <c r="A1455" s="108"/>
      <c r="B1455" s="108"/>
      <c r="E1455" s="108"/>
      <c r="F1455" s="108"/>
      <c r="J1455" s="108"/>
      <c r="K1455" s="108"/>
      <c r="L1455" s="108"/>
      <c r="M1455" s="108"/>
      <c r="N1455" s="108"/>
      <c r="O1455" s="108"/>
      <c r="P1455" s="108"/>
      <c r="Q1455" s="108"/>
      <c r="R1455" s="108"/>
      <c r="S1455" s="108"/>
      <c r="T1455" s="108"/>
      <c r="U1455" s="108"/>
      <c r="V1455" s="108"/>
      <c r="W1455" s="108"/>
      <c r="X1455" s="108"/>
      <c r="Y1455" s="108"/>
      <c r="Z1455" s="108"/>
      <c r="AA1455" s="108"/>
      <c r="AB1455" s="108"/>
      <c r="AC1455" s="108"/>
      <c r="AD1455" s="108"/>
      <c r="AE1455" s="108"/>
      <c r="AF1455" s="108"/>
      <c r="AG1455" s="108"/>
      <c r="AH1455" s="108"/>
      <c r="AI1455" s="108"/>
      <c r="AJ1455" s="108"/>
      <c r="AK1455" s="108"/>
      <c r="AL1455" s="108"/>
      <c r="AM1455" s="108"/>
      <c r="AN1455" s="108"/>
      <c r="AO1455" s="108"/>
      <c r="AP1455" s="108"/>
      <c r="AQ1455" s="108"/>
      <c r="AR1455" s="108"/>
      <c r="AS1455" s="108"/>
      <c r="AT1455" s="108"/>
      <c r="AU1455" s="108"/>
      <c r="AV1455" s="108"/>
      <c r="AW1455" s="108"/>
      <c r="AX1455" s="108"/>
      <c r="AY1455" s="108"/>
      <c r="AZ1455" s="108"/>
      <c r="BA1455" s="108"/>
      <c r="BF1455" s="108"/>
      <c r="BH1455" s="108"/>
      <c r="BJ1455" s="108"/>
      <c r="BL1455" s="108"/>
      <c r="BM1455" s="108"/>
      <c r="BN1455" s="108"/>
      <c r="CC1455" s="108"/>
      <c r="CD1455" s="108"/>
      <c r="CE1455" s="108"/>
      <c r="CF1455" s="108"/>
    </row>
    <row r="1456" spans="1:84">
      <c r="A1456" s="108"/>
      <c r="B1456" s="108"/>
      <c r="E1456" s="108"/>
      <c r="F1456" s="108"/>
      <c r="J1456" s="108"/>
      <c r="K1456" s="108"/>
      <c r="L1456" s="108"/>
      <c r="M1456" s="108"/>
      <c r="N1456" s="108"/>
      <c r="O1456" s="108"/>
      <c r="P1456" s="108"/>
      <c r="Q1456" s="108"/>
      <c r="R1456" s="108"/>
      <c r="S1456" s="108"/>
      <c r="T1456" s="108"/>
      <c r="U1456" s="108"/>
      <c r="V1456" s="108"/>
      <c r="W1456" s="108"/>
      <c r="X1456" s="108"/>
      <c r="Y1456" s="108"/>
      <c r="Z1456" s="108"/>
      <c r="AA1456" s="108"/>
      <c r="AB1456" s="108"/>
      <c r="AC1456" s="108"/>
      <c r="AD1456" s="108"/>
      <c r="AE1456" s="108"/>
      <c r="AF1456" s="108"/>
      <c r="AG1456" s="108"/>
      <c r="AH1456" s="108"/>
      <c r="AI1456" s="108"/>
      <c r="AJ1456" s="108"/>
      <c r="AK1456" s="108"/>
      <c r="AL1456" s="108"/>
      <c r="AM1456" s="108"/>
      <c r="AN1456" s="108"/>
      <c r="AO1456" s="108"/>
      <c r="AP1456" s="108"/>
      <c r="AQ1456" s="108"/>
      <c r="AR1456" s="108"/>
      <c r="AS1456" s="108"/>
      <c r="AT1456" s="108"/>
      <c r="AU1456" s="108"/>
      <c r="AV1456" s="108"/>
      <c r="AW1456" s="108"/>
      <c r="AX1456" s="108"/>
      <c r="AY1456" s="108"/>
      <c r="AZ1456" s="108"/>
      <c r="BA1456" s="108"/>
      <c r="BF1456" s="108"/>
      <c r="BH1456" s="108"/>
      <c r="BJ1456" s="108"/>
      <c r="BL1456" s="108"/>
      <c r="BM1456" s="108"/>
      <c r="BN1456" s="108"/>
      <c r="CC1456" s="108"/>
      <c r="CD1456" s="108"/>
      <c r="CE1456" s="108"/>
      <c r="CF1456" s="108"/>
    </row>
    <row r="1457" spans="1:84">
      <c r="A1457" s="108"/>
      <c r="B1457" s="108"/>
      <c r="E1457" s="108"/>
      <c r="F1457" s="108"/>
      <c r="J1457" s="108"/>
      <c r="K1457" s="108"/>
      <c r="L1457" s="108"/>
      <c r="M1457" s="108"/>
      <c r="N1457" s="108"/>
      <c r="O1457" s="108"/>
      <c r="P1457" s="108"/>
      <c r="Q1457" s="108"/>
      <c r="R1457" s="108"/>
      <c r="S1457" s="108"/>
      <c r="T1457" s="108"/>
      <c r="U1457" s="108"/>
      <c r="V1457" s="108"/>
      <c r="W1457" s="108"/>
      <c r="X1457" s="108"/>
      <c r="Y1457" s="108"/>
      <c r="Z1457" s="108"/>
      <c r="AA1457" s="108"/>
      <c r="AB1457" s="108"/>
      <c r="AC1457" s="108"/>
      <c r="AD1457" s="108"/>
      <c r="AE1457" s="108"/>
      <c r="AF1457" s="108"/>
      <c r="AG1457" s="108"/>
      <c r="AH1457" s="108"/>
      <c r="AI1457" s="108"/>
      <c r="AJ1457" s="108"/>
      <c r="AK1457" s="108"/>
      <c r="AL1457" s="108"/>
      <c r="AM1457" s="108"/>
      <c r="AN1457" s="108"/>
      <c r="AO1457" s="108"/>
      <c r="AP1457" s="108"/>
      <c r="AQ1457" s="108"/>
      <c r="AR1457" s="108"/>
      <c r="AS1457" s="108"/>
      <c r="AT1457" s="108"/>
      <c r="AU1457" s="108"/>
      <c r="AV1457" s="108"/>
      <c r="AW1457" s="108"/>
      <c r="AX1457" s="108"/>
      <c r="AY1457" s="108"/>
      <c r="AZ1457" s="108"/>
      <c r="BA1457" s="108"/>
      <c r="BF1457" s="108"/>
      <c r="BH1457" s="108"/>
      <c r="BJ1457" s="108"/>
      <c r="BL1457" s="108"/>
      <c r="BM1457" s="108"/>
      <c r="BN1457" s="108"/>
      <c r="CC1457" s="108"/>
      <c r="CD1457" s="108"/>
      <c r="CE1457" s="108"/>
      <c r="CF1457" s="108"/>
    </row>
    <row r="1458" spans="1:84">
      <c r="A1458" s="108"/>
      <c r="B1458" s="108"/>
      <c r="E1458" s="108"/>
      <c r="F1458" s="108"/>
      <c r="J1458" s="108"/>
      <c r="K1458" s="108"/>
      <c r="L1458" s="108"/>
      <c r="M1458" s="108"/>
      <c r="N1458" s="108"/>
      <c r="O1458" s="108"/>
      <c r="P1458" s="108"/>
      <c r="Q1458" s="108"/>
      <c r="R1458" s="108"/>
      <c r="S1458" s="108"/>
      <c r="T1458" s="108"/>
      <c r="U1458" s="108"/>
      <c r="V1458" s="108"/>
      <c r="W1458" s="108"/>
      <c r="X1458" s="108"/>
      <c r="Y1458" s="108"/>
      <c r="Z1458" s="108"/>
      <c r="AA1458" s="108"/>
      <c r="AB1458" s="108"/>
      <c r="AC1458" s="108"/>
      <c r="AD1458" s="108"/>
      <c r="AE1458" s="108"/>
      <c r="AF1458" s="108"/>
      <c r="AG1458" s="108"/>
      <c r="AH1458" s="108"/>
      <c r="AI1458" s="108"/>
      <c r="AJ1458" s="108"/>
      <c r="AK1458" s="108"/>
      <c r="AL1458" s="108"/>
      <c r="AM1458" s="108"/>
      <c r="AN1458" s="108"/>
      <c r="AO1458" s="108"/>
      <c r="AP1458" s="108"/>
      <c r="AQ1458" s="108"/>
      <c r="AR1458" s="108"/>
      <c r="AS1458" s="108"/>
      <c r="AT1458" s="108"/>
      <c r="AU1458" s="108"/>
      <c r="AV1458" s="108"/>
      <c r="AW1458" s="108"/>
      <c r="AX1458" s="108"/>
      <c r="AY1458" s="108"/>
      <c r="AZ1458" s="108"/>
      <c r="BA1458" s="108"/>
      <c r="BF1458" s="108"/>
      <c r="BH1458" s="108"/>
      <c r="BJ1458" s="108"/>
      <c r="BL1458" s="108"/>
      <c r="BM1458" s="108"/>
      <c r="BN1458" s="108"/>
      <c r="CC1458" s="108"/>
      <c r="CD1458" s="108"/>
      <c r="CE1458" s="108"/>
      <c r="CF1458" s="108"/>
    </row>
    <row r="1459" spans="1:84">
      <c r="A1459" s="108"/>
      <c r="B1459" s="108"/>
      <c r="E1459" s="108"/>
      <c r="F1459" s="108"/>
      <c r="J1459" s="108"/>
      <c r="K1459" s="108"/>
      <c r="L1459" s="108"/>
      <c r="M1459" s="108"/>
      <c r="N1459" s="108"/>
      <c r="O1459" s="108"/>
      <c r="P1459" s="108"/>
      <c r="Q1459" s="108"/>
      <c r="R1459" s="108"/>
      <c r="S1459" s="108"/>
      <c r="T1459" s="108"/>
      <c r="U1459" s="108"/>
      <c r="V1459" s="108"/>
      <c r="W1459" s="108"/>
      <c r="X1459" s="108"/>
      <c r="Y1459" s="108"/>
      <c r="Z1459" s="108"/>
      <c r="AA1459" s="108"/>
      <c r="AB1459" s="108"/>
      <c r="AC1459" s="108"/>
      <c r="AD1459" s="108"/>
      <c r="AE1459" s="108"/>
      <c r="AF1459" s="108"/>
      <c r="AG1459" s="108"/>
      <c r="AH1459" s="108"/>
      <c r="AI1459" s="108"/>
      <c r="AJ1459" s="108"/>
      <c r="AK1459" s="108"/>
      <c r="AL1459" s="108"/>
      <c r="AM1459" s="108"/>
      <c r="AN1459" s="108"/>
      <c r="AO1459" s="108"/>
      <c r="AP1459" s="108"/>
      <c r="AQ1459" s="108"/>
      <c r="AR1459" s="108"/>
      <c r="AS1459" s="108"/>
      <c r="AT1459" s="108"/>
      <c r="AU1459" s="108"/>
      <c r="AV1459" s="108"/>
      <c r="AW1459" s="108"/>
      <c r="AX1459" s="108"/>
      <c r="AY1459" s="108"/>
      <c r="AZ1459" s="108"/>
      <c r="BA1459" s="108"/>
      <c r="BF1459" s="108"/>
      <c r="BH1459" s="108"/>
      <c r="BJ1459" s="108"/>
      <c r="BL1459" s="108"/>
      <c r="BM1459" s="108"/>
      <c r="BN1459" s="108"/>
      <c r="CC1459" s="108"/>
      <c r="CD1459" s="108"/>
      <c r="CE1459" s="108"/>
      <c r="CF1459" s="108"/>
    </row>
    <row r="1460" spans="1:84">
      <c r="A1460" s="108"/>
      <c r="B1460" s="108"/>
      <c r="E1460" s="108"/>
      <c r="F1460" s="108"/>
      <c r="J1460" s="108"/>
      <c r="K1460" s="108"/>
      <c r="L1460" s="108"/>
      <c r="M1460" s="108"/>
      <c r="N1460" s="108"/>
      <c r="O1460" s="108"/>
      <c r="P1460" s="108"/>
      <c r="Q1460" s="108"/>
      <c r="R1460" s="108"/>
      <c r="S1460" s="108"/>
      <c r="T1460" s="108"/>
      <c r="U1460" s="108"/>
      <c r="V1460" s="108"/>
      <c r="W1460" s="108"/>
      <c r="X1460" s="108"/>
      <c r="Y1460" s="108"/>
      <c r="Z1460" s="108"/>
      <c r="AA1460" s="108"/>
      <c r="AB1460" s="108"/>
      <c r="AC1460" s="108"/>
      <c r="AD1460" s="108"/>
      <c r="AE1460" s="108"/>
      <c r="AF1460" s="108"/>
      <c r="AG1460" s="108"/>
      <c r="AH1460" s="108"/>
      <c r="AI1460" s="108"/>
      <c r="AJ1460" s="108"/>
      <c r="AK1460" s="108"/>
      <c r="AL1460" s="108"/>
      <c r="AM1460" s="108"/>
      <c r="AN1460" s="108"/>
      <c r="AO1460" s="108"/>
      <c r="AP1460" s="108"/>
      <c r="AQ1460" s="108"/>
      <c r="AR1460" s="108"/>
      <c r="AS1460" s="108"/>
      <c r="AT1460" s="108"/>
      <c r="AU1460" s="108"/>
      <c r="AV1460" s="108"/>
      <c r="AW1460" s="108"/>
      <c r="AX1460" s="108"/>
      <c r="AY1460" s="108"/>
      <c r="AZ1460" s="108"/>
      <c r="BA1460" s="108"/>
      <c r="BF1460" s="108"/>
      <c r="BH1460" s="108"/>
      <c r="BJ1460" s="108"/>
      <c r="BL1460" s="108"/>
      <c r="BM1460" s="108"/>
      <c r="BN1460" s="108"/>
      <c r="CC1460" s="108"/>
      <c r="CD1460" s="108"/>
      <c r="CE1460" s="108"/>
      <c r="CF1460" s="108"/>
    </row>
    <row r="1461" spans="1:84">
      <c r="A1461" s="108"/>
      <c r="B1461" s="108"/>
      <c r="E1461" s="108"/>
      <c r="F1461" s="108"/>
      <c r="J1461" s="108"/>
      <c r="K1461" s="108"/>
      <c r="L1461" s="108"/>
      <c r="M1461" s="108"/>
      <c r="N1461" s="108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8"/>
      <c r="AA1461" s="108"/>
      <c r="AB1461" s="108"/>
      <c r="AC1461" s="108"/>
      <c r="AD1461" s="108"/>
      <c r="AE1461" s="108"/>
      <c r="AF1461" s="108"/>
      <c r="AG1461" s="108"/>
      <c r="AH1461" s="108"/>
      <c r="AI1461" s="108"/>
      <c r="AJ1461" s="108"/>
      <c r="AK1461" s="108"/>
      <c r="AL1461" s="108"/>
      <c r="AM1461" s="108"/>
      <c r="AN1461" s="108"/>
      <c r="AO1461" s="108"/>
      <c r="AP1461" s="108"/>
      <c r="AQ1461" s="108"/>
      <c r="AR1461" s="108"/>
      <c r="AS1461" s="108"/>
      <c r="AT1461" s="108"/>
      <c r="AU1461" s="108"/>
      <c r="AV1461" s="108"/>
      <c r="AW1461" s="108"/>
      <c r="AX1461" s="108"/>
      <c r="AY1461" s="108"/>
      <c r="AZ1461" s="108"/>
      <c r="BA1461" s="108"/>
      <c r="BF1461" s="108"/>
      <c r="BH1461" s="108"/>
      <c r="BJ1461" s="108"/>
      <c r="BL1461" s="108"/>
      <c r="BM1461" s="108"/>
      <c r="BN1461" s="108"/>
      <c r="CC1461" s="108"/>
      <c r="CD1461" s="108"/>
      <c r="CE1461" s="108"/>
      <c r="CF1461" s="108"/>
    </row>
    <row r="1462" spans="1:84">
      <c r="A1462" s="108"/>
      <c r="B1462" s="108"/>
      <c r="E1462" s="108"/>
      <c r="F1462" s="108"/>
      <c r="J1462" s="108"/>
      <c r="K1462" s="108"/>
      <c r="L1462" s="108"/>
      <c r="M1462" s="108"/>
      <c r="N1462" s="108"/>
      <c r="O1462" s="108"/>
      <c r="P1462" s="108"/>
      <c r="Q1462" s="108"/>
      <c r="R1462" s="108"/>
      <c r="S1462" s="108"/>
      <c r="T1462" s="108"/>
      <c r="U1462" s="108"/>
      <c r="V1462" s="108"/>
      <c r="W1462" s="108"/>
      <c r="X1462" s="108"/>
      <c r="Y1462" s="108"/>
      <c r="Z1462" s="108"/>
      <c r="AA1462" s="108"/>
      <c r="AB1462" s="108"/>
      <c r="AC1462" s="108"/>
      <c r="AD1462" s="108"/>
      <c r="AE1462" s="108"/>
      <c r="AF1462" s="108"/>
      <c r="AG1462" s="108"/>
      <c r="AH1462" s="108"/>
      <c r="AI1462" s="108"/>
      <c r="AJ1462" s="108"/>
      <c r="AK1462" s="108"/>
      <c r="AL1462" s="108"/>
      <c r="AM1462" s="108"/>
      <c r="AN1462" s="108"/>
      <c r="AO1462" s="108"/>
      <c r="AP1462" s="108"/>
      <c r="AQ1462" s="108"/>
      <c r="AR1462" s="108"/>
      <c r="AS1462" s="108"/>
      <c r="AT1462" s="108"/>
      <c r="AU1462" s="108"/>
      <c r="AV1462" s="108"/>
      <c r="AW1462" s="108"/>
      <c r="AX1462" s="108"/>
      <c r="AY1462" s="108"/>
      <c r="AZ1462" s="108"/>
      <c r="BA1462" s="108"/>
      <c r="BF1462" s="108"/>
      <c r="BH1462" s="108"/>
      <c r="BJ1462" s="108"/>
      <c r="BL1462" s="108"/>
      <c r="BM1462" s="108"/>
      <c r="BN1462" s="108"/>
      <c r="CC1462" s="108"/>
      <c r="CD1462" s="108"/>
      <c r="CE1462" s="108"/>
      <c r="CF1462" s="108"/>
    </row>
    <row r="1463" spans="1:84">
      <c r="A1463" s="108"/>
      <c r="B1463" s="108"/>
      <c r="E1463" s="108"/>
      <c r="F1463" s="108"/>
      <c r="J1463" s="108"/>
      <c r="K1463" s="108"/>
      <c r="L1463" s="108"/>
      <c r="M1463" s="108"/>
      <c r="N1463" s="108"/>
      <c r="O1463" s="108"/>
      <c r="P1463" s="108"/>
      <c r="Q1463" s="108"/>
      <c r="R1463" s="108"/>
      <c r="S1463" s="108"/>
      <c r="T1463" s="108"/>
      <c r="U1463" s="108"/>
      <c r="V1463" s="108"/>
      <c r="W1463" s="108"/>
      <c r="X1463" s="108"/>
      <c r="Y1463" s="108"/>
      <c r="Z1463" s="108"/>
      <c r="AA1463" s="108"/>
      <c r="AB1463" s="108"/>
      <c r="AC1463" s="108"/>
      <c r="AD1463" s="108"/>
      <c r="AE1463" s="108"/>
      <c r="AF1463" s="108"/>
      <c r="AG1463" s="108"/>
      <c r="AH1463" s="108"/>
      <c r="AI1463" s="108"/>
      <c r="AJ1463" s="108"/>
      <c r="AK1463" s="108"/>
      <c r="AL1463" s="108"/>
      <c r="AM1463" s="108"/>
      <c r="AN1463" s="108"/>
      <c r="AO1463" s="108"/>
      <c r="AP1463" s="108"/>
      <c r="AQ1463" s="108"/>
      <c r="AR1463" s="108"/>
      <c r="AS1463" s="108"/>
      <c r="AT1463" s="108"/>
      <c r="AU1463" s="108"/>
      <c r="AV1463" s="108"/>
      <c r="AW1463" s="108"/>
      <c r="AX1463" s="108"/>
      <c r="AY1463" s="108"/>
      <c r="AZ1463" s="108"/>
      <c r="BA1463" s="108"/>
      <c r="BF1463" s="108"/>
      <c r="BH1463" s="108"/>
      <c r="BJ1463" s="108"/>
      <c r="BL1463" s="108"/>
      <c r="BM1463" s="108"/>
      <c r="BN1463" s="108"/>
      <c r="CC1463" s="108"/>
      <c r="CD1463" s="108"/>
      <c r="CE1463" s="108"/>
      <c r="CF1463" s="108"/>
    </row>
    <row r="1464" spans="1:84">
      <c r="A1464" s="108"/>
      <c r="B1464" s="108"/>
      <c r="E1464" s="108"/>
      <c r="F1464" s="108"/>
      <c r="J1464" s="108"/>
      <c r="K1464" s="108"/>
      <c r="L1464" s="108"/>
      <c r="M1464" s="108"/>
      <c r="N1464" s="108"/>
      <c r="O1464" s="108"/>
      <c r="P1464" s="108"/>
      <c r="Q1464" s="108"/>
      <c r="R1464" s="108"/>
      <c r="S1464" s="108"/>
      <c r="T1464" s="108"/>
      <c r="U1464" s="108"/>
      <c r="V1464" s="108"/>
      <c r="W1464" s="108"/>
      <c r="X1464" s="108"/>
      <c r="Y1464" s="108"/>
      <c r="Z1464" s="108"/>
      <c r="AA1464" s="108"/>
      <c r="AB1464" s="108"/>
      <c r="AC1464" s="108"/>
      <c r="AD1464" s="108"/>
      <c r="AE1464" s="108"/>
      <c r="AF1464" s="108"/>
      <c r="AG1464" s="108"/>
      <c r="AH1464" s="108"/>
      <c r="AI1464" s="108"/>
      <c r="AJ1464" s="108"/>
      <c r="AK1464" s="108"/>
      <c r="AL1464" s="108"/>
      <c r="AM1464" s="108"/>
      <c r="AN1464" s="108"/>
      <c r="AO1464" s="108"/>
      <c r="AP1464" s="108"/>
      <c r="AQ1464" s="108"/>
      <c r="AR1464" s="108"/>
      <c r="AS1464" s="108"/>
      <c r="AT1464" s="108"/>
      <c r="AU1464" s="108"/>
      <c r="AV1464" s="108"/>
      <c r="AW1464" s="108"/>
      <c r="AX1464" s="108"/>
      <c r="AY1464" s="108"/>
      <c r="AZ1464" s="108"/>
      <c r="BA1464" s="108"/>
      <c r="BF1464" s="108"/>
      <c r="BH1464" s="108"/>
      <c r="BJ1464" s="108"/>
      <c r="BL1464" s="108"/>
      <c r="BM1464" s="108"/>
      <c r="BN1464" s="108"/>
      <c r="CC1464" s="108"/>
      <c r="CD1464" s="108"/>
      <c r="CE1464" s="108"/>
      <c r="CF1464" s="108"/>
    </row>
    <row r="1465" spans="1:84">
      <c r="A1465" s="108"/>
      <c r="B1465" s="108"/>
      <c r="E1465" s="108"/>
      <c r="F1465" s="108"/>
      <c r="J1465" s="108"/>
      <c r="K1465" s="108"/>
      <c r="L1465" s="108"/>
      <c r="M1465" s="108"/>
      <c r="N1465" s="108"/>
      <c r="O1465" s="108"/>
      <c r="P1465" s="108"/>
      <c r="Q1465" s="108"/>
      <c r="R1465" s="108"/>
      <c r="S1465" s="108"/>
      <c r="T1465" s="108"/>
      <c r="U1465" s="108"/>
      <c r="V1465" s="108"/>
      <c r="W1465" s="108"/>
      <c r="X1465" s="108"/>
      <c r="Y1465" s="108"/>
      <c r="Z1465" s="108"/>
      <c r="AA1465" s="108"/>
      <c r="AB1465" s="108"/>
      <c r="AC1465" s="108"/>
      <c r="AD1465" s="108"/>
      <c r="AE1465" s="108"/>
      <c r="AF1465" s="108"/>
      <c r="AG1465" s="108"/>
      <c r="AH1465" s="108"/>
      <c r="AI1465" s="108"/>
      <c r="AJ1465" s="108"/>
      <c r="AK1465" s="108"/>
      <c r="AL1465" s="108"/>
      <c r="AM1465" s="108"/>
      <c r="AN1465" s="108"/>
      <c r="AO1465" s="108"/>
      <c r="AP1465" s="108"/>
      <c r="AQ1465" s="108"/>
      <c r="AR1465" s="108"/>
      <c r="AS1465" s="108"/>
      <c r="AT1465" s="108"/>
      <c r="AU1465" s="108"/>
      <c r="AV1465" s="108"/>
      <c r="AW1465" s="108"/>
      <c r="AX1465" s="108"/>
      <c r="AY1465" s="108"/>
      <c r="AZ1465" s="108"/>
      <c r="BA1465" s="108"/>
      <c r="BF1465" s="108"/>
      <c r="BH1465" s="108"/>
      <c r="BJ1465" s="108"/>
      <c r="BL1465" s="108"/>
      <c r="BM1465" s="108"/>
      <c r="BN1465" s="108"/>
      <c r="CC1465" s="108"/>
      <c r="CD1465" s="108"/>
      <c r="CE1465" s="108"/>
      <c r="CF1465" s="108"/>
    </row>
    <row r="1466" spans="1:84">
      <c r="A1466" s="108"/>
      <c r="B1466" s="108"/>
      <c r="E1466" s="108"/>
      <c r="F1466" s="108"/>
      <c r="J1466" s="108"/>
      <c r="K1466" s="108"/>
      <c r="L1466" s="108"/>
      <c r="M1466" s="108"/>
      <c r="N1466" s="108"/>
      <c r="O1466" s="108"/>
      <c r="P1466" s="108"/>
      <c r="Q1466" s="108"/>
      <c r="R1466" s="108"/>
      <c r="S1466" s="108"/>
      <c r="T1466" s="108"/>
      <c r="U1466" s="108"/>
      <c r="V1466" s="108"/>
      <c r="W1466" s="108"/>
      <c r="X1466" s="108"/>
      <c r="Y1466" s="108"/>
      <c r="Z1466" s="108"/>
      <c r="AA1466" s="108"/>
      <c r="AB1466" s="108"/>
      <c r="AC1466" s="108"/>
      <c r="AD1466" s="108"/>
      <c r="AE1466" s="108"/>
      <c r="AF1466" s="108"/>
      <c r="AG1466" s="108"/>
      <c r="AH1466" s="108"/>
      <c r="AI1466" s="108"/>
      <c r="AJ1466" s="108"/>
      <c r="AK1466" s="108"/>
      <c r="AL1466" s="108"/>
      <c r="AM1466" s="108"/>
      <c r="AN1466" s="108"/>
      <c r="AO1466" s="108"/>
      <c r="AP1466" s="108"/>
      <c r="AQ1466" s="108"/>
      <c r="AR1466" s="108"/>
      <c r="AS1466" s="108"/>
      <c r="AT1466" s="108"/>
      <c r="AU1466" s="108"/>
      <c r="AV1466" s="108"/>
      <c r="AW1466" s="108"/>
      <c r="AX1466" s="108"/>
      <c r="AY1466" s="108"/>
      <c r="AZ1466" s="108"/>
      <c r="BA1466" s="108"/>
      <c r="BF1466" s="108"/>
      <c r="BH1466" s="108"/>
      <c r="BJ1466" s="108"/>
      <c r="BL1466" s="108"/>
      <c r="BM1466" s="108"/>
      <c r="BN1466" s="108"/>
      <c r="CC1466" s="108"/>
      <c r="CD1466" s="108"/>
      <c r="CE1466" s="108"/>
      <c r="CF1466" s="108"/>
    </row>
    <row r="1467" spans="1:84">
      <c r="A1467" s="108"/>
      <c r="B1467" s="108"/>
      <c r="E1467" s="108"/>
      <c r="F1467" s="108"/>
      <c r="J1467" s="108"/>
      <c r="K1467" s="108"/>
      <c r="L1467" s="108"/>
      <c r="M1467" s="108"/>
      <c r="N1467" s="108"/>
      <c r="O1467" s="108"/>
      <c r="P1467" s="108"/>
      <c r="Q1467" s="108"/>
      <c r="R1467" s="108"/>
      <c r="S1467" s="108"/>
      <c r="T1467" s="108"/>
      <c r="U1467" s="108"/>
      <c r="V1467" s="108"/>
      <c r="W1467" s="108"/>
      <c r="X1467" s="108"/>
      <c r="Y1467" s="108"/>
      <c r="Z1467" s="108"/>
      <c r="AA1467" s="108"/>
      <c r="AB1467" s="108"/>
      <c r="AC1467" s="108"/>
      <c r="AD1467" s="108"/>
      <c r="AE1467" s="108"/>
      <c r="AF1467" s="108"/>
      <c r="AG1467" s="108"/>
      <c r="AH1467" s="108"/>
      <c r="AI1467" s="108"/>
      <c r="AJ1467" s="108"/>
      <c r="AK1467" s="108"/>
      <c r="AL1467" s="108"/>
      <c r="AM1467" s="108"/>
      <c r="AN1467" s="108"/>
      <c r="AO1467" s="108"/>
      <c r="AP1467" s="108"/>
      <c r="AQ1467" s="108"/>
      <c r="AR1467" s="108"/>
      <c r="AS1467" s="108"/>
      <c r="AT1467" s="108"/>
      <c r="AU1467" s="108"/>
      <c r="AV1467" s="108"/>
      <c r="AW1467" s="108"/>
      <c r="AX1467" s="108"/>
      <c r="AY1467" s="108"/>
      <c r="AZ1467" s="108"/>
      <c r="BA1467" s="108"/>
      <c r="BF1467" s="108"/>
      <c r="BH1467" s="108"/>
      <c r="BJ1467" s="108"/>
      <c r="BL1467" s="108"/>
      <c r="BM1467" s="108"/>
      <c r="BN1467" s="108"/>
      <c r="CC1467" s="108"/>
      <c r="CD1467" s="108"/>
      <c r="CE1467" s="108"/>
      <c r="CF1467" s="108"/>
    </row>
  </sheetData>
  <autoFilter ref="A5:BO5">
    <filterColumn colId="5"/>
  </autoFilter>
  <mergeCells count="58">
    <mergeCell ref="DD1:DD2"/>
    <mergeCell ref="DF1:DF2"/>
    <mergeCell ref="DG1:DG2"/>
    <mergeCell ref="DE1:DE2"/>
    <mergeCell ref="CX1:CX2"/>
    <mergeCell ref="CY1:CY2"/>
    <mergeCell ref="CZ1:CZ2"/>
    <mergeCell ref="DA1:DA2"/>
    <mergeCell ref="DB1:DB2"/>
    <mergeCell ref="DC1:DC2"/>
    <mergeCell ref="R98:W98"/>
    <mergeCell ref="AY98:AZ98"/>
    <mergeCell ref="R99:W99"/>
    <mergeCell ref="AN99:AO99"/>
    <mergeCell ref="AP99:AV99"/>
    <mergeCell ref="CW1:CW2"/>
    <mergeCell ref="AY95:AZ95"/>
    <mergeCell ref="BP95:BQ95"/>
    <mergeCell ref="BS95:BV95"/>
    <mergeCell ref="BX95:CA95"/>
    <mergeCell ref="CH1:CH2"/>
    <mergeCell ref="CI1:CI2"/>
    <mergeCell ref="AY96:AZ96"/>
    <mergeCell ref="AY97:AZ97"/>
    <mergeCell ref="BX1:CA1"/>
    <mergeCell ref="CC1:CC2"/>
    <mergeCell ref="CD1:CD2"/>
    <mergeCell ref="BQ1:BQ2"/>
    <mergeCell ref="BS1:BV1"/>
    <mergeCell ref="A94:L94"/>
    <mergeCell ref="BC1:BC2"/>
    <mergeCell ref="BD1:BD2"/>
    <mergeCell ref="BO1:BO2"/>
    <mergeCell ref="BP1:BP2"/>
    <mergeCell ref="AW1:AW2"/>
    <mergeCell ref="AX1:AX2"/>
    <mergeCell ref="AY1:AY2"/>
    <mergeCell ref="AZ1:AZ2"/>
    <mergeCell ref="BA1:BA2"/>
    <mergeCell ref="BB1:BB2"/>
    <mergeCell ref="Y1:Y2"/>
    <mergeCell ref="AB1:AL1"/>
    <mergeCell ref="AM1:AM2"/>
    <mergeCell ref="AN1:AO1"/>
    <mergeCell ref="AP1:AU1"/>
    <mergeCell ref="AV1:AV2"/>
    <mergeCell ref="H1:H2"/>
    <mergeCell ref="I1:I2"/>
    <mergeCell ref="J1:J2"/>
    <mergeCell ref="K1:K2"/>
    <mergeCell ref="L1:L2"/>
    <mergeCell ref="M1:W1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Penjualan (1)</vt:lpstr>
      <vt:lpstr>Penjualan (2)</vt:lpstr>
      <vt:lpstr>Penjualan (3)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c076sttg</dc:creator>
  <cp:lastModifiedBy>c076sttg</cp:lastModifiedBy>
  <dcterms:created xsi:type="dcterms:W3CDTF">2018-08-03T04:23:13Z</dcterms:created>
  <dcterms:modified xsi:type="dcterms:W3CDTF">2018-08-04T02:01:12Z</dcterms:modified>
</cp:coreProperties>
</file>