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Excel\"/>
    </mc:Choice>
  </mc:AlternateContent>
  <bookViews>
    <workbookView xWindow="0" yWindow="0" windowWidth="24000" windowHeight="9135"/>
  </bookViews>
  <sheets>
    <sheet name="OSLO Stock Exhange" sheetId="1" r:id="rId1"/>
    <sheet name="AEX" sheetId="2" r:id="rId2"/>
    <sheet name="My Shares" sheetId="3" r:id="rId3"/>
  </sheets>
  <definedNames>
    <definedName name="cp?s__5EAEX_Components" localSheetId="1">AEX!$A$1:$E$26</definedName>
    <definedName name="cp?s__5EOSEAX_Components" localSheetId="0">'OSLO Stock Exhange'!$A$2:$E$51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6" i="1"/>
  <c r="I7" i="1"/>
  <c r="I8" i="1"/>
  <c r="I9" i="1"/>
  <c r="I10" i="1"/>
  <c r="I14" i="1"/>
  <c r="I17" i="1"/>
  <c r="I19" i="1"/>
  <c r="I21" i="1"/>
  <c r="I22" i="1"/>
  <c r="I23" i="1"/>
  <c r="I26" i="1"/>
  <c r="I28" i="1"/>
  <c r="I29" i="1"/>
  <c r="I30" i="1"/>
  <c r="I31" i="1"/>
  <c r="I32" i="1"/>
  <c r="I35" i="1"/>
  <c r="I36" i="1"/>
  <c r="I37" i="1"/>
  <c r="I38" i="1"/>
  <c r="I39" i="1"/>
  <c r="I40" i="1"/>
  <c r="I41" i="1"/>
  <c r="I42" i="1"/>
  <c r="I43" i="1"/>
  <c r="I45" i="1"/>
  <c r="I46" i="1"/>
  <c r="I47" i="1"/>
  <c r="I50" i="1"/>
  <c r="I51" i="1"/>
  <c r="H4" i="1"/>
  <c r="I4" i="1" s="1"/>
  <c r="H5" i="1"/>
  <c r="I5" i="1" s="1"/>
  <c r="H6" i="1"/>
  <c r="I6" i="1" s="1"/>
  <c r="H7" i="1"/>
  <c r="H8" i="1"/>
  <c r="H9" i="1"/>
  <c r="H10" i="1"/>
  <c r="H11" i="1"/>
  <c r="I11" i="1" s="1"/>
  <c r="H12" i="1"/>
  <c r="I12" i="1" s="1"/>
  <c r="H13" i="1"/>
  <c r="I13" i="1" s="1"/>
  <c r="H14" i="1"/>
  <c r="H15" i="1"/>
  <c r="I15" i="1" s="1"/>
  <c r="H16" i="1"/>
  <c r="I16" i="1" s="1"/>
  <c r="H17" i="1"/>
  <c r="H18" i="1"/>
  <c r="I18" i="1" s="1"/>
  <c r="H19" i="1"/>
  <c r="H20" i="1"/>
  <c r="I20" i="1" s="1"/>
  <c r="H21" i="1"/>
  <c r="H22" i="1"/>
  <c r="H23" i="1"/>
  <c r="H24" i="1"/>
  <c r="I24" i="1" s="1"/>
  <c r="H25" i="1"/>
  <c r="I25" i="1" s="1"/>
  <c r="H26" i="1"/>
  <c r="H27" i="1"/>
  <c r="I27" i="1" s="1"/>
  <c r="H28" i="1"/>
  <c r="H29" i="1"/>
  <c r="H30" i="1"/>
  <c r="H31" i="1"/>
  <c r="H32" i="1"/>
  <c r="H33" i="1"/>
  <c r="I33" i="1" s="1"/>
  <c r="H34" i="1"/>
  <c r="I34" i="1" s="1"/>
  <c r="H35" i="1"/>
  <c r="H36" i="1"/>
  <c r="H37" i="1"/>
  <c r="H38" i="1"/>
  <c r="H39" i="1"/>
  <c r="H40" i="1"/>
  <c r="H41" i="1"/>
  <c r="H42" i="1"/>
  <c r="H43" i="1"/>
  <c r="H44" i="1"/>
  <c r="I44" i="1" s="1"/>
  <c r="H45" i="1"/>
  <c r="H46" i="1"/>
  <c r="H47" i="1"/>
  <c r="H48" i="1"/>
  <c r="I48" i="1" s="1"/>
  <c r="H49" i="1"/>
  <c r="I49" i="1" s="1"/>
  <c r="H50" i="1"/>
  <c r="H51" i="1"/>
  <c r="H3" i="1"/>
  <c r="I3" i="1" s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3" i="1"/>
</calcChain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finance.yahoo.com/q/cp?s=%5EOSEAX+Components" htmlTables="1">
      <tables count="1">
        <x v="9"/>
      </tables>
    </webPr>
  </connection>
  <connection id="2" name="Connection1" type="4" refreshedVersion="5" background="1" saveData="1">
    <webPr sourceData="1" parsePre="1" consecutive="1" xl2000="1" url="http://finance.yahoo.com/q/cp?s=%5EAEX+Components" htmlTables="1">
      <tables count="1">
        <x v="9"/>
      </tables>
    </webPr>
  </connection>
</connections>
</file>

<file path=xl/sharedStrings.xml><?xml version="1.0" encoding="utf-8"?>
<sst xmlns="http://schemas.openxmlformats.org/spreadsheetml/2006/main" count="389" uniqueCount="327">
  <si>
    <t>Symbol</t>
  </si>
  <si>
    <t>Name</t>
  </si>
  <si>
    <t>Last Trade</t>
  </si>
  <si>
    <t>Change</t>
  </si>
  <si>
    <t>Volume</t>
  </si>
  <si>
    <t>2016631.OL</t>
  </si>
  <si>
    <t>GOLDEN OCEAN</t>
  </si>
  <si>
    <t>NaN N/A</t>
  </si>
  <si>
    <t>0.00 (0.00%)</t>
  </si>
  <si>
    <t>AFG.OL</t>
  </si>
  <si>
    <t>AF Gruppen ASA</t>
  </si>
  <si>
    <t>97.00 10:25AM EDT</t>
  </si>
  <si>
    <t>Down 2.00 (2.02%)</t>
  </si>
  <si>
    <t>AFK.OL</t>
  </si>
  <si>
    <t>Arendals Fossekompani ASA</t>
  </si>
  <si>
    <t>1,935.00 10:25AM EDT</t>
  </si>
  <si>
    <t>AGA.OL</t>
  </si>
  <si>
    <t>Agasti Holding ASA</t>
  </si>
  <si>
    <t>0.95 10:25AM EDT</t>
  </si>
  <si>
    <t>AKA.OL</t>
  </si>
  <si>
    <t>Akastor ASA</t>
  </si>
  <si>
    <t>16.87 10:25AM EDT</t>
  </si>
  <si>
    <t>Up 0.62 (3.82%)</t>
  </si>
  <si>
    <t>AKER.OL</t>
  </si>
  <si>
    <t>Aker ASA</t>
  </si>
  <si>
    <t>180.00 10:25AM EDT</t>
  </si>
  <si>
    <t>Up 4.00 (2.27%)</t>
  </si>
  <si>
    <t>AKSO.OL</t>
  </si>
  <si>
    <t>Aker Solutions</t>
  </si>
  <si>
    <t>46.40 10:25AM EDT</t>
  </si>
  <si>
    <t>Up 4.44 (10.58%)</t>
  </si>
  <si>
    <t>1,028,420</t>
  </si>
  <si>
    <t>AKVA.OL</t>
  </si>
  <si>
    <t>AKVA Group ASA</t>
  </si>
  <si>
    <t>25.40 10:25AM EDT</t>
  </si>
  <si>
    <t>Up 0.40 (1.60%)</t>
  </si>
  <si>
    <t>AMSC.OL</t>
  </si>
  <si>
    <t>American Shipping Company ASA</t>
  </si>
  <si>
    <t>32.50 10:25AM EDT</t>
  </si>
  <si>
    <t>Down 0.50 (1.52%)</t>
  </si>
  <si>
    <t>APP.OL</t>
  </si>
  <si>
    <t>Apptix ASA</t>
  </si>
  <si>
    <t>1.88 10:25AM EDT</t>
  </si>
  <si>
    <t>Down 0.06 (3.09%)</t>
  </si>
  <si>
    <t>AQUA.OL</t>
  </si>
  <si>
    <t>Aqualis ASA</t>
  </si>
  <si>
    <t>7.68 10:25AM EDT</t>
  </si>
  <si>
    <t>Down 0.31 (3.88%)</t>
  </si>
  <si>
    <t>ARCHER.OL</t>
  </si>
  <si>
    <t>Archer Limited</t>
  </si>
  <si>
    <t>2.50 10:25AM EDT</t>
  </si>
  <si>
    <t>Up 0.16 (6.84%)</t>
  </si>
  <si>
    <t>4,558,469</t>
  </si>
  <si>
    <t>ASC.OL</t>
  </si>
  <si>
    <t>ABG Sundal Collier Holding ASA</t>
  </si>
  <si>
    <t>6.40 10:25AM EDT</t>
  </si>
  <si>
    <t>Down 0.02 (0.31%)</t>
  </si>
  <si>
    <t>ASETEK.OL</t>
  </si>
  <si>
    <t>Asetek A/S</t>
  </si>
  <si>
    <t>10.60 10:25AM EDT</t>
  </si>
  <si>
    <t>Down 0.25 (2.30%)</t>
  </si>
  <si>
    <t>ATEA.OL</t>
  </si>
  <si>
    <t>Atea ASA</t>
  </si>
  <si>
    <t>91.75 10:25AM EDT</t>
  </si>
  <si>
    <t>Up 1.75 (1.94%)</t>
  </si>
  <si>
    <t>ATLA-NOK.OL</t>
  </si>
  <si>
    <t>P/F Atlantic Petroleum</t>
  </si>
  <si>
    <t>45.60 10:25AM EDT</t>
  </si>
  <si>
    <t>AUSS.OL</t>
  </si>
  <si>
    <t>Austevoll Seafood ASA</t>
  </si>
  <si>
    <t>43.90 10:25AM EDT</t>
  </si>
  <si>
    <t>Up 0.80 (1.86%)</t>
  </si>
  <si>
    <t>AVANCE.OL</t>
  </si>
  <si>
    <t>Avance Gas Holding Ltd.</t>
  </si>
  <si>
    <t>110.00 10:25AM EDT</t>
  </si>
  <si>
    <t>AVM.OL</t>
  </si>
  <si>
    <t>Avocet Mining plc</t>
  </si>
  <si>
    <t>0.61 10:25AM EDT</t>
  </si>
  <si>
    <t>Up 0.03 (5.17%)</t>
  </si>
  <si>
    <t>BAKKA.OL</t>
  </si>
  <si>
    <t>P/F Bakkafrost</t>
  </si>
  <si>
    <t>177.00 10:25AM EDT</t>
  </si>
  <si>
    <t>Up 3.50 (2.02%)</t>
  </si>
  <si>
    <t>BEL.OL</t>
  </si>
  <si>
    <t>Belships ASA</t>
  </si>
  <si>
    <t>3.68 10:25AM EDT</t>
  </si>
  <si>
    <t>Up 0.08 (2.22%)</t>
  </si>
  <si>
    <t>BERGEN.OL</t>
  </si>
  <si>
    <t>Bergen Group ASA</t>
  </si>
  <si>
    <t>1.94 10:25AM EDT</t>
  </si>
  <si>
    <t>Down 0.01 (0.51%)</t>
  </si>
  <si>
    <t>BIONOR.OL</t>
  </si>
  <si>
    <t>BIONOR PHARMA</t>
  </si>
  <si>
    <t>2.29 10:25AM EDT</t>
  </si>
  <si>
    <t>BIOTEC.OL</t>
  </si>
  <si>
    <t>Biotec Pharmacon ASA</t>
  </si>
  <si>
    <t>18.20 10:25AM EDT</t>
  </si>
  <si>
    <t>Up 0.20 (1.11%)</t>
  </si>
  <si>
    <t>BIRD.OL</t>
  </si>
  <si>
    <t>Birdstep Technology ASA</t>
  </si>
  <si>
    <t>1.05 10:25AM EDT</t>
  </si>
  <si>
    <t>Down 0.10 (8.70%)</t>
  </si>
  <si>
    <t>BLO.OL</t>
  </si>
  <si>
    <t>Blom ASA</t>
  </si>
  <si>
    <t>11.35 10:25AM EDT</t>
  </si>
  <si>
    <t>Up 0.95 (9.13%)</t>
  </si>
  <si>
    <t>BMA.OL</t>
  </si>
  <si>
    <t>Byggma ASA</t>
  </si>
  <si>
    <t>69.00 Apr 1</t>
  </si>
  <si>
    <t>Up 2.00 (2.99%)</t>
  </si>
  <si>
    <t>BON.OL</t>
  </si>
  <si>
    <t>Bonheur ASA</t>
  </si>
  <si>
    <t>62.00 10:25AM EDT</t>
  </si>
  <si>
    <t>Up 2.50 (4.20%)</t>
  </si>
  <si>
    <t>BOR.OL</t>
  </si>
  <si>
    <t>Borgestad ASA</t>
  </si>
  <si>
    <t>69.75 10:25AM EDT</t>
  </si>
  <si>
    <t>Up 4.50 (6.90%)</t>
  </si>
  <si>
    <t>BOUVET.OL</t>
  </si>
  <si>
    <t>Bouvet ASA</t>
  </si>
  <si>
    <t>83.00 10:25AM EDT</t>
  </si>
  <si>
    <t>Up 0.25 (0.30%)</t>
  </si>
  <si>
    <t>BRG.OL</t>
  </si>
  <si>
    <t>Borregaard ASA</t>
  </si>
  <si>
    <t>58.25 10:25AM EDT</t>
  </si>
  <si>
    <t>Down 1.25 (2.10%)</t>
  </si>
  <si>
    <t>BWLPG.OL</t>
  </si>
  <si>
    <t>BW LPG Limited</t>
  </si>
  <si>
    <t>65.00 10:25AM EDT</t>
  </si>
  <si>
    <t>Down 0.15 (0.23%)</t>
  </si>
  <si>
    <t>BWO.OL</t>
  </si>
  <si>
    <t>BW Offshore Limited</t>
  </si>
  <si>
    <t>5.94 10:25AM EDT</t>
  </si>
  <si>
    <t>Up 0.50 (9.19%)</t>
  </si>
  <si>
    <t>2,403,757</t>
  </si>
  <si>
    <t>COV.OL</t>
  </si>
  <si>
    <t>ContextVision AB</t>
  </si>
  <si>
    <t>21.50 10:25AM EDT</t>
  </si>
  <si>
    <t>Up 0.50 (2.38%)</t>
  </si>
  <si>
    <t>DAT.OL</t>
  </si>
  <si>
    <t>Data Respons ASA</t>
  </si>
  <si>
    <t>14.40 10:25AM EDT</t>
  </si>
  <si>
    <t>Up 0.80 (5.88%)</t>
  </si>
  <si>
    <t>DESSC.OL</t>
  </si>
  <si>
    <t>Deep Sea Supply Plc</t>
  </si>
  <si>
    <t>3.65 10:25AM EDT</t>
  </si>
  <si>
    <t>Up 0.03 (0.83%)</t>
  </si>
  <si>
    <t>DETNOR.OL</t>
  </si>
  <si>
    <t>Det Norske Oljeselskap ASA</t>
  </si>
  <si>
    <t>48.85 10:25AM EDT</t>
  </si>
  <si>
    <t>Up 4.90 (11.15%)</t>
  </si>
  <si>
    <t>1,096,980</t>
  </si>
  <si>
    <t>DNB.OL</t>
  </si>
  <si>
    <t>DNB</t>
  </si>
  <si>
    <t>135.00 10:25AM EDT</t>
  </si>
  <si>
    <t>Up 4.00 (3.05%)</t>
  </si>
  <si>
    <t>2,887,590</t>
  </si>
  <si>
    <t>DNO.OL</t>
  </si>
  <si>
    <t>DNO -A-</t>
  </si>
  <si>
    <t>11.40 10:25AM EDT</t>
  </si>
  <si>
    <t>Up 1.24 (12.20%)</t>
  </si>
  <si>
    <t>12,024,551</t>
  </si>
  <si>
    <t>DOF.OL</t>
  </si>
  <si>
    <t>DOF ASA</t>
  </si>
  <si>
    <t>8.24 10:25AM EDT</t>
  </si>
  <si>
    <t>Up 0.04 (0.49%)</t>
  </si>
  <si>
    <t>DOLP.OL</t>
  </si>
  <si>
    <t>Dolphin Group ASA</t>
  </si>
  <si>
    <t>1.91 10:25AM EDT</t>
  </si>
  <si>
    <t>Up 0.16 (9.14%)</t>
  </si>
  <si>
    <t>3,043,602</t>
  </si>
  <si>
    <t>EIOF.OL</t>
  </si>
  <si>
    <t>Eidesvik Offshore ASA</t>
  </si>
  <si>
    <t>17.00 10:25AM EDT</t>
  </si>
  <si>
    <t>EKO.OL</t>
  </si>
  <si>
    <t>Ekornes ASA</t>
  </si>
  <si>
    <t>98.50 10:25AM EDT</t>
  </si>
  <si>
    <t>Up 0.50 (0.51%)</t>
  </si>
  <si>
    <t>EMAS.OL</t>
  </si>
  <si>
    <t>EMAS Offshore Limited</t>
  </si>
  <si>
    <t>2.44 10:25AM EDT</t>
  </si>
  <si>
    <t>Up 0.14 (6.09%)</t>
  </si>
  <si>
    <t>EMGS.OL</t>
  </si>
  <si>
    <t>Electromagnetic Geoservices ASA</t>
  </si>
  <si>
    <t>3.35 10:25AM EDT</t>
  </si>
  <si>
    <t>Up 0.03 (0.90%)</t>
  </si>
  <si>
    <t>ENTRA.OL</t>
  </si>
  <si>
    <t>Entra ASA</t>
  </si>
  <si>
    <t>81.50 10:25AM EDT</t>
  </si>
  <si>
    <t>Down 2.00 (2.40%)</t>
  </si>
  <si>
    <t>EVRY.OL</t>
  </si>
  <si>
    <t>EVRY ASA</t>
  </si>
  <si>
    <t>14.00 10:25AM EDT</t>
  </si>
  <si>
    <t>FAR.OL</t>
  </si>
  <si>
    <t>Farstad Shipping ASA</t>
  </si>
  <si>
    <t>34.30 10:25AM EDT</t>
  </si>
  <si>
    <t>Up 0.40 (1.18%)</t>
  </si>
  <si>
    <t>FOE.OL</t>
  </si>
  <si>
    <t>Fred Olsen Energy ASA</t>
  </si>
  <si>
    <t>61.50 10:25AM EDT</t>
  </si>
  <si>
    <t>Up 1.85 (3.10%)</t>
  </si>
  <si>
    <t>Oslo Stock Exchange (hit F5 to refresh!)</t>
  </si>
  <si>
    <t>Value</t>
  </si>
  <si>
    <t>Data from: http://finance.yahoo.com/q/cp?s=%5EOSEAX+Components</t>
  </si>
  <si>
    <t>AALB.AS</t>
  </si>
  <si>
    <t>AALBERTS IND</t>
  </si>
  <si>
    <t>30.12 11:35AM EDT</t>
  </si>
  <si>
    <t>Up 0.55 (1.86%)</t>
  </si>
  <si>
    <t>AGN.AS</t>
  </si>
  <si>
    <t>AEGON</t>
  </si>
  <si>
    <t>7.52 11:35AM EDT</t>
  </si>
  <si>
    <t>Up 0.09 (1.21%)</t>
  </si>
  <si>
    <t>6,409,998</t>
  </si>
  <si>
    <t>AH.AS</t>
  </si>
  <si>
    <t>KON. AHOLD</t>
  </si>
  <si>
    <t>19.01 11:39AM EDT</t>
  </si>
  <si>
    <t>Up 0.46 (2.45%)</t>
  </si>
  <si>
    <t>3,783,955</t>
  </si>
  <si>
    <t>AKZA.AS</t>
  </si>
  <si>
    <t>AKZO NOBEL</t>
  </si>
  <si>
    <t>72.79 11:36AM EDT</t>
  </si>
  <si>
    <t>Up 1.59 (2.23%)</t>
  </si>
  <si>
    <t>ASML.AS</t>
  </si>
  <si>
    <t>ASML HLDG</t>
  </si>
  <si>
    <t>93.32 11:37AM EDT</t>
  </si>
  <si>
    <t>Up 0.28 (0.30%)</t>
  </si>
  <si>
    <t>1,502,934</t>
  </si>
  <si>
    <t>ATC.AS</t>
  </si>
  <si>
    <t>ALTICE REG</t>
  </si>
  <si>
    <t>104.25 11:35AM EDT</t>
  </si>
  <si>
    <t>Up 1.25 (1.21%)</t>
  </si>
  <si>
    <t>BOKA.AS</t>
  </si>
  <si>
    <t>BOSKALIS WESTMINSTR</t>
  </si>
  <si>
    <t>46.92 11:35AM EDT</t>
  </si>
  <si>
    <t>Up 0.92 (2.01%)</t>
  </si>
  <si>
    <t>DL.AS</t>
  </si>
  <si>
    <t>DELTA LLOYD</t>
  </si>
  <si>
    <t>18.23 11:35AM EDT</t>
  </si>
  <si>
    <t>Up 0.34 (1.87%)</t>
  </si>
  <si>
    <t>1,595,306</t>
  </si>
  <si>
    <t>DSM.AS</t>
  </si>
  <si>
    <t>DSM</t>
  </si>
  <si>
    <t>52.42 11:35AM EDT</t>
  </si>
  <si>
    <t>Up 0.94 (1.83%)</t>
  </si>
  <si>
    <t>GTO.AS</t>
  </si>
  <si>
    <t>GEMALTO</t>
  </si>
  <si>
    <t>77.00 11:35AM EDT</t>
  </si>
  <si>
    <t>Up 1.38 (1.82%)</t>
  </si>
  <si>
    <t>HEIA.AS</t>
  </si>
  <si>
    <t>HEINEKEN</t>
  </si>
  <si>
    <t>73.33 11:35AM EDT</t>
  </si>
  <si>
    <t>Up 0.86 (1.19%)</t>
  </si>
  <si>
    <t>INGA.AS</t>
  </si>
  <si>
    <t>ING GROUP</t>
  </si>
  <si>
    <t>14.11 11:36AM EDT</t>
  </si>
  <si>
    <t>Up 0.24 (1.73%)</t>
  </si>
  <si>
    <t>18,395,682</t>
  </si>
  <si>
    <t>KPN.AS</t>
  </si>
  <si>
    <t>KONINKLIJKE KPN NV</t>
  </si>
  <si>
    <t>3.35 11:35AM EDT</t>
  </si>
  <si>
    <t>Up 0.02 (0.45%)</t>
  </si>
  <si>
    <t>15,336,610</t>
  </si>
  <si>
    <t>MT.AS</t>
  </si>
  <si>
    <t>ARCELORMITTAL REG</t>
  </si>
  <si>
    <t>9.01 11:35AM EDT</t>
  </si>
  <si>
    <t>Up 0.34 (3.97%)</t>
  </si>
  <si>
    <t>13,574,299</t>
  </si>
  <si>
    <t>NN.AS</t>
  </si>
  <si>
    <t>NN GROUP</t>
  </si>
  <si>
    <t>26.58 11:35AM EDT</t>
  </si>
  <si>
    <t>Up 0.33 (1.26%)</t>
  </si>
  <si>
    <t>OCI.AS</t>
  </si>
  <si>
    <t>OCI</t>
  </si>
  <si>
    <t>29.16 11:35AM EDT</t>
  </si>
  <si>
    <t>Up 0.11 (0.38%)</t>
  </si>
  <si>
    <t>PHIA.AS</t>
  </si>
  <si>
    <t>ROY.PHILIPS</t>
  </si>
  <si>
    <t>27.35 11:38AM EDT</t>
  </si>
  <si>
    <t>Up 0.40 (1.48%)</t>
  </si>
  <si>
    <t>3,782,134</t>
  </si>
  <si>
    <t>RAND.AS</t>
  </si>
  <si>
    <t>RANDSTAD HOLDING</t>
  </si>
  <si>
    <t>57.40 11:39AM EDT</t>
  </si>
  <si>
    <t>Up 0.75 (1.32%)</t>
  </si>
  <si>
    <t>RDSA.AS</t>
  </si>
  <si>
    <t>ROYAL DUTCH SHELL-A</t>
  </si>
  <si>
    <t>28.70 11:35AM EDT</t>
  </si>
  <si>
    <t>Up 1.03 (3.72%)</t>
  </si>
  <si>
    <t>8,299,968</t>
  </si>
  <si>
    <t>REN.AS</t>
  </si>
  <si>
    <t>REED ELSEVIER NV</t>
  </si>
  <si>
    <t>23.45 11:35AM EDT</t>
  </si>
  <si>
    <t>Up 0.41 (1.76%)</t>
  </si>
  <si>
    <t>2,002,007</t>
  </si>
  <si>
    <t>TNTE.AS</t>
  </si>
  <si>
    <t>TNT EXPRESS</t>
  </si>
  <si>
    <t>7.69 11:35AM EDT</t>
  </si>
  <si>
    <t>Up 1.69 (28.13%)</t>
  </si>
  <si>
    <t>26,539,712</t>
  </si>
  <si>
    <t>UL.AS</t>
  </si>
  <si>
    <t>UNIBAIL-RODAMCO</t>
  </si>
  <si>
    <t>252.35 11:36AM EDT</t>
  </si>
  <si>
    <t>Up 3.25 (1.30%)</t>
  </si>
  <si>
    <t>UNA.AS</t>
  </si>
  <si>
    <t>UNILEVER CERT</t>
  </si>
  <si>
    <t>40.31 11:37AM EDT</t>
  </si>
  <si>
    <t>Up 0.93 (2.36%)</t>
  </si>
  <si>
    <t>4,427,747</t>
  </si>
  <si>
    <t>VPK.AS</t>
  </si>
  <si>
    <t>KON.VOPAK NV</t>
  </si>
  <si>
    <t>52.95 11:35AM EDT</t>
  </si>
  <si>
    <t>Up 1.30 (2.52%)</t>
  </si>
  <si>
    <t>WKL.AS</t>
  </si>
  <si>
    <t>WOLTERS KLUWER</t>
  </si>
  <si>
    <t>31.08 11:35AM EDT</t>
  </si>
  <si>
    <t>Up 0.56 (1.82%)</t>
  </si>
  <si>
    <t>1,235,154</t>
  </si>
  <si>
    <t>Data from: http://finance.yahoo.com/q/cp?s=%5EAEX+Components</t>
  </si>
  <si>
    <t>Trend</t>
  </si>
  <si>
    <t>My Shares:</t>
  </si>
  <si>
    <t>Ticker</t>
  </si>
  <si>
    <t>Amount</t>
  </si>
  <si>
    <t>My shares</t>
  </si>
  <si>
    <t>Amount to sell</t>
  </si>
  <si>
    <t>Type of shares: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</si>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</sst>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49" fontId="0" fillId="0" borderId="0" xfId="0" applyNumberForma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p?s=%5EOSEAX+Componen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p?s=%5EAEX+Componen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2" workbookViewId="0">
      <selection activeCell="M7" sqref="M7"/>
    </sheetView>
  </sheetViews>
  <sheetFormatPr defaultRowHeight="15" x14ac:dyDescent="0.25"/>
  <cols>
    <col min="1" max="1" width="14.140625" customWidth="1"/>
    <col min="2" max="2" width="36.140625" customWidth="1"/>
    <col min="3" max="3" width="23" customWidth="1"/>
    <col min="4" max="4" width="20.140625" hidden="1" customWidth="1"/>
    <col min="5" max="5" width="17.42578125" hidden="1" customWidth="1"/>
    <col min="6" max="6" width="10.140625" bestFit="1" customWidth="1"/>
    <col min="8" max="8" width="17" customWidth="1"/>
    <col min="9" max="9" width="18.140625" customWidth="1"/>
  </cols>
  <sheetData>
    <row r="1" spans="1:14" x14ac:dyDescent="0.25">
      <c r="A1" s="1" t="s">
        <v>201</v>
      </c>
    </row>
    <row r="2" spans="1:14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202</v>
      </c>
      <c r="G2" s="6" t="s">
        <v>318</v>
      </c>
      <c r="H2" s="6" t="s">
        <v>322</v>
      </c>
      <c r="I2" s="6" t="s">
        <v>323</v>
      </c>
      <c r="K2" s="3" t="s">
        <v>203</v>
      </c>
    </row>
    <row r="3" spans="1:14" x14ac:dyDescent="0.25">
      <c r="A3" t="s">
        <v>5</v>
      </c>
      <c r="B3" t="s">
        <v>6</v>
      </c>
      <c r="C3" t="s">
        <v>7</v>
      </c>
      <c r="D3" t="s">
        <v>8</v>
      </c>
      <c r="E3">
        <v>0</v>
      </c>
      <c r="F3" s="2" t="str">
        <f>LEFT(C3,FIND(" ",C3)-1)</f>
        <v>NaN</v>
      </c>
      <c r="G3" t="str">
        <f>LEFT(D3,FIND(" ",D3)-1)</f>
        <v>0.00</v>
      </c>
      <c r="H3">
        <f>VLOOKUP(A3,'My Shares'!$A$3:$B$51,2,FALSE)</f>
        <v>0</v>
      </c>
      <c r="I3">
        <f>ROUND(IF(G3="Up",0,H3/2), 0)</f>
        <v>0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>
        <v>14.581</v>
      </c>
      <c r="F4" s="2" t="str">
        <f t="shared" ref="F4:F51" si="0">LEFT(C4,FIND(" ",C4)-1)</f>
        <v>97.00</v>
      </c>
      <c r="G4" t="str">
        <f t="shared" ref="G4:G51" si="1">LEFT(D4,FIND(" ",D4)-1)</f>
        <v>Down</v>
      </c>
      <c r="H4">
        <f>VLOOKUP(A4,'My Shares'!$A$3:$B$51,2,FALSE)</f>
        <v>0</v>
      </c>
      <c r="I4">
        <f t="shared" ref="I4:I51" si="2">ROUND(IF(G4="Up",0,H4/2), 0)</f>
        <v>0</v>
      </c>
    </row>
    <row r="5" spans="1:14" x14ac:dyDescent="0.25">
      <c r="A5" t="s">
        <v>13</v>
      </c>
      <c r="B5" t="s">
        <v>14</v>
      </c>
      <c r="C5" t="s">
        <v>15</v>
      </c>
      <c r="D5" t="s">
        <v>8</v>
      </c>
      <c r="E5">
        <v>16</v>
      </c>
      <c r="F5" s="2" t="str">
        <f t="shared" si="0"/>
        <v>1,935.00</v>
      </c>
      <c r="G5" t="str">
        <f t="shared" si="1"/>
        <v>0.00</v>
      </c>
      <c r="H5">
        <f>VLOOKUP(A5,'My Shares'!$A$3:$B$51,2,FALSE)</f>
        <v>0</v>
      </c>
      <c r="I5">
        <f t="shared" si="2"/>
        <v>0</v>
      </c>
      <c r="M5" t="s">
        <v>324</v>
      </c>
    </row>
    <row r="6" spans="1:14" x14ac:dyDescent="0.25">
      <c r="A6" t="s">
        <v>16</v>
      </c>
      <c r="B6" t="s">
        <v>17</v>
      </c>
      <c r="C6" t="s">
        <v>18</v>
      </c>
      <c r="D6" t="s">
        <v>8</v>
      </c>
      <c r="E6">
        <v>57.216000000000001</v>
      </c>
      <c r="F6" s="2" t="str">
        <f t="shared" si="0"/>
        <v>0.95</v>
      </c>
      <c r="G6" t="str">
        <f t="shared" si="1"/>
        <v>0.00</v>
      </c>
      <c r="H6">
        <f>VLOOKUP(A6,'My Shares'!$A$3:$B$51,2,FALSE)</f>
        <v>0</v>
      </c>
      <c r="I6">
        <f t="shared" si="2"/>
        <v>0</v>
      </c>
      <c r="M6" t="s">
        <v>325</v>
      </c>
      <c r="N6">
        <f>SUMIF(G:G,M6,H:H)</f>
        <v>4345</v>
      </c>
    </row>
    <row r="7" spans="1:14" x14ac:dyDescent="0.25">
      <c r="A7" t="s">
        <v>19</v>
      </c>
      <c r="B7" t="s">
        <v>20</v>
      </c>
      <c r="C7" t="s">
        <v>21</v>
      </c>
      <c r="D7" t="s">
        <v>22</v>
      </c>
      <c r="E7">
        <v>553.18700000000001</v>
      </c>
      <c r="F7" s="2" t="str">
        <f t="shared" si="0"/>
        <v>16.87</v>
      </c>
      <c r="G7" t="str">
        <f t="shared" si="1"/>
        <v>Up</v>
      </c>
      <c r="H7">
        <f>VLOOKUP(A7,'My Shares'!$A$3:$B$51,2,FALSE)</f>
        <v>1250</v>
      </c>
      <c r="I7">
        <f t="shared" si="2"/>
        <v>0</v>
      </c>
      <c r="M7" t="s">
        <v>326</v>
      </c>
      <c r="N7">
        <f>SUMIF(G:G,M7,H:H)</f>
        <v>433</v>
      </c>
    </row>
    <row r="8" spans="1:14" x14ac:dyDescent="0.25">
      <c r="A8" t="s">
        <v>23</v>
      </c>
      <c r="B8" t="s">
        <v>24</v>
      </c>
      <c r="C8" t="s">
        <v>25</v>
      </c>
      <c r="D8" t="s">
        <v>26</v>
      </c>
      <c r="E8">
        <v>138.83000000000001</v>
      </c>
      <c r="F8" s="2" t="str">
        <f t="shared" si="0"/>
        <v>180.00</v>
      </c>
      <c r="G8" t="str">
        <f t="shared" si="1"/>
        <v>Up</v>
      </c>
      <c r="H8">
        <f>VLOOKUP(A8,'My Shares'!$A$3:$B$51,2,FALSE)</f>
        <v>250</v>
      </c>
      <c r="I8">
        <f t="shared" si="2"/>
        <v>0</v>
      </c>
    </row>
    <row r="9" spans="1:14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s="2" t="str">
        <f t="shared" si="0"/>
        <v>46.40</v>
      </c>
      <c r="G9" t="str">
        <f t="shared" si="1"/>
        <v>Up</v>
      </c>
      <c r="H9">
        <f>VLOOKUP(A9,'My Shares'!$A$3:$B$51,2,FALSE)</f>
        <v>0</v>
      </c>
      <c r="I9">
        <f t="shared" si="2"/>
        <v>0</v>
      </c>
    </row>
    <row r="10" spans="1:14" x14ac:dyDescent="0.25">
      <c r="A10" t="s">
        <v>32</v>
      </c>
      <c r="B10" t="s">
        <v>33</v>
      </c>
      <c r="C10" t="s">
        <v>34</v>
      </c>
      <c r="D10" t="s">
        <v>35</v>
      </c>
      <c r="E10">
        <v>10.272</v>
      </c>
      <c r="F10" s="2" t="str">
        <f t="shared" si="0"/>
        <v>25.40</v>
      </c>
      <c r="G10" t="str">
        <f t="shared" si="1"/>
        <v>Up</v>
      </c>
      <c r="H10">
        <f>VLOOKUP(A10,'My Shares'!$A$3:$B$51,2,FALSE)</f>
        <v>0</v>
      </c>
      <c r="I10">
        <f t="shared" si="2"/>
        <v>0</v>
      </c>
    </row>
    <row r="11" spans="1:14" x14ac:dyDescent="0.25">
      <c r="A11" t="s">
        <v>36</v>
      </c>
      <c r="B11" t="s">
        <v>37</v>
      </c>
      <c r="C11" t="s">
        <v>38</v>
      </c>
      <c r="D11" t="s">
        <v>39</v>
      </c>
      <c r="E11">
        <v>19.809999999999999</v>
      </c>
      <c r="F11" s="2" t="str">
        <f t="shared" si="0"/>
        <v>32.50</v>
      </c>
      <c r="G11" t="str">
        <f t="shared" si="1"/>
        <v>Down</v>
      </c>
      <c r="H11">
        <f>VLOOKUP(A11,'My Shares'!$A$3:$B$51,2,FALSE)</f>
        <v>288</v>
      </c>
      <c r="I11">
        <f t="shared" si="2"/>
        <v>144</v>
      </c>
    </row>
    <row r="12" spans="1:14" x14ac:dyDescent="0.25">
      <c r="A12" t="s">
        <v>40</v>
      </c>
      <c r="B12" t="s">
        <v>41</v>
      </c>
      <c r="C12" t="s">
        <v>42</v>
      </c>
      <c r="D12" t="s">
        <v>43</v>
      </c>
      <c r="E12">
        <v>850</v>
      </c>
      <c r="F12" s="2" t="str">
        <f t="shared" si="0"/>
        <v>1.88</v>
      </c>
      <c r="G12" t="str">
        <f t="shared" si="1"/>
        <v>Down</v>
      </c>
      <c r="H12">
        <f>VLOOKUP(A12,'My Shares'!$A$3:$B$51,2,FALSE)</f>
        <v>145</v>
      </c>
      <c r="I12">
        <f t="shared" si="2"/>
        <v>73</v>
      </c>
    </row>
    <row r="13" spans="1:14" x14ac:dyDescent="0.25">
      <c r="A13" t="s">
        <v>44</v>
      </c>
      <c r="B13" t="s">
        <v>45</v>
      </c>
      <c r="C13" t="s">
        <v>46</v>
      </c>
      <c r="D13" t="s">
        <v>47</v>
      </c>
      <c r="E13">
        <v>7.3550000000000004</v>
      </c>
      <c r="F13" s="2" t="str">
        <f t="shared" si="0"/>
        <v>7.68</v>
      </c>
      <c r="G13" t="str">
        <f t="shared" si="1"/>
        <v>Down</v>
      </c>
      <c r="H13">
        <f>VLOOKUP(A13,'My Shares'!$A$3:$B$51,2,FALSE)</f>
        <v>0</v>
      </c>
      <c r="I13">
        <f t="shared" si="2"/>
        <v>0</v>
      </c>
    </row>
    <row r="14" spans="1:14" x14ac:dyDescent="0.25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s="2" t="str">
        <f t="shared" si="0"/>
        <v>2.50</v>
      </c>
      <c r="G14" t="str">
        <f t="shared" si="1"/>
        <v>Up</v>
      </c>
      <c r="H14">
        <f>VLOOKUP(A14,'My Shares'!$A$3:$B$51,2,FALSE)</f>
        <v>1000</v>
      </c>
      <c r="I14">
        <f t="shared" si="2"/>
        <v>0</v>
      </c>
    </row>
    <row r="15" spans="1:14" x14ac:dyDescent="0.25">
      <c r="A15" t="s">
        <v>53</v>
      </c>
      <c r="B15" t="s">
        <v>54</v>
      </c>
      <c r="C15" t="s">
        <v>55</v>
      </c>
      <c r="D15" t="s">
        <v>56</v>
      </c>
      <c r="E15">
        <v>357.911</v>
      </c>
      <c r="F15" s="2" t="str">
        <f t="shared" si="0"/>
        <v>6.40</v>
      </c>
      <c r="G15" t="str">
        <f t="shared" si="1"/>
        <v>Down</v>
      </c>
      <c r="H15">
        <f>VLOOKUP(A15,'My Shares'!$A$3:$B$51,2,FALSE)</f>
        <v>0</v>
      </c>
      <c r="I15">
        <f t="shared" si="2"/>
        <v>0</v>
      </c>
    </row>
    <row r="16" spans="1:14" x14ac:dyDescent="0.25">
      <c r="A16" t="s">
        <v>57</v>
      </c>
      <c r="B16" t="s">
        <v>58</v>
      </c>
      <c r="C16" t="s">
        <v>59</v>
      </c>
      <c r="D16" t="s">
        <v>60</v>
      </c>
      <c r="E16">
        <v>7.8</v>
      </c>
      <c r="F16" s="2" t="str">
        <f t="shared" si="0"/>
        <v>10.60</v>
      </c>
      <c r="G16" t="str">
        <f t="shared" si="1"/>
        <v>Down</v>
      </c>
      <c r="H16">
        <f>VLOOKUP(A16,'My Shares'!$A$3:$B$51,2,FALSE)</f>
        <v>0</v>
      </c>
      <c r="I16">
        <f t="shared" si="2"/>
        <v>0</v>
      </c>
    </row>
    <row r="17" spans="1:9" x14ac:dyDescent="0.25">
      <c r="A17" t="s">
        <v>61</v>
      </c>
      <c r="B17" t="s">
        <v>62</v>
      </c>
      <c r="C17" t="s">
        <v>63</v>
      </c>
      <c r="D17" t="s">
        <v>64</v>
      </c>
      <c r="E17">
        <v>72.456000000000003</v>
      </c>
      <c r="F17" s="2" t="str">
        <f t="shared" si="0"/>
        <v>91.75</v>
      </c>
      <c r="G17" t="str">
        <f t="shared" si="1"/>
        <v>Up</v>
      </c>
      <c r="H17">
        <f>VLOOKUP(A17,'My Shares'!$A$3:$B$51,2,FALSE)</f>
        <v>154</v>
      </c>
      <c r="I17">
        <f t="shared" si="2"/>
        <v>0</v>
      </c>
    </row>
    <row r="18" spans="1:9" x14ac:dyDescent="0.25">
      <c r="A18" t="s">
        <v>65</v>
      </c>
      <c r="B18" t="s">
        <v>66</v>
      </c>
      <c r="C18" t="s">
        <v>67</v>
      </c>
      <c r="D18" t="s">
        <v>8</v>
      </c>
      <c r="E18">
        <v>3</v>
      </c>
      <c r="F18" s="2" t="str">
        <f t="shared" si="0"/>
        <v>45.60</v>
      </c>
      <c r="G18" t="str">
        <f t="shared" si="1"/>
        <v>0.00</v>
      </c>
      <c r="H18">
        <f>VLOOKUP(A18,'My Shares'!$A$3:$B$51,2,FALSE)</f>
        <v>0</v>
      </c>
      <c r="I18">
        <f t="shared" si="2"/>
        <v>0</v>
      </c>
    </row>
    <row r="19" spans="1:9" x14ac:dyDescent="0.25">
      <c r="A19" t="s">
        <v>68</v>
      </c>
      <c r="B19" t="s">
        <v>69</v>
      </c>
      <c r="C19" t="s">
        <v>70</v>
      </c>
      <c r="D19" t="s">
        <v>71</v>
      </c>
      <c r="E19">
        <v>183.476</v>
      </c>
      <c r="F19" s="2" t="str">
        <f t="shared" si="0"/>
        <v>43.90</v>
      </c>
      <c r="G19" t="str">
        <f t="shared" si="1"/>
        <v>Up</v>
      </c>
      <c r="H19">
        <f>VLOOKUP(A19,'My Shares'!$A$3:$B$51,2,FALSE)</f>
        <v>0</v>
      </c>
      <c r="I19">
        <f t="shared" si="2"/>
        <v>0</v>
      </c>
    </row>
    <row r="20" spans="1:9" x14ac:dyDescent="0.25">
      <c r="A20" t="s">
        <v>72</v>
      </c>
      <c r="B20" t="s">
        <v>73</v>
      </c>
      <c r="C20" t="s">
        <v>74</v>
      </c>
      <c r="D20" t="s">
        <v>8</v>
      </c>
      <c r="E20">
        <v>234.554</v>
      </c>
      <c r="F20" s="2" t="str">
        <f t="shared" si="0"/>
        <v>110.00</v>
      </c>
      <c r="G20" t="str">
        <f t="shared" si="1"/>
        <v>0.00</v>
      </c>
      <c r="H20">
        <f>VLOOKUP(A20,'My Shares'!$A$3:$B$51,2,FALSE)</f>
        <v>0</v>
      </c>
      <c r="I20">
        <f t="shared" si="2"/>
        <v>0</v>
      </c>
    </row>
    <row r="21" spans="1:9" x14ac:dyDescent="0.25">
      <c r="A21" t="s">
        <v>75</v>
      </c>
      <c r="B21" t="s">
        <v>76</v>
      </c>
      <c r="C21" t="s">
        <v>77</v>
      </c>
      <c r="D21" t="s">
        <v>78</v>
      </c>
      <c r="E21">
        <v>156.72900000000001</v>
      </c>
      <c r="F21" s="2" t="str">
        <f t="shared" si="0"/>
        <v>0.61</v>
      </c>
      <c r="G21" t="str">
        <f t="shared" si="1"/>
        <v>Up</v>
      </c>
      <c r="H21">
        <f>VLOOKUP(A21,'My Shares'!$A$3:$B$51,2,FALSE)</f>
        <v>123</v>
      </c>
      <c r="I21">
        <f t="shared" si="2"/>
        <v>0</v>
      </c>
    </row>
    <row r="22" spans="1:9" x14ac:dyDescent="0.25">
      <c r="A22" t="s">
        <v>79</v>
      </c>
      <c r="B22" t="s">
        <v>80</v>
      </c>
      <c r="C22" t="s">
        <v>81</v>
      </c>
      <c r="D22" t="s">
        <v>82</v>
      </c>
      <c r="E22">
        <v>143.559</v>
      </c>
      <c r="F22" s="2" t="str">
        <f t="shared" si="0"/>
        <v>177.00</v>
      </c>
      <c r="G22" t="str">
        <f t="shared" si="1"/>
        <v>Up</v>
      </c>
      <c r="H22">
        <f>VLOOKUP(A22,'My Shares'!$A$3:$B$51,2,FALSE)</f>
        <v>234</v>
      </c>
      <c r="I22">
        <f t="shared" si="2"/>
        <v>0</v>
      </c>
    </row>
    <row r="23" spans="1:9" x14ac:dyDescent="0.25">
      <c r="A23" t="s">
        <v>83</v>
      </c>
      <c r="B23" t="s">
        <v>84</v>
      </c>
      <c r="C23" t="s">
        <v>85</v>
      </c>
      <c r="D23" t="s">
        <v>86</v>
      </c>
      <c r="E23">
        <v>56.106000000000002</v>
      </c>
      <c r="F23" s="2" t="str">
        <f t="shared" si="0"/>
        <v>3.68</v>
      </c>
      <c r="G23" t="str">
        <f t="shared" si="1"/>
        <v>Up</v>
      </c>
      <c r="H23">
        <f>VLOOKUP(A23,'My Shares'!$A$3:$B$51,2,FALSE)</f>
        <v>345</v>
      </c>
      <c r="I23">
        <f t="shared" si="2"/>
        <v>0</v>
      </c>
    </row>
    <row r="24" spans="1:9" x14ac:dyDescent="0.25">
      <c r="A24" t="s">
        <v>87</v>
      </c>
      <c r="B24" t="s">
        <v>88</v>
      </c>
      <c r="C24" t="s">
        <v>89</v>
      </c>
      <c r="D24" t="s">
        <v>90</v>
      </c>
      <c r="E24">
        <v>1.0389999999999999</v>
      </c>
      <c r="F24" s="2" t="str">
        <f t="shared" si="0"/>
        <v>1.94</v>
      </c>
      <c r="G24" t="str">
        <f t="shared" si="1"/>
        <v>Down</v>
      </c>
      <c r="H24">
        <f>VLOOKUP(A24,'My Shares'!$A$3:$B$51,2,FALSE)</f>
        <v>0</v>
      </c>
      <c r="I24">
        <f t="shared" si="2"/>
        <v>0</v>
      </c>
    </row>
    <row r="25" spans="1:9" x14ac:dyDescent="0.25">
      <c r="A25" t="s">
        <v>91</v>
      </c>
      <c r="B25" t="s">
        <v>92</v>
      </c>
      <c r="C25" t="s">
        <v>93</v>
      </c>
      <c r="D25" t="s">
        <v>8</v>
      </c>
      <c r="E25">
        <v>347.137</v>
      </c>
      <c r="F25" s="2" t="str">
        <f t="shared" si="0"/>
        <v>2.29</v>
      </c>
      <c r="G25" t="str">
        <f t="shared" si="1"/>
        <v>0.00</v>
      </c>
      <c r="H25">
        <f>VLOOKUP(A25,'My Shares'!$A$3:$B$51,2,FALSE)</f>
        <v>0</v>
      </c>
      <c r="I25">
        <f t="shared" si="2"/>
        <v>0</v>
      </c>
    </row>
    <row r="26" spans="1:9" x14ac:dyDescent="0.25">
      <c r="A26" t="s">
        <v>94</v>
      </c>
      <c r="B26" t="s">
        <v>95</v>
      </c>
      <c r="C26" t="s">
        <v>96</v>
      </c>
      <c r="D26" t="s">
        <v>97</v>
      </c>
      <c r="E26">
        <v>143.12799999999999</v>
      </c>
      <c r="F26" s="2" t="str">
        <f t="shared" si="0"/>
        <v>18.20</v>
      </c>
      <c r="G26" t="str">
        <f t="shared" si="1"/>
        <v>Up</v>
      </c>
      <c r="H26">
        <f>VLOOKUP(A26,'My Shares'!$A$3:$B$51,2,FALSE)</f>
        <v>0</v>
      </c>
      <c r="I26">
        <f t="shared" si="2"/>
        <v>0</v>
      </c>
    </row>
    <row r="27" spans="1:9" x14ac:dyDescent="0.25">
      <c r="A27" t="s">
        <v>98</v>
      </c>
      <c r="B27" t="s">
        <v>99</v>
      </c>
      <c r="C27" t="s">
        <v>100</v>
      </c>
      <c r="D27" t="s">
        <v>101</v>
      </c>
      <c r="E27">
        <v>594.15</v>
      </c>
      <c r="F27" s="2" t="str">
        <f t="shared" si="0"/>
        <v>1.05</v>
      </c>
      <c r="G27" t="str">
        <f t="shared" si="1"/>
        <v>Down</v>
      </c>
      <c r="H27">
        <f>VLOOKUP(A27,'My Shares'!$A$3:$B$51,2,FALSE)</f>
        <v>0</v>
      </c>
      <c r="I27">
        <f t="shared" si="2"/>
        <v>0</v>
      </c>
    </row>
    <row r="28" spans="1:9" x14ac:dyDescent="0.25">
      <c r="A28" t="s">
        <v>102</v>
      </c>
      <c r="B28" t="s">
        <v>103</v>
      </c>
      <c r="C28" t="s">
        <v>104</v>
      </c>
      <c r="D28" t="s">
        <v>105</v>
      </c>
      <c r="E28">
        <v>15</v>
      </c>
      <c r="F28" s="2" t="str">
        <f t="shared" si="0"/>
        <v>11.35</v>
      </c>
      <c r="G28" t="str">
        <f t="shared" si="1"/>
        <v>Up</v>
      </c>
      <c r="H28">
        <f>VLOOKUP(A28,'My Shares'!$A$3:$B$51,2,FALSE)</f>
        <v>0</v>
      </c>
      <c r="I28">
        <f t="shared" si="2"/>
        <v>0</v>
      </c>
    </row>
    <row r="29" spans="1:9" x14ac:dyDescent="0.25">
      <c r="A29" t="s">
        <v>106</v>
      </c>
      <c r="B29" t="s">
        <v>107</v>
      </c>
      <c r="C29" t="s">
        <v>108</v>
      </c>
      <c r="D29" t="s">
        <v>109</v>
      </c>
      <c r="E29">
        <v>7.1210000000000004</v>
      </c>
      <c r="F29" s="2" t="str">
        <f t="shared" si="0"/>
        <v>69.00</v>
      </c>
      <c r="G29" t="str">
        <f t="shared" si="1"/>
        <v>Up</v>
      </c>
      <c r="H29">
        <f>VLOOKUP(A29,'My Shares'!$A$3:$B$51,2,FALSE)</f>
        <v>0</v>
      </c>
      <c r="I29">
        <f t="shared" si="2"/>
        <v>0</v>
      </c>
    </row>
    <row r="30" spans="1:9" x14ac:dyDescent="0.25">
      <c r="A30" t="s">
        <v>110</v>
      </c>
      <c r="B30" t="s">
        <v>111</v>
      </c>
      <c r="C30" t="s">
        <v>112</v>
      </c>
      <c r="D30" t="s">
        <v>113</v>
      </c>
      <c r="E30">
        <v>38.665999999999997</v>
      </c>
      <c r="F30" s="2" t="str">
        <f t="shared" si="0"/>
        <v>62.00</v>
      </c>
      <c r="G30" t="str">
        <f t="shared" si="1"/>
        <v>Up</v>
      </c>
      <c r="H30">
        <f>VLOOKUP(A30,'My Shares'!$A$3:$B$51,2,FALSE)</f>
        <v>0</v>
      </c>
      <c r="I30">
        <f t="shared" si="2"/>
        <v>0</v>
      </c>
    </row>
    <row r="31" spans="1:9" x14ac:dyDescent="0.25">
      <c r="A31" t="s">
        <v>114</v>
      </c>
      <c r="B31" t="s">
        <v>115</v>
      </c>
      <c r="C31" t="s">
        <v>116</v>
      </c>
      <c r="D31" t="s">
        <v>117</v>
      </c>
      <c r="E31">
        <v>300</v>
      </c>
      <c r="F31" s="2" t="str">
        <f t="shared" si="0"/>
        <v>69.75</v>
      </c>
      <c r="G31" t="str">
        <f t="shared" si="1"/>
        <v>Up</v>
      </c>
      <c r="H31">
        <f>VLOOKUP(A31,'My Shares'!$A$3:$B$51,2,FALSE)</f>
        <v>0</v>
      </c>
      <c r="I31">
        <f t="shared" si="2"/>
        <v>0</v>
      </c>
    </row>
    <row r="32" spans="1:9" x14ac:dyDescent="0.25">
      <c r="A32" t="s">
        <v>118</v>
      </c>
      <c r="B32" t="s">
        <v>119</v>
      </c>
      <c r="C32" t="s">
        <v>120</v>
      </c>
      <c r="D32" t="s">
        <v>121</v>
      </c>
      <c r="E32">
        <v>9.2560000000000002</v>
      </c>
      <c r="F32" s="2" t="str">
        <f t="shared" si="0"/>
        <v>83.00</v>
      </c>
      <c r="G32" t="str">
        <f t="shared" si="1"/>
        <v>Up</v>
      </c>
      <c r="H32">
        <f>VLOOKUP(A32,'My Shares'!$A$3:$B$51,2,FALSE)</f>
        <v>100</v>
      </c>
      <c r="I32">
        <f t="shared" si="2"/>
        <v>0</v>
      </c>
    </row>
    <row r="33" spans="1:9" x14ac:dyDescent="0.25">
      <c r="A33" t="s">
        <v>122</v>
      </c>
      <c r="B33" t="s">
        <v>123</v>
      </c>
      <c r="C33" t="s">
        <v>124</v>
      </c>
      <c r="D33" t="s">
        <v>125</v>
      </c>
      <c r="E33">
        <v>115.809</v>
      </c>
      <c r="F33" s="2" t="str">
        <f t="shared" si="0"/>
        <v>58.25</v>
      </c>
      <c r="G33" t="str">
        <f t="shared" si="1"/>
        <v>Down</v>
      </c>
      <c r="H33">
        <f>VLOOKUP(A33,'My Shares'!$A$3:$B$51,2,FALSE)</f>
        <v>0</v>
      </c>
      <c r="I33">
        <f t="shared" si="2"/>
        <v>0</v>
      </c>
    </row>
    <row r="34" spans="1:9" x14ac:dyDescent="0.25">
      <c r="A34" t="s">
        <v>126</v>
      </c>
      <c r="B34" t="s">
        <v>127</v>
      </c>
      <c r="C34" t="s">
        <v>128</v>
      </c>
      <c r="D34" t="s">
        <v>129</v>
      </c>
      <c r="E34">
        <v>639.35799999999995</v>
      </c>
      <c r="F34" s="2" t="str">
        <f t="shared" si="0"/>
        <v>65.00</v>
      </c>
      <c r="G34" t="str">
        <f t="shared" si="1"/>
        <v>Down</v>
      </c>
      <c r="H34">
        <f>VLOOKUP(A34,'My Shares'!$A$3:$B$51,2,FALSE)</f>
        <v>0</v>
      </c>
      <c r="I34">
        <f t="shared" si="2"/>
        <v>0</v>
      </c>
    </row>
    <row r="35" spans="1:9" x14ac:dyDescent="0.2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s="2" t="str">
        <f t="shared" si="0"/>
        <v>5.94</v>
      </c>
      <c r="G35" t="str">
        <f t="shared" si="1"/>
        <v>Up</v>
      </c>
      <c r="H35">
        <f>VLOOKUP(A35,'My Shares'!$A$3:$B$51,2,FALSE)</f>
        <v>0</v>
      </c>
      <c r="I35">
        <f t="shared" si="2"/>
        <v>0</v>
      </c>
    </row>
    <row r="36" spans="1:9" x14ac:dyDescent="0.25">
      <c r="A36" t="s">
        <v>135</v>
      </c>
      <c r="B36" t="s">
        <v>136</v>
      </c>
      <c r="C36" t="s">
        <v>137</v>
      </c>
      <c r="D36" t="s">
        <v>138</v>
      </c>
      <c r="E36">
        <v>120</v>
      </c>
      <c r="F36" s="2" t="str">
        <f t="shared" si="0"/>
        <v>21.50</v>
      </c>
      <c r="G36" t="str">
        <f t="shared" si="1"/>
        <v>Up</v>
      </c>
      <c r="H36">
        <f>VLOOKUP(A36,'My Shares'!$A$3:$B$51,2,FALSE)</f>
        <v>0</v>
      </c>
      <c r="I36">
        <f t="shared" si="2"/>
        <v>0</v>
      </c>
    </row>
    <row r="37" spans="1:9" x14ac:dyDescent="0.25">
      <c r="A37" t="s">
        <v>139</v>
      </c>
      <c r="B37" t="s">
        <v>140</v>
      </c>
      <c r="C37" t="s">
        <v>141</v>
      </c>
      <c r="D37" t="s">
        <v>142</v>
      </c>
      <c r="E37">
        <v>2.1880000000000002</v>
      </c>
      <c r="F37" s="2" t="str">
        <f t="shared" si="0"/>
        <v>14.40</v>
      </c>
      <c r="G37" t="str">
        <f t="shared" si="1"/>
        <v>Up</v>
      </c>
      <c r="H37">
        <f>VLOOKUP(A37,'My Shares'!$A$3:$B$51,2,FALSE)</f>
        <v>0</v>
      </c>
      <c r="I37">
        <f t="shared" si="2"/>
        <v>0</v>
      </c>
    </row>
    <row r="38" spans="1:9" x14ac:dyDescent="0.25">
      <c r="A38" t="s">
        <v>143</v>
      </c>
      <c r="B38" t="s">
        <v>144</v>
      </c>
      <c r="C38" t="s">
        <v>145</v>
      </c>
      <c r="D38" t="s">
        <v>146</v>
      </c>
      <c r="E38">
        <v>132.947</v>
      </c>
      <c r="F38" s="2" t="str">
        <f t="shared" si="0"/>
        <v>3.65</v>
      </c>
      <c r="G38" t="str">
        <f t="shared" si="1"/>
        <v>Up</v>
      </c>
      <c r="H38">
        <f>VLOOKUP(A38,'My Shares'!$A$3:$B$51,2,FALSE)</f>
        <v>0</v>
      </c>
      <c r="I38">
        <f t="shared" si="2"/>
        <v>0</v>
      </c>
    </row>
    <row r="39" spans="1:9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s="2" t="str">
        <f t="shared" si="0"/>
        <v>48.85</v>
      </c>
      <c r="G39" t="str">
        <f t="shared" si="1"/>
        <v>Up</v>
      </c>
      <c r="H39">
        <f>VLOOKUP(A39,'My Shares'!$A$3:$B$51,2,FALSE)</f>
        <v>0</v>
      </c>
      <c r="I39">
        <f t="shared" si="2"/>
        <v>0</v>
      </c>
    </row>
    <row r="40" spans="1:9" x14ac:dyDescent="0.25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s="2" t="str">
        <f t="shared" si="0"/>
        <v>135.00</v>
      </c>
      <c r="G40" t="str">
        <f t="shared" si="1"/>
        <v>Up</v>
      </c>
      <c r="H40">
        <f>VLOOKUP(A40,'My Shares'!$A$3:$B$51,2,FALSE)</f>
        <v>889</v>
      </c>
      <c r="I40">
        <f t="shared" si="2"/>
        <v>0</v>
      </c>
    </row>
    <row r="41" spans="1:9" x14ac:dyDescent="0.25">
      <c r="A41" t="s">
        <v>157</v>
      </c>
      <c r="B41" t="s">
        <v>158</v>
      </c>
      <c r="C41" t="s">
        <v>159</v>
      </c>
      <c r="D41" t="s">
        <v>160</v>
      </c>
      <c r="E41" t="s">
        <v>161</v>
      </c>
      <c r="F41" s="2" t="str">
        <f t="shared" si="0"/>
        <v>11.40</v>
      </c>
      <c r="G41" t="str">
        <f t="shared" si="1"/>
        <v>Up</v>
      </c>
      <c r="H41">
        <f>VLOOKUP(A41,'My Shares'!$A$3:$B$51,2,FALSE)</f>
        <v>0</v>
      </c>
      <c r="I41">
        <f t="shared" si="2"/>
        <v>0</v>
      </c>
    </row>
    <row r="42" spans="1:9" x14ac:dyDescent="0.25">
      <c r="A42" t="s">
        <v>162</v>
      </c>
      <c r="B42" t="s">
        <v>163</v>
      </c>
      <c r="C42" t="s">
        <v>164</v>
      </c>
      <c r="D42" t="s">
        <v>165</v>
      </c>
      <c r="E42">
        <v>47.746000000000002</v>
      </c>
      <c r="F42" s="2" t="str">
        <f t="shared" si="0"/>
        <v>8.24</v>
      </c>
      <c r="G42" t="str">
        <f t="shared" si="1"/>
        <v>Up</v>
      </c>
      <c r="H42">
        <f>VLOOKUP(A42,'My Shares'!$A$3:$B$51,2,FALSE)</f>
        <v>0</v>
      </c>
      <c r="I42">
        <f t="shared" si="2"/>
        <v>0</v>
      </c>
    </row>
    <row r="43" spans="1:9" x14ac:dyDescent="0.25">
      <c r="A43" t="s">
        <v>166</v>
      </c>
      <c r="B43" t="s">
        <v>167</v>
      </c>
      <c r="C43" t="s">
        <v>168</v>
      </c>
      <c r="D43" t="s">
        <v>169</v>
      </c>
      <c r="E43" t="s">
        <v>170</v>
      </c>
      <c r="F43" s="2" t="str">
        <f t="shared" si="0"/>
        <v>1.91</v>
      </c>
      <c r="G43" t="str">
        <f t="shared" si="1"/>
        <v>Up</v>
      </c>
      <c r="H43">
        <f>VLOOKUP(A43,'My Shares'!$A$3:$B$51,2,FALSE)</f>
        <v>0</v>
      </c>
      <c r="I43">
        <f t="shared" si="2"/>
        <v>0</v>
      </c>
    </row>
    <row r="44" spans="1:9" x14ac:dyDescent="0.25">
      <c r="A44" t="s">
        <v>171</v>
      </c>
      <c r="B44" t="s">
        <v>172</v>
      </c>
      <c r="C44" t="s">
        <v>173</v>
      </c>
      <c r="D44" t="s">
        <v>8</v>
      </c>
      <c r="E44">
        <v>11.9</v>
      </c>
      <c r="F44" s="2" t="str">
        <f t="shared" si="0"/>
        <v>17.00</v>
      </c>
      <c r="G44" t="str">
        <f t="shared" si="1"/>
        <v>0.00</v>
      </c>
      <c r="H44">
        <f>VLOOKUP(A44,'My Shares'!$A$3:$B$51,2,FALSE)</f>
        <v>0</v>
      </c>
      <c r="I44">
        <f t="shared" si="2"/>
        <v>0</v>
      </c>
    </row>
    <row r="45" spans="1:9" x14ac:dyDescent="0.25">
      <c r="A45" t="s">
        <v>174</v>
      </c>
      <c r="B45" t="s">
        <v>175</v>
      </c>
      <c r="C45" t="s">
        <v>176</v>
      </c>
      <c r="D45" t="s">
        <v>177</v>
      </c>
      <c r="E45">
        <v>29.861999999999998</v>
      </c>
      <c r="F45" s="2" t="str">
        <f t="shared" si="0"/>
        <v>98.50</v>
      </c>
      <c r="G45" t="str">
        <f t="shared" si="1"/>
        <v>Up</v>
      </c>
      <c r="H45">
        <f>VLOOKUP(A45,'My Shares'!$A$3:$B$51,2,FALSE)</f>
        <v>0</v>
      </c>
      <c r="I45">
        <f t="shared" si="2"/>
        <v>0</v>
      </c>
    </row>
    <row r="46" spans="1:9" x14ac:dyDescent="0.25">
      <c r="A46" t="s">
        <v>178</v>
      </c>
      <c r="B46" t="s">
        <v>179</v>
      </c>
      <c r="C46" t="s">
        <v>180</v>
      </c>
      <c r="D46" t="s">
        <v>181</v>
      </c>
      <c r="E46">
        <v>72.007000000000005</v>
      </c>
      <c r="F46" s="2" t="str">
        <f t="shared" si="0"/>
        <v>2.44</v>
      </c>
      <c r="G46" t="str">
        <f t="shared" si="1"/>
        <v>Up</v>
      </c>
      <c r="H46">
        <f>VLOOKUP(A46,'My Shares'!$A$3:$B$51,2,FALSE)</f>
        <v>0</v>
      </c>
      <c r="I46">
        <f t="shared" si="2"/>
        <v>0</v>
      </c>
    </row>
    <row r="47" spans="1:9" x14ac:dyDescent="0.25">
      <c r="A47" t="s">
        <v>182</v>
      </c>
      <c r="B47" t="s">
        <v>183</v>
      </c>
      <c r="C47" t="s">
        <v>184</v>
      </c>
      <c r="D47" t="s">
        <v>185</v>
      </c>
      <c r="E47">
        <v>474.97800000000001</v>
      </c>
      <c r="F47" s="2" t="str">
        <f t="shared" si="0"/>
        <v>3.35</v>
      </c>
      <c r="G47" t="str">
        <f t="shared" si="1"/>
        <v>Up</v>
      </c>
      <c r="H47">
        <f>VLOOKUP(A47,'My Shares'!$A$3:$B$51,2,FALSE)</f>
        <v>0</v>
      </c>
      <c r="I47">
        <f t="shared" si="2"/>
        <v>0</v>
      </c>
    </row>
    <row r="48" spans="1:9" x14ac:dyDescent="0.25">
      <c r="A48" t="s">
        <v>186</v>
      </c>
      <c r="B48" t="s">
        <v>187</v>
      </c>
      <c r="C48" t="s">
        <v>188</v>
      </c>
      <c r="D48" t="s">
        <v>189</v>
      </c>
      <c r="E48">
        <v>66.176000000000002</v>
      </c>
      <c r="F48" s="2" t="str">
        <f t="shared" si="0"/>
        <v>81.50</v>
      </c>
      <c r="G48" t="str">
        <f t="shared" si="1"/>
        <v>Down</v>
      </c>
      <c r="H48">
        <f>VLOOKUP(A48,'My Shares'!$A$3:$B$51,2,FALSE)</f>
        <v>0</v>
      </c>
      <c r="I48">
        <f t="shared" si="2"/>
        <v>0</v>
      </c>
    </row>
    <row r="49" spans="1:9" x14ac:dyDescent="0.25">
      <c r="A49" t="s">
        <v>190</v>
      </c>
      <c r="B49" t="s">
        <v>191</v>
      </c>
      <c r="C49" t="s">
        <v>192</v>
      </c>
      <c r="D49" t="s">
        <v>8</v>
      </c>
      <c r="E49">
        <v>40.578000000000003</v>
      </c>
      <c r="F49" s="2" t="str">
        <f t="shared" si="0"/>
        <v>14.00</v>
      </c>
      <c r="G49" t="str">
        <f t="shared" si="1"/>
        <v>0.00</v>
      </c>
      <c r="H49">
        <f>VLOOKUP(A49,'My Shares'!$A$3:$B$51,2,FALSE)</f>
        <v>7000</v>
      </c>
      <c r="I49">
        <f t="shared" si="2"/>
        <v>3500</v>
      </c>
    </row>
    <row r="50" spans="1:9" x14ac:dyDescent="0.25">
      <c r="A50" t="s">
        <v>193</v>
      </c>
      <c r="B50" t="s">
        <v>194</v>
      </c>
      <c r="C50" t="s">
        <v>195</v>
      </c>
      <c r="D50" t="s">
        <v>196</v>
      </c>
      <c r="E50">
        <v>59.914000000000001</v>
      </c>
      <c r="F50" s="2" t="str">
        <f t="shared" si="0"/>
        <v>34.30</v>
      </c>
      <c r="G50" t="str">
        <f t="shared" si="1"/>
        <v>Up</v>
      </c>
      <c r="H50">
        <f>VLOOKUP(A50,'My Shares'!$A$3:$B$51,2,FALSE)</f>
        <v>0</v>
      </c>
      <c r="I50">
        <f t="shared" si="2"/>
        <v>0</v>
      </c>
    </row>
    <row r="51" spans="1:9" x14ac:dyDescent="0.25">
      <c r="A51" t="s">
        <v>197</v>
      </c>
      <c r="B51" t="s">
        <v>198</v>
      </c>
      <c r="C51" t="s">
        <v>199</v>
      </c>
      <c r="D51" t="s">
        <v>200</v>
      </c>
      <c r="E51">
        <v>503.76600000000002</v>
      </c>
      <c r="F51" s="2" t="str">
        <f t="shared" si="0"/>
        <v>61.50</v>
      </c>
      <c r="G51" t="str">
        <f t="shared" si="1"/>
        <v>Up</v>
      </c>
      <c r="H51">
        <f>VLOOKUP(A51,'My Shares'!$A$3:$B$51,2,FALSE)</f>
        <v>0</v>
      </c>
      <c r="I51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1" sqref="K1"/>
    </sheetView>
  </sheetViews>
  <sheetFormatPr defaultRowHeight="15" x14ac:dyDescent="0.25"/>
  <cols>
    <col min="2" max="2" width="25.42578125" customWidth="1"/>
    <col min="3" max="3" width="19.42578125" customWidth="1"/>
    <col min="4" max="4" width="16.140625" customWidth="1"/>
    <col min="5" max="5" width="15.5703125" bestFit="1" customWidth="1"/>
    <col min="6" max="6" width="10.1406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318</v>
      </c>
      <c r="K1" s="1" t="s">
        <v>317</v>
      </c>
    </row>
    <row r="2" spans="1:11" x14ac:dyDescent="0.25">
      <c r="A2" t="s">
        <v>204</v>
      </c>
      <c r="B2" t="s">
        <v>205</v>
      </c>
      <c r="C2" t="s">
        <v>206</v>
      </c>
      <c r="D2" t="s">
        <v>207</v>
      </c>
      <c r="E2" s="4">
        <v>596.78</v>
      </c>
      <c r="F2" t="str">
        <f>LEFT(D2,FIND(" ",D2)-1)</f>
        <v>Up</v>
      </c>
    </row>
    <row r="3" spans="1:11" x14ac:dyDescent="0.25">
      <c r="A3" t="s">
        <v>208</v>
      </c>
      <c r="B3" t="s">
        <v>209</v>
      </c>
      <c r="C3" t="s">
        <v>210</v>
      </c>
      <c r="D3" t="s">
        <v>211</v>
      </c>
      <c r="E3" s="4" t="s">
        <v>212</v>
      </c>
      <c r="F3" t="str">
        <f t="shared" ref="F3:F26" si="0">LEFT(D3,FIND(" ",D3)-1)</f>
        <v>Up</v>
      </c>
    </row>
    <row r="4" spans="1:11" x14ac:dyDescent="0.25">
      <c r="A4" t="s">
        <v>213</v>
      </c>
      <c r="B4" t="s">
        <v>214</v>
      </c>
      <c r="C4" t="s">
        <v>215</v>
      </c>
      <c r="D4" t="s">
        <v>216</v>
      </c>
      <c r="E4" s="4" t="s">
        <v>217</v>
      </c>
      <c r="F4" t="str">
        <f t="shared" si="0"/>
        <v>Up</v>
      </c>
    </row>
    <row r="5" spans="1:11" x14ac:dyDescent="0.25">
      <c r="A5" t="s">
        <v>218</v>
      </c>
      <c r="B5" t="s">
        <v>219</v>
      </c>
      <c r="C5" t="s">
        <v>220</v>
      </c>
      <c r="D5" t="s">
        <v>221</v>
      </c>
      <c r="E5" s="4">
        <v>796.33600000000001</v>
      </c>
      <c r="F5" t="str">
        <f t="shared" si="0"/>
        <v>Up</v>
      </c>
    </row>
    <row r="6" spans="1:11" x14ac:dyDescent="0.25">
      <c r="A6" t="s">
        <v>222</v>
      </c>
      <c r="B6" t="s">
        <v>223</v>
      </c>
      <c r="C6" t="s">
        <v>224</v>
      </c>
      <c r="D6" t="s">
        <v>225</v>
      </c>
      <c r="E6" s="4" t="s">
        <v>226</v>
      </c>
      <c r="F6" t="str">
        <f t="shared" si="0"/>
        <v>Up</v>
      </c>
    </row>
    <row r="7" spans="1:11" x14ac:dyDescent="0.25">
      <c r="A7" t="s">
        <v>227</v>
      </c>
      <c r="B7" t="s">
        <v>228</v>
      </c>
      <c r="C7" t="s">
        <v>229</v>
      </c>
      <c r="D7" t="s">
        <v>230</v>
      </c>
      <c r="E7" s="4">
        <v>382.97399999999999</v>
      </c>
      <c r="F7" t="str">
        <f t="shared" si="0"/>
        <v>Up</v>
      </c>
    </row>
    <row r="8" spans="1:11" x14ac:dyDescent="0.25">
      <c r="A8" t="s">
        <v>231</v>
      </c>
      <c r="B8" t="s">
        <v>232</v>
      </c>
      <c r="C8" t="s">
        <v>233</v>
      </c>
      <c r="D8" t="s">
        <v>234</v>
      </c>
      <c r="E8" s="4">
        <v>556.17499999999995</v>
      </c>
      <c r="F8" t="str">
        <f t="shared" si="0"/>
        <v>Up</v>
      </c>
    </row>
    <row r="9" spans="1:11" x14ac:dyDescent="0.25">
      <c r="A9" t="s">
        <v>235</v>
      </c>
      <c r="B9" t="s">
        <v>236</v>
      </c>
      <c r="C9" t="s">
        <v>237</v>
      </c>
      <c r="D9" t="s">
        <v>238</v>
      </c>
      <c r="E9" s="4" t="s">
        <v>239</v>
      </c>
      <c r="F9" t="str">
        <f t="shared" si="0"/>
        <v>Up</v>
      </c>
    </row>
    <row r="10" spans="1:11" x14ac:dyDescent="0.25">
      <c r="A10" t="s">
        <v>240</v>
      </c>
      <c r="B10" t="s">
        <v>241</v>
      </c>
      <c r="C10" t="s">
        <v>242</v>
      </c>
      <c r="D10" t="s">
        <v>243</v>
      </c>
      <c r="E10" s="4">
        <v>799.10500000000002</v>
      </c>
      <c r="F10" t="str">
        <f t="shared" si="0"/>
        <v>Up</v>
      </c>
    </row>
    <row r="11" spans="1:11" x14ac:dyDescent="0.25">
      <c r="A11" t="s">
        <v>244</v>
      </c>
      <c r="B11" t="s">
        <v>245</v>
      </c>
      <c r="C11" t="s">
        <v>246</v>
      </c>
      <c r="D11" t="s">
        <v>247</v>
      </c>
      <c r="E11" s="4">
        <v>359.923</v>
      </c>
      <c r="F11" t="str">
        <f t="shared" si="0"/>
        <v>Up</v>
      </c>
    </row>
    <row r="12" spans="1:11" x14ac:dyDescent="0.25">
      <c r="A12" t="s">
        <v>248</v>
      </c>
      <c r="B12" t="s">
        <v>249</v>
      </c>
      <c r="C12" t="s">
        <v>250</v>
      </c>
      <c r="D12" t="s">
        <v>251</v>
      </c>
      <c r="E12" s="4">
        <v>470.12299999999999</v>
      </c>
      <c r="F12" t="str">
        <f t="shared" si="0"/>
        <v>Up</v>
      </c>
    </row>
    <row r="13" spans="1:11" x14ac:dyDescent="0.25">
      <c r="A13" t="s">
        <v>252</v>
      </c>
      <c r="B13" t="s">
        <v>253</v>
      </c>
      <c r="C13" t="s">
        <v>254</v>
      </c>
      <c r="D13" t="s">
        <v>255</v>
      </c>
      <c r="E13" s="4" t="s">
        <v>256</v>
      </c>
      <c r="F13" t="str">
        <f t="shared" si="0"/>
        <v>Up</v>
      </c>
    </row>
    <row r="14" spans="1:11" x14ac:dyDescent="0.25">
      <c r="A14" t="s">
        <v>257</v>
      </c>
      <c r="B14" t="s">
        <v>258</v>
      </c>
      <c r="C14" t="s">
        <v>259</v>
      </c>
      <c r="D14" t="s">
        <v>260</v>
      </c>
      <c r="E14" s="4" t="s">
        <v>261</v>
      </c>
      <c r="F14" t="str">
        <f t="shared" si="0"/>
        <v>Up</v>
      </c>
    </row>
    <row r="15" spans="1:11" x14ac:dyDescent="0.25">
      <c r="A15" t="s">
        <v>262</v>
      </c>
      <c r="B15" t="s">
        <v>263</v>
      </c>
      <c r="C15" t="s">
        <v>264</v>
      </c>
      <c r="D15" t="s">
        <v>265</v>
      </c>
      <c r="E15" s="4" t="s">
        <v>266</v>
      </c>
      <c r="F15" t="str">
        <f t="shared" si="0"/>
        <v>Up</v>
      </c>
    </row>
    <row r="16" spans="1:11" x14ac:dyDescent="0.25">
      <c r="A16" t="s">
        <v>267</v>
      </c>
      <c r="B16" t="s">
        <v>268</v>
      </c>
      <c r="C16" t="s">
        <v>269</v>
      </c>
      <c r="D16" t="s">
        <v>270</v>
      </c>
      <c r="E16" s="4">
        <v>414.81400000000002</v>
      </c>
      <c r="F16" t="str">
        <f t="shared" si="0"/>
        <v>Up</v>
      </c>
    </row>
    <row r="17" spans="1:6" x14ac:dyDescent="0.25">
      <c r="A17" t="s">
        <v>271</v>
      </c>
      <c r="B17" t="s">
        <v>272</v>
      </c>
      <c r="C17" t="s">
        <v>273</v>
      </c>
      <c r="D17" t="s">
        <v>274</v>
      </c>
      <c r="E17" s="4">
        <v>342.93099999999998</v>
      </c>
      <c r="F17" t="str">
        <f t="shared" si="0"/>
        <v>Up</v>
      </c>
    </row>
    <row r="18" spans="1:6" x14ac:dyDescent="0.25">
      <c r="A18" t="s">
        <v>275</v>
      </c>
      <c r="B18" t="s">
        <v>276</v>
      </c>
      <c r="C18" t="s">
        <v>277</v>
      </c>
      <c r="D18" t="s">
        <v>278</v>
      </c>
      <c r="E18" s="4" t="s">
        <v>279</v>
      </c>
      <c r="F18" t="str">
        <f t="shared" si="0"/>
        <v>Up</v>
      </c>
    </row>
    <row r="19" spans="1:6" x14ac:dyDescent="0.25">
      <c r="A19" t="s">
        <v>280</v>
      </c>
      <c r="B19" t="s">
        <v>281</v>
      </c>
      <c r="C19" t="s">
        <v>282</v>
      </c>
      <c r="D19" t="s">
        <v>283</v>
      </c>
      <c r="E19" s="4">
        <v>706.43499999999995</v>
      </c>
      <c r="F19" t="str">
        <f t="shared" si="0"/>
        <v>Up</v>
      </c>
    </row>
    <row r="20" spans="1:6" x14ac:dyDescent="0.25">
      <c r="A20" t="s">
        <v>284</v>
      </c>
      <c r="B20" t="s">
        <v>285</v>
      </c>
      <c r="C20" t="s">
        <v>286</v>
      </c>
      <c r="D20" t="s">
        <v>287</v>
      </c>
      <c r="E20" s="4" t="s">
        <v>288</v>
      </c>
      <c r="F20" t="str">
        <f t="shared" si="0"/>
        <v>Up</v>
      </c>
    </row>
    <row r="21" spans="1:6" x14ac:dyDescent="0.25">
      <c r="A21" t="s">
        <v>289</v>
      </c>
      <c r="B21" t="s">
        <v>290</v>
      </c>
      <c r="C21" t="s">
        <v>291</v>
      </c>
      <c r="D21" t="s">
        <v>292</v>
      </c>
      <c r="E21" s="4" t="s">
        <v>293</v>
      </c>
      <c r="F21" t="str">
        <f t="shared" si="0"/>
        <v>Up</v>
      </c>
    </row>
    <row r="22" spans="1:6" x14ac:dyDescent="0.25">
      <c r="A22" t="s">
        <v>294</v>
      </c>
      <c r="B22" t="s">
        <v>295</v>
      </c>
      <c r="C22" t="s">
        <v>296</v>
      </c>
      <c r="D22" t="s">
        <v>297</v>
      </c>
      <c r="E22" s="4" t="s">
        <v>298</v>
      </c>
      <c r="F22" t="str">
        <f t="shared" si="0"/>
        <v>Up</v>
      </c>
    </row>
    <row r="23" spans="1:6" x14ac:dyDescent="0.25">
      <c r="A23" t="s">
        <v>299</v>
      </c>
      <c r="B23" t="s">
        <v>300</v>
      </c>
      <c r="C23" t="s">
        <v>301</v>
      </c>
      <c r="D23" t="s">
        <v>302</v>
      </c>
      <c r="E23" s="4">
        <v>227.59700000000001</v>
      </c>
      <c r="F23" t="str">
        <f t="shared" si="0"/>
        <v>Up</v>
      </c>
    </row>
    <row r="24" spans="1:6" x14ac:dyDescent="0.25">
      <c r="A24" t="s">
        <v>303</v>
      </c>
      <c r="B24" t="s">
        <v>304</v>
      </c>
      <c r="C24" t="s">
        <v>305</v>
      </c>
      <c r="D24" t="s">
        <v>306</v>
      </c>
      <c r="E24" s="4" t="s">
        <v>307</v>
      </c>
      <c r="F24" t="str">
        <f t="shared" si="0"/>
        <v>Up</v>
      </c>
    </row>
    <row r="25" spans="1:6" x14ac:dyDescent="0.25">
      <c r="A25" t="s">
        <v>308</v>
      </c>
      <c r="B25" t="s">
        <v>309</v>
      </c>
      <c r="C25" t="s">
        <v>310</v>
      </c>
      <c r="D25" t="s">
        <v>311</v>
      </c>
      <c r="E25" s="4">
        <v>365.149</v>
      </c>
      <c r="F25" t="str">
        <f t="shared" si="0"/>
        <v>Up</v>
      </c>
    </row>
    <row r="26" spans="1:6" x14ac:dyDescent="0.25">
      <c r="A26" t="s">
        <v>312</v>
      </c>
      <c r="B26" t="s">
        <v>313</v>
      </c>
      <c r="C26" t="s">
        <v>314</v>
      </c>
      <c r="D26" t="s">
        <v>315</v>
      </c>
      <c r="E26" s="4" t="s">
        <v>316</v>
      </c>
      <c r="F26" t="str">
        <f t="shared" si="0"/>
        <v>Up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24" sqref="B24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319</v>
      </c>
    </row>
    <row r="2" spans="1:2" x14ac:dyDescent="0.25">
      <c r="A2" s="1" t="s">
        <v>320</v>
      </c>
      <c r="B2" s="1" t="s">
        <v>321</v>
      </c>
    </row>
    <row r="3" spans="1:2" x14ac:dyDescent="0.25">
      <c r="A3" t="s">
        <v>5</v>
      </c>
      <c r="B3">
        <v>0</v>
      </c>
    </row>
    <row r="4" spans="1:2" x14ac:dyDescent="0.25">
      <c r="A4" t="s">
        <v>9</v>
      </c>
      <c r="B4">
        <v>0</v>
      </c>
    </row>
    <row r="5" spans="1:2" x14ac:dyDescent="0.25">
      <c r="A5" t="s">
        <v>13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19</v>
      </c>
      <c r="B7">
        <v>1250</v>
      </c>
    </row>
    <row r="8" spans="1:2" x14ac:dyDescent="0.25">
      <c r="A8" t="s">
        <v>23</v>
      </c>
      <c r="B8">
        <v>250</v>
      </c>
    </row>
    <row r="9" spans="1:2" x14ac:dyDescent="0.25">
      <c r="A9" t="s">
        <v>27</v>
      </c>
      <c r="B9">
        <v>0</v>
      </c>
    </row>
    <row r="10" spans="1:2" x14ac:dyDescent="0.25">
      <c r="A10" t="s">
        <v>32</v>
      </c>
      <c r="B10">
        <v>0</v>
      </c>
    </row>
    <row r="11" spans="1:2" x14ac:dyDescent="0.25">
      <c r="A11" t="s">
        <v>36</v>
      </c>
      <c r="B11">
        <v>288</v>
      </c>
    </row>
    <row r="12" spans="1:2" x14ac:dyDescent="0.25">
      <c r="A12" t="s">
        <v>40</v>
      </c>
      <c r="B12">
        <v>145</v>
      </c>
    </row>
    <row r="13" spans="1:2" x14ac:dyDescent="0.25">
      <c r="A13" t="s">
        <v>44</v>
      </c>
      <c r="B13">
        <v>0</v>
      </c>
    </row>
    <row r="14" spans="1:2" x14ac:dyDescent="0.25">
      <c r="A14" t="s">
        <v>48</v>
      </c>
      <c r="B14">
        <v>1000</v>
      </c>
    </row>
    <row r="15" spans="1:2" x14ac:dyDescent="0.25">
      <c r="A15" t="s">
        <v>53</v>
      </c>
      <c r="B15">
        <v>0</v>
      </c>
    </row>
    <row r="16" spans="1:2" x14ac:dyDescent="0.25">
      <c r="A16" t="s">
        <v>57</v>
      </c>
      <c r="B16">
        <v>0</v>
      </c>
    </row>
    <row r="17" spans="1:2" x14ac:dyDescent="0.25">
      <c r="A17" t="s">
        <v>61</v>
      </c>
      <c r="B17">
        <v>154</v>
      </c>
    </row>
    <row r="18" spans="1:2" x14ac:dyDescent="0.25">
      <c r="A18" t="s">
        <v>65</v>
      </c>
      <c r="B18">
        <v>0</v>
      </c>
    </row>
    <row r="19" spans="1:2" x14ac:dyDescent="0.25">
      <c r="A19" t="s">
        <v>68</v>
      </c>
      <c r="B19">
        <v>0</v>
      </c>
    </row>
    <row r="20" spans="1:2" x14ac:dyDescent="0.25">
      <c r="A20" t="s">
        <v>72</v>
      </c>
      <c r="B20">
        <v>0</v>
      </c>
    </row>
    <row r="21" spans="1:2" x14ac:dyDescent="0.25">
      <c r="A21" t="s">
        <v>75</v>
      </c>
      <c r="B21">
        <v>123</v>
      </c>
    </row>
    <row r="22" spans="1:2" x14ac:dyDescent="0.25">
      <c r="A22" t="s">
        <v>79</v>
      </c>
      <c r="B22">
        <v>234</v>
      </c>
    </row>
    <row r="23" spans="1:2" x14ac:dyDescent="0.25">
      <c r="A23" t="s">
        <v>83</v>
      </c>
      <c r="B23">
        <v>345</v>
      </c>
    </row>
    <row r="24" spans="1:2" x14ac:dyDescent="0.25">
      <c r="A24" t="s">
        <v>87</v>
      </c>
      <c r="B24">
        <v>0</v>
      </c>
    </row>
    <row r="25" spans="1:2" x14ac:dyDescent="0.25">
      <c r="A25" t="s">
        <v>91</v>
      </c>
      <c r="B25">
        <v>0</v>
      </c>
    </row>
    <row r="26" spans="1:2" x14ac:dyDescent="0.25">
      <c r="A26" t="s">
        <v>94</v>
      </c>
      <c r="B26">
        <v>0</v>
      </c>
    </row>
    <row r="27" spans="1:2" x14ac:dyDescent="0.25">
      <c r="A27" t="s">
        <v>98</v>
      </c>
      <c r="B27">
        <v>0</v>
      </c>
    </row>
    <row r="28" spans="1:2" x14ac:dyDescent="0.25">
      <c r="A28" t="s">
        <v>102</v>
      </c>
      <c r="B28">
        <v>0</v>
      </c>
    </row>
    <row r="29" spans="1:2" x14ac:dyDescent="0.25">
      <c r="A29" t="s">
        <v>106</v>
      </c>
      <c r="B29">
        <v>0</v>
      </c>
    </row>
    <row r="30" spans="1:2" x14ac:dyDescent="0.25">
      <c r="A30" t="s">
        <v>110</v>
      </c>
      <c r="B30">
        <v>0</v>
      </c>
    </row>
    <row r="31" spans="1:2" x14ac:dyDescent="0.25">
      <c r="A31" t="s">
        <v>114</v>
      </c>
      <c r="B31">
        <v>0</v>
      </c>
    </row>
    <row r="32" spans="1:2" x14ac:dyDescent="0.25">
      <c r="A32" t="s">
        <v>118</v>
      </c>
      <c r="B32">
        <v>100</v>
      </c>
    </row>
    <row r="33" spans="1:2" x14ac:dyDescent="0.25">
      <c r="A33" t="s">
        <v>122</v>
      </c>
      <c r="B33">
        <v>0</v>
      </c>
    </row>
    <row r="34" spans="1:2" x14ac:dyDescent="0.25">
      <c r="A34" t="s">
        <v>126</v>
      </c>
      <c r="B34">
        <v>0</v>
      </c>
    </row>
    <row r="35" spans="1:2" x14ac:dyDescent="0.25">
      <c r="A35" t="s">
        <v>130</v>
      </c>
      <c r="B35">
        <v>0</v>
      </c>
    </row>
    <row r="36" spans="1:2" x14ac:dyDescent="0.25">
      <c r="A36" t="s">
        <v>135</v>
      </c>
      <c r="B36">
        <v>0</v>
      </c>
    </row>
    <row r="37" spans="1:2" x14ac:dyDescent="0.25">
      <c r="A37" t="s">
        <v>139</v>
      </c>
      <c r="B37">
        <v>0</v>
      </c>
    </row>
    <row r="38" spans="1:2" x14ac:dyDescent="0.25">
      <c r="A38" t="s">
        <v>143</v>
      </c>
      <c r="B38">
        <v>0</v>
      </c>
    </row>
    <row r="39" spans="1:2" x14ac:dyDescent="0.25">
      <c r="A39" t="s">
        <v>147</v>
      </c>
      <c r="B39">
        <v>0</v>
      </c>
    </row>
    <row r="40" spans="1:2" x14ac:dyDescent="0.25">
      <c r="A40" t="s">
        <v>152</v>
      </c>
      <c r="B40">
        <v>889</v>
      </c>
    </row>
    <row r="41" spans="1:2" x14ac:dyDescent="0.25">
      <c r="A41" t="s">
        <v>157</v>
      </c>
      <c r="B41">
        <v>0</v>
      </c>
    </row>
    <row r="42" spans="1:2" x14ac:dyDescent="0.25">
      <c r="A42" t="s">
        <v>162</v>
      </c>
      <c r="B42">
        <v>0</v>
      </c>
    </row>
    <row r="43" spans="1:2" x14ac:dyDescent="0.25">
      <c r="A43" t="s">
        <v>166</v>
      </c>
      <c r="B43">
        <v>0</v>
      </c>
    </row>
    <row r="44" spans="1:2" x14ac:dyDescent="0.25">
      <c r="A44" t="s">
        <v>171</v>
      </c>
      <c r="B44">
        <v>0</v>
      </c>
    </row>
    <row r="45" spans="1:2" x14ac:dyDescent="0.25">
      <c r="A45" t="s">
        <v>174</v>
      </c>
      <c r="B45">
        <v>0</v>
      </c>
    </row>
    <row r="46" spans="1:2" x14ac:dyDescent="0.25">
      <c r="A46" t="s">
        <v>178</v>
      </c>
      <c r="B46">
        <v>0</v>
      </c>
    </row>
    <row r="47" spans="1:2" x14ac:dyDescent="0.25">
      <c r="A47" t="s">
        <v>182</v>
      </c>
      <c r="B47">
        <v>0</v>
      </c>
    </row>
    <row r="48" spans="1:2" x14ac:dyDescent="0.25">
      <c r="A48" t="s">
        <v>186</v>
      </c>
      <c r="B48">
        <v>0</v>
      </c>
    </row>
    <row r="49" spans="1:2" x14ac:dyDescent="0.25">
      <c r="A49" t="s">
        <v>190</v>
      </c>
      <c r="B49">
        <v>7000</v>
      </c>
    </row>
    <row r="50" spans="1:2" x14ac:dyDescent="0.25">
      <c r="A50" t="s">
        <v>193</v>
      </c>
      <c r="B50">
        <v>0</v>
      </c>
    </row>
    <row r="51" spans="1:2" x14ac:dyDescent="0.25">
      <c r="A51" t="s">
        <v>197</v>
      </c>
      <c r="B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OSLO Stock Exhange</vt:lpstr>
      <vt:lpstr>AEX</vt:lpstr>
      <vt:lpstr>My Shares</vt:lpstr>
      <vt:lpstr>AEX!cp?s__5EAEX_Components</vt:lpstr>
      <vt:lpstr>'OSLO Stock Exhange'!cp?s__5EOSEAX_Components</vt:lpstr>
    </vt:vector>
  </TitlesOfParts>
  <Company>EVRY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 Bakkeløkken</dc:creator>
  <cp:lastModifiedBy>Terje Bakkeløkken</cp:lastModifiedBy>
  <dcterms:created xsi:type="dcterms:W3CDTF">2015-04-07T16:53:52Z</dcterms:created>
  <dcterms:modified xsi:type="dcterms:W3CDTF">2015-04-08T06:04:43Z</dcterms:modified>
</cp:coreProperties>
</file>