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68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2" i="1"/>
  <c r="U11"/>
  <c r="U10"/>
  <c r="U9"/>
  <c r="U8"/>
  <c r="U7"/>
  <c r="U6"/>
  <c r="U5"/>
  <c r="U4"/>
  <c r="U3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E17" s="1"/>
  <c r="D17"/>
  <c r="F17"/>
  <c r="B18"/>
  <c r="C18"/>
  <c r="D18"/>
  <c r="E18"/>
  <c r="F18"/>
  <c r="G18"/>
  <c r="B19"/>
  <c r="C19"/>
  <c r="D19"/>
  <c r="E19"/>
  <c r="F19"/>
  <c r="G19"/>
  <c r="B20"/>
  <c r="F20" s="1"/>
  <c r="C20"/>
  <c r="D20"/>
  <c r="G20"/>
  <c r="B21"/>
  <c r="C21"/>
  <c r="D21"/>
  <c r="E21"/>
  <c r="F21"/>
  <c r="G21"/>
  <c r="B22"/>
  <c r="C22"/>
  <c r="D22"/>
  <c r="E22"/>
  <c r="F22"/>
  <c r="G22"/>
  <c r="B23"/>
  <c r="F23" s="1"/>
  <c r="C23"/>
  <c r="E23" s="1"/>
  <c r="D23"/>
  <c r="A17"/>
  <c r="A18"/>
  <c r="A19" s="1"/>
  <c r="A20" s="1"/>
  <c r="A21" s="1"/>
  <c r="A22" s="1"/>
  <c r="A23" s="1"/>
  <c r="A16"/>
  <c r="A8"/>
  <c r="A9"/>
  <c r="A10" s="1"/>
  <c r="A11" s="1"/>
  <c r="A12" s="1"/>
  <c r="A13" s="1"/>
  <c r="A14" s="1"/>
  <c r="A7"/>
  <c r="C7"/>
  <c r="E7" s="1"/>
  <c r="C6"/>
  <c r="G6" s="1"/>
  <c r="G7"/>
  <c r="B7"/>
  <c r="D7" s="1"/>
  <c r="B6"/>
  <c r="F6" s="1"/>
  <c r="E6"/>
  <c r="K20" l="1"/>
  <c r="I19"/>
  <c r="G17"/>
  <c r="I17" s="1"/>
  <c r="J21"/>
  <c r="K21"/>
  <c r="E20"/>
  <c r="G23"/>
  <c r="J23" s="1"/>
  <c r="J14"/>
  <c r="K14"/>
  <c r="I8"/>
  <c r="J13"/>
  <c r="K13"/>
  <c r="J12"/>
  <c r="K12"/>
  <c r="I11"/>
  <c r="K11"/>
  <c r="I10"/>
  <c r="K10"/>
  <c r="I9"/>
  <c r="K9"/>
  <c r="K19"/>
  <c r="I18"/>
  <c r="K18"/>
  <c r="J6"/>
  <c r="I23"/>
  <c r="K23"/>
  <c r="I22"/>
  <c r="K22"/>
  <c r="I21"/>
  <c r="J17"/>
  <c r="K17"/>
  <c r="J16"/>
  <c r="K16"/>
  <c r="I15"/>
  <c r="K15"/>
  <c r="I14"/>
  <c r="J8"/>
  <c r="K8"/>
  <c r="I6"/>
  <c r="J19"/>
  <c r="J15"/>
  <c r="J11"/>
  <c r="J9"/>
  <c r="K7"/>
  <c r="I20"/>
  <c r="I16"/>
  <c r="I13"/>
  <c r="I12"/>
  <c r="J22"/>
  <c r="J20"/>
  <c r="J18"/>
  <c r="J10"/>
  <c r="K6"/>
  <c r="D6"/>
  <c r="F7"/>
  <c r="I7" s="1"/>
  <c r="J7" l="1"/>
</calcChain>
</file>

<file path=xl/sharedStrings.xml><?xml version="1.0" encoding="utf-8"?>
<sst xmlns="http://schemas.openxmlformats.org/spreadsheetml/2006/main" count="16" uniqueCount="12">
  <si>
    <t>Ref voltage</t>
  </si>
  <si>
    <t>Max pot pos</t>
  </si>
  <si>
    <t>Pos array</t>
  </si>
  <si>
    <t>Fall percent</t>
  </si>
  <si>
    <t>Rise percent</t>
  </si>
  <si>
    <t>Max elements</t>
  </si>
  <si>
    <t>Curve difference</t>
  </si>
  <si>
    <t>LOG Diff</t>
  </si>
  <si>
    <t>(Percent Diff)^2</t>
  </si>
  <si>
    <t>(LOG Diff)^2</t>
  </si>
  <si>
    <t>Base 10</t>
  </si>
  <si>
    <t>Base 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</si>
</sst>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strRef>
              <c:f>Sheet1!$B$5</c:f>
              <c:strCache>
                <c:ptCount val="1"/>
                <c:pt idx="0">
                  <c:v>Rise percent</c:v>
                </c:pt>
              </c:strCache>
            </c:strRef>
          </c:tx>
          <c:val>
            <c:numRef>
              <c:f>Sheet1!$B$6:$B$23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Fall percent</c:v>
                </c:pt>
              </c:strCache>
            </c:strRef>
          </c:tx>
          <c:val>
            <c:numRef>
              <c:f>Sheet1!$C$6:$C$23</c:f>
              <c:numCache>
                <c:formatCode>General</c:formatCode>
                <c:ptCount val="18"/>
                <c:pt idx="0">
                  <c:v>30</c:v>
                </c:pt>
                <c:pt idx="1">
                  <c:v>32.5</c:v>
                </c:pt>
                <c:pt idx="2">
                  <c:v>35</c:v>
                </c:pt>
                <c:pt idx="3">
                  <c:v>37.5</c:v>
                </c:pt>
                <c:pt idx="4">
                  <c:v>40</c:v>
                </c:pt>
                <c:pt idx="5">
                  <c:v>42.5</c:v>
                </c:pt>
                <c:pt idx="6">
                  <c:v>45</c:v>
                </c:pt>
                <c:pt idx="7">
                  <c:v>47.5</c:v>
                </c:pt>
                <c:pt idx="8">
                  <c:v>50</c:v>
                </c:pt>
                <c:pt idx="9">
                  <c:v>50</c:v>
                </c:pt>
                <c:pt idx="10">
                  <c:v>47.5</c:v>
                </c:pt>
                <c:pt idx="11">
                  <c:v>45</c:v>
                </c:pt>
                <c:pt idx="12">
                  <c:v>42.5</c:v>
                </c:pt>
                <c:pt idx="13">
                  <c:v>40</c:v>
                </c:pt>
                <c:pt idx="14">
                  <c:v>37.5</c:v>
                </c:pt>
                <c:pt idx="15">
                  <c:v>35</c:v>
                </c:pt>
                <c:pt idx="16">
                  <c:v>32.5</c:v>
                </c:pt>
                <c:pt idx="17">
                  <c:v>30</c:v>
                </c:pt>
              </c:numCache>
            </c:numRef>
          </c:val>
        </c:ser>
        <c:marker val="1"/>
        <c:axId val="72877568"/>
        <c:axId val="72879104"/>
      </c:lineChart>
      <c:catAx>
        <c:axId val="72877568"/>
        <c:scaling>
          <c:orientation val="minMax"/>
        </c:scaling>
        <c:axPos val="b"/>
        <c:tickLblPos val="nextTo"/>
        <c:crossAx val="72879104"/>
        <c:crosses val="autoZero"/>
        <c:auto val="1"/>
        <c:lblAlgn val="ctr"/>
        <c:lblOffset val="100"/>
      </c:catAx>
      <c:valAx>
        <c:axId val="72879104"/>
        <c:scaling>
          <c:orientation val="minMax"/>
        </c:scaling>
        <c:axPos val="l"/>
        <c:majorGridlines/>
        <c:numFmt formatCode="General" sourceLinked="1"/>
        <c:tickLblPos val="nextTo"/>
        <c:crossAx val="7287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strRef>
              <c:f>Sheet1!$D$5</c:f>
              <c:strCache>
                <c:ptCount val="1"/>
                <c:pt idx="0">
                  <c:v>Rise percent</c:v>
                </c:pt>
              </c:strCache>
            </c:strRef>
          </c:tx>
          <c:val>
            <c:numRef>
              <c:f>Sheet1!$D$6:$D$23</c:f>
              <c:numCache>
                <c:formatCode>General</c:formatCode>
                <c:ptCount val="18"/>
                <c:pt idx="0">
                  <c:v>2.7182818284590451</c:v>
                </c:pt>
                <c:pt idx="1">
                  <c:v>3.2416785254158604</c:v>
                </c:pt>
                <c:pt idx="2">
                  <c:v>3.6730779743072031</c:v>
                </c:pt>
                <c:pt idx="3">
                  <c:v>4.0468548884254822</c:v>
                </c:pt>
                <c:pt idx="4">
                  <c:v>4.3803176943722271</c:v>
                </c:pt>
                <c:pt idx="5">
                  <c:v>4.6836046805947325</c:v>
                </c:pt>
                <c:pt idx="6">
                  <c:v>4.9632461447122429</c:v>
                </c:pt>
                <c:pt idx="7">
                  <c:v>5.2237342190508258</c:v>
                </c:pt>
                <c:pt idx="8">
                  <c:v>5.4683121522831533</c:v>
                </c:pt>
                <c:pt idx="9">
                  <c:v>5.4683121522831533</c:v>
                </c:pt>
                <c:pt idx="10">
                  <c:v>5.2237342190508258</c:v>
                </c:pt>
                <c:pt idx="11">
                  <c:v>4.9632461447122429</c:v>
                </c:pt>
                <c:pt idx="12">
                  <c:v>4.6836046805947325</c:v>
                </c:pt>
                <c:pt idx="13">
                  <c:v>4.3803176943722271</c:v>
                </c:pt>
                <c:pt idx="14">
                  <c:v>4.0468548884254822</c:v>
                </c:pt>
                <c:pt idx="15">
                  <c:v>3.6730779743072031</c:v>
                </c:pt>
                <c:pt idx="16">
                  <c:v>3.2416785254158604</c:v>
                </c:pt>
                <c:pt idx="17">
                  <c:v>2.7182818284590451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Fall percent</c:v>
                </c:pt>
              </c:strCache>
            </c:strRef>
          </c:tx>
          <c:val>
            <c:numRef>
              <c:f>Sheet1!$E$6:$E$23</c:f>
              <c:numCache>
                <c:formatCode>General</c:formatCode>
                <c:ptCount val="18"/>
                <c:pt idx="0">
                  <c:v>4.3803176943722271</c:v>
                </c:pt>
                <c:pt idx="1">
                  <c:v>4.5352642957635592</c:v>
                </c:pt>
                <c:pt idx="2">
                  <c:v>4.6836046805947325</c:v>
                </c:pt>
                <c:pt idx="3">
                  <c:v>4.8260641887599363</c:v>
                </c:pt>
                <c:pt idx="4">
                  <c:v>4.9632461447122429</c:v>
                </c:pt>
                <c:pt idx="5">
                  <c:v>5.0956586394668646</c:v>
                </c:pt>
                <c:pt idx="6">
                  <c:v>5.2237342190508258</c:v>
                </c:pt>
                <c:pt idx="7">
                  <c:v>5.3478446449164014</c:v>
                </c:pt>
                <c:pt idx="8">
                  <c:v>5.4683121522831533</c:v>
                </c:pt>
                <c:pt idx="9">
                  <c:v>5.4683121522831533</c:v>
                </c:pt>
                <c:pt idx="10">
                  <c:v>5.3478446449164014</c:v>
                </c:pt>
                <c:pt idx="11">
                  <c:v>5.2237342190508258</c:v>
                </c:pt>
                <c:pt idx="12">
                  <c:v>5.0956586394668646</c:v>
                </c:pt>
                <c:pt idx="13">
                  <c:v>4.9632461447122429</c:v>
                </c:pt>
                <c:pt idx="14">
                  <c:v>4.8260641887599363</c:v>
                </c:pt>
                <c:pt idx="15">
                  <c:v>4.6836046805947325</c:v>
                </c:pt>
                <c:pt idx="16">
                  <c:v>4.5352642957635592</c:v>
                </c:pt>
                <c:pt idx="17">
                  <c:v>4.3803176943722271</c:v>
                </c:pt>
              </c:numCache>
            </c:numRef>
          </c:val>
        </c:ser>
        <c:marker val="1"/>
        <c:axId val="92046464"/>
        <c:axId val="92048000"/>
      </c:lineChart>
      <c:catAx>
        <c:axId val="92046464"/>
        <c:scaling>
          <c:orientation val="minMax"/>
        </c:scaling>
        <c:axPos val="b"/>
        <c:tickLblPos val="nextTo"/>
        <c:crossAx val="92048000"/>
        <c:crosses val="autoZero"/>
        <c:auto val="1"/>
        <c:lblAlgn val="ctr"/>
        <c:lblOffset val="100"/>
      </c:catAx>
      <c:valAx>
        <c:axId val="92048000"/>
        <c:scaling>
          <c:orientation val="minMax"/>
        </c:scaling>
        <c:axPos val="l"/>
        <c:majorGridlines/>
        <c:numFmt formatCode="General" sourceLinked="1"/>
        <c:tickLblPos val="nextTo"/>
        <c:crossAx val="920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strRef>
              <c:f>Sheet1!$F$5</c:f>
              <c:strCache>
                <c:ptCount val="1"/>
                <c:pt idx="0">
                  <c:v>Rise percent</c:v>
                </c:pt>
              </c:strCache>
            </c:strRef>
          </c:tx>
          <c:val>
            <c:numRef>
              <c:f>Sheet1!$F$6:$F$23</c:f>
              <c:numCache>
                <c:formatCode>General</c:formatCode>
                <c:ptCount val="18"/>
                <c:pt idx="0">
                  <c:v>1</c:v>
                </c:pt>
                <c:pt idx="1">
                  <c:v>1.1760912590556813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1.4771212547196624</c:v>
                </c:pt>
                <c:pt idx="5">
                  <c:v>1.5440680443502757</c:v>
                </c:pt>
                <c:pt idx="6">
                  <c:v>1.6020599913279623</c:v>
                </c:pt>
                <c:pt idx="7">
                  <c:v>1.6532125137753437</c:v>
                </c:pt>
                <c:pt idx="8">
                  <c:v>1.6989700043360187</c:v>
                </c:pt>
                <c:pt idx="9">
                  <c:v>1.6989700043360187</c:v>
                </c:pt>
                <c:pt idx="10">
                  <c:v>1.6532125137753437</c:v>
                </c:pt>
                <c:pt idx="11">
                  <c:v>1.6020599913279623</c:v>
                </c:pt>
                <c:pt idx="12">
                  <c:v>1.5440680443502757</c:v>
                </c:pt>
                <c:pt idx="13">
                  <c:v>1.4771212547196624</c:v>
                </c:pt>
                <c:pt idx="14">
                  <c:v>1.3979400086720377</c:v>
                </c:pt>
                <c:pt idx="15">
                  <c:v>1.3010299956639813</c:v>
                </c:pt>
                <c:pt idx="16">
                  <c:v>1.1760912590556813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Fall percent</c:v>
                </c:pt>
              </c:strCache>
            </c:strRef>
          </c:tx>
          <c:val>
            <c:numRef>
              <c:f>Sheet1!$G$6:$G$23</c:f>
              <c:numCache>
                <c:formatCode>General</c:formatCode>
                <c:ptCount val="18"/>
                <c:pt idx="0">
                  <c:v>1.4771212547196624</c:v>
                </c:pt>
                <c:pt idx="1">
                  <c:v>1.5118833609788744</c:v>
                </c:pt>
                <c:pt idx="2">
                  <c:v>1.5440680443502757</c:v>
                </c:pt>
                <c:pt idx="3">
                  <c:v>1.5740312677277188</c:v>
                </c:pt>
                <c:pt idx="4">
                  <c:v>1.6020599913279623</c:v>
                </c:pt>
                <c:pt idx="5">
                  <c:v>1.6283889300503116</c:v>
                </c:pt>
                <c:pt idx="6">
                  <c:v>1.6532125137753437</c:v>
                </c:pt>
                <c:pt idx="7">
                  <c:v>1.6766936096248666</c:v>
                </c:pt>
                <c:pt idx="8">
                  <c:v>1.6989700043360187</c:v>
                </c:pt>
                <c:pt idx="9">
                  <c:v>1.6989700043360187</c:v>
                </c:pt>
                <c:pt idx="10">
                  <c:v>1.6766936096248666</c:v>
                </c:pt>
                <c:pt idx="11">
                  <c:v>1.6532125137753437</c:v>
                </c:pt>
                <c:pt idx="12">
                  <c:v>1.6283889300503116</c:v>
                </c:pt>
                <c:pt idx="13">
                  <c:v>1.6020599913279623</c:v>
                </c:pt>
                <c:pt idx="14">
                  <c:v>1.5740312677277188</c:v>
                </c:pt>
                <c:pt idx="15">
                  <c:v>1.5440680443502757</c:v>
                </c:pt>
                <c:pt idx="16">
                  <c:v>1.5118833609788744</c:v>
                </c:pt>
                <c:pt idx="17">
                  <c:v>1.4771212547196624</c:v>
                </c:pt>
              </c:numCache>
            </c:numRef>
          </c:val>
        </c:ser>
        <c:marker val="1"/>
        <c:axId val="93194880"/>
        <c:axId val="93200768"/>
      </c:lineChart>
      <c:catAx>
        <c:axId val="93194880"/>
        <c:scaling>
          <c:orientation val="minMax"/>
        </c:scaling>
        <c:axPos val="b"/>
        <c:tickLblPos val="nextTo"/>
        <c:crossAx val="93200768"/>
        <c:crosses val="autoZero"/>
        <c:auto val="1"/>
        <c:lblAlgn val="ctr"/>
        <c:lblOffset val="100"/>
      </c:catAx>
      <c:valAx>
        <c:axId val="93200768"/>
        <c:scaling>
          <c:orientation val="minMax"/>
        </c:scaling>
        <c:axPos val="l"/>
        <c:majorGridlines/>
        <c:numFmt formatCode="General" sourceLinked="1"/>
        <c:tickLblPos val="nextTo"/>
        <c:crossAx val="931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Sheet1!$I$5</c:f>
              <c:strCache>
                <c:ptCount val="1"/>
                <c:pt idx="0">
                  <c:v>LOG Diff</c:v>
                </c:pt>
              </c:strCache>
            </c:strRef>
          </c:tx>
          <c:val>
            <c:numRef>
              <c:f>Sheet1!$I$6:$I$23</c:f>
              <c:numCache>
                <c:formatCode>General</c:formatCode>
                <c:ptCount val="18"/>
                <c:pt idx="0">
                  <c:v>15.745001405748859</c:v>
                </c:pt>
                <c:pt idx="1">
                  <c:v>11.081139363465372</c:v>
                </c:pt>
                <c:pt idx="2">
                  <c:v>8.0202556066477158</c:v>
                </c:pt>
                <c:pt idx="3">
                  <c:v>5.8110115488374774</c:v>
                </c:pt>
                <c:pt idx="4">
                  <c:v>4.1229783080738969</c:v>
                </c:pt>
                <c:pt idx="5">
                  <c:v>2.7825892281011857</c:v>
                </c:pt>
                <c:pt idx="6">
                  <c:v>1.6880332407635876</c:v>
                </c:pt>
                <c:pt idx="7">
                  <c:v>0.774876163034254</c:v>
                </c:pt>
                <c:pt idx="8">
                  <c:v>0</c:v>
                </c:pt>
                <c:pt idx="9">
                  <c:v>0</c:v>
                </c:pt>
                <c:pt idx="10">
                  <c:v>0.774876163034254</c:v>
                </c:pt>
                <c:pt idx="11">
                  <c:v>1.6880332407635876</c:v>
                </c:pt>
                <c:pt idx="12">
                  <c:v>2.7825892281011857</c:v>
                </c:pt>
                <c:pt idx="13">
                  <c:v>4.1229783080738969</c:v>
                </c:pt>
                <c:pt idx="14">
                  <c:v>5.8110115488374774</c:v>
                </c:pt>
                <c:pt idx="15">
                  <c:v>8.0202556066477158</c:v>
                </c:pt>
                <c:pt idx="16">
                  <c:v>11.081139363465372</c:v>
                </c:pt>
                <c:pt idx="17">
                  <c:v>15.745001405748859</c:v>
                </c:pt>
              </c:numCache>
            </c:numRef>
          </c:val>
        </c:ser>
        <c:marker val="1"/>
        <c:axId val="93220224"/>
        <c:axId val="93230208"/>
      </c:lineChart>
      <c:catAx>
        <c:axId val="93220224"/>
        <c:scaling>
          <c:orientation val="minMax"/>
        </c:scaling>
        <c:axPos val="b"/>
        <c:tickLblPos val="nextTo"/>
        <c:crossAx val="93230208"/>
        <c:crosses val="autoZero"/>
        <c:auto val="1"/>
        <c:lblAlgn val="ctr"/>
        <c:lblOffset val="100"/>
      </c:catAx>
      <c:valAx>
        <c:axId val="93230208"/>
        <c:scaling>
          <c:orientation val="minMax"/>
        </c:scaling>
        <c:axPos val="l"/>
        <c:majorGridlines/>
        <c:numFmt formatCode="General" sourceLinked="1"/>
        <c:tickLblPos val="nextTo"/>
        <c:crossAx val="9322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Sheet1!$J$5</c:f>
              <c:strCache>
                <c:ptCount val="1"/>
                <c:pt idx="0">
                  <c:v>(LOG Diff)^2</c:v>
                </c:pt>
              </c:strCache>
            </c:strRef>
          </c:tx>
          <c:val>
            <c:numRef>
              <c:f>Sheet1!$J$6:$J$23</c:f>
              <c:numCache>
                <c:formatCode>General</c:formatCode>
                <c:ptCount val="18"/>
                <c:pt idx="0">
                  <c:v>0.22764469170526494</c:v>
                </c:pt>
                <c:pt idx="1">
                  <c:v>0.1127563357139961</c:v>
                </c:pt>
                <c:pt idx="2">
                  <c:v>5.9067493109241614E-2</c:v>
                </c:pt>
                <c:pt idx="3">
                  <c:v>3.1008131515815E-2</c:v>
                </c:pt>
                <c:pt idx="4">
                  <c:v>1.5609687905278139E-2</c:v>
                </c:pt>
                <c:pt idx="5">
                  <c:v>7.1100117652385239E-3</c:v>
                </c:pt>
                <c:pt idx="6">
                  <c:v>2.6165805527298626E-3</c:v>
                </c:pt>
                <c:pt idx="7">
                  <c:v>5.5136186229447909E-4</c:v>
                </c:pt>
                <c:pt idx="8">
                  <c:v>0</c:v>
                </c:pt>
                <c:pt idx="9">
                  <c:v>0</c:v>
                </c:pt>
                <c:pt idx="10">
                  <c:v>5.5136186229447909E-4</c:v>
                </c:pt>
                <c:pt idx="11">
                  <c:v>2.6165805527298626E-3</c:v>
                </c:pt>
                <c:pt idx="12">
                  <c:v>7.1100117652385239E-3</c:v>
                </c:pt>
                <c:pt idx="13">
                  <c:v>1.5609687905278139E-2</c:v>
                </c:pt>
                <c:pt idx="14">
                  <c:v>3.1008131515815E-2</c:v>
                </c:pt>
                <c:pt idx="15">
                  <c:v>5.9067493109241614E-2</c:v>
                </c:pt>
                <c:pt idx="16">
                  <c:v>0.1127563357139961</c:v>
                </c:pt>
                <c:pt idx="17">
                  <c:v>0.22764469170526494</c:v>
                </c:pt>
              </c:numCache>
            </c:numRef>
          </c:val>
        </c:ser>
        <c:marker val="1"/>
        <c:axId val="93246592"/>
        <c:axId val="93248128"/>
      </c:lineChart>
      <c:catAx>
        <c:axId val="93246592"/>
        <c:scaling>
          <c:orientation val="minMax"/>
        </c:scaling>
        <c:axPos val="b"/>
        <c:tickLblPos val="nextTo"/>
        <c:crossAx val="93248128"/>
        <c:crosses val="autoZero"/>
        <c:auto val="1"/>
        <c:lblAlgn val="ctr"/>
        <c:lblOffset val="100"/>
      </c:catAx>
      <c:valAx>
        <c:axId val="93248128"/>
        <c:scaling>
          <c:orientation val="minMax"/>
        </c:scaling>
        <c:axPos val="l"/>
        <c:majorGridlines/>
        <c:numFmt formatCode="General" sourceLinked="1"/>
        <c:tickLblPos val="nextTo"/>
        <c:crossAx val="932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Sheet1!$K$5</c:f>
              <c:strCache>
                <c:ptCount val="1"/>
                <c:pt idx="0">
                  <c:v>(Percent Diff)^2</c:v>
                </c:pt>
              </c:strCache>
            </c:strRef>
          </c:tx>
          <c:val>
            <c:numRef>
              <c:f>Sheet1!$K$6:$K$23</c:f>
              <c:numCache>
                <c:formatCode>General</c:formatCode>
                <c:ptCount val="18"/>
                <c:pt idx="0">
                  <c:v>6.0606060606060606</c:v>
                </c:pt>
                <c:pt idx="1">
                  <c:v>4.6401515151515156</c:v>
                </c:pt>
                <c:pt idx="2">
                  <c:v>3.4090909090909092</c:v>
                </c:pt>
                <c:pt idx="3">
                  <c:v>2.3674242424242422</c:v>
                </c:pt>
                <c:pt idx="4">
                  <c:v>1.5151515151515151</c:v>
                </c:pt>
                <c:pt idx="5">
                  <c:v>0.85227272727272729</c:v>
                </c:pt>
                <c:pt idx="6">
                  <c:v>0.37878787878787878</c:v>
                </c:pt>
                <c:pt idx="7">
                  <c:v>9.4696969696969696E-2</c:v>
                </c:pt>
                <c:pt idx="8">
                  <c:v>0</c:v>
                </c:pt>
                <c:pt idx="9">
                  <c:v>0</c:v>
                </c:pt>
                <c:pt idx="10">
                  <c:v>9.4696969696969696E-2</c:v>
                </c:pt>
                <c:pt idx="11">
                  <c:v>0.37878787878787878</c:v>
                </c:pt>
                <c:pt idx="12">
                  <c:v>0.85227272727272729</c:v>
                </c:pt>
                <c:pt idx="13">
                  <c:v>1.5151515151515151</c:v>
                </c:pt>
                <c:pt idx="14">
                  <c:v>2.3674242424242422</c:v>
                </c:pt>
                <c:pt idx="15">
                  <c:v>3.4090909090909092</c:v>
                </c:pt>
                <c:pt idx="16">
                  <c:v>4.6401515151515156</c:v>
                </c:pt>
                <c:pt idx="17">
                  <c:v>6.0606060606060606</c:v>
                </c:pt>
              </c:numCache>
            </c:numRef>
          </c:val>
        </c:ser>
        <c:marker val="1"/>
        <c:axId val="122452224"/>
        <c:axId val="122458112"/>
      </c:lineChart>
      <c:catAx>
        <c:axId val="122452224"/>
        <c:scaling>
          <c:orientation val="minMax"/>
        </c:scaling>
        <c:axPos val="b"/>
        <c:tickLblPos val="nextTo"/>
        <c:crossAx val="122458112"/>
        <c:crosses val="autoZero"/>
        <c:auto val="1"/>
        <c:lblAlgn val="ctr"/>
        <c:lblOffset val="100"/>
      </c:catAx>
      <c:valAx>
        <c:axId val="122458112"/>
        <c:scaling>
          <c:orientation val="minMax"/>
        </c:scaling>
        <c:axPos val="l"/>
        <c:majorGridlines/>
        <c:numFmt formatCode="General" sourceLinked="1"/>
        <c:tickLblPos val="nextTo"/>
        <c:crossAx val="1224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180975</xdr:rowOff>
    </xdr:from>
    <xdr:to>
      <xdr:col>4</xdr:col>
      <xdr:colOff>638175</xdr:colOff>
      <xdr:row>34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24</xdr:row>
      <xdr:rowOff>0</xdr:rowOff>
    </xdr:from>
    <xdr:to>
      <xdr:col>9</xdr:col>
      <xdr:colOff>276224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34</xdr:row>
      <xdr:rowOff>104775</xdr:rowOff>
    </xdr:from>
    <xdr:to>
      <xdr:col>5</xdr:col>
      <xdr:colOff>695326</xdr:colOff>
      <xdr:row>45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9526</xdr:rowOff>
    </xdr:from>
    <xdr:to>
      <xdr:col>18</xdr:col>
      <xdr:colOff>104775</xdr:colOff>
      <xdr:row>10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</xdr:row>
      <xdr:rowOff>38100</xdr:rowOff>
    </xdr:from>
    <xdr:to>
      <xdr:col>18</xdr:col>
      <xdr:colOff>123825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21</xdr:row>
      <xdr:rowOff>133350</xdr:rowOff>
    </xdr:from>
    <xdr:to>
      <xdr:col>18</xdr:col>
      <xdr:colOff>123825</xdr:colOff>
      <xdr:row>32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T2" sqref="T2"/>
    </sheetView>
  </sheetViews>
  <sheetFormatPr defaultRowHeight="15"/>
  <cols>
    <col min="1" max="1" width="11" customWidth="1"/>
    <col min="2" max="2" width="11.85546875" customWidth="1"/>
    <col min="3" max="3" width="12.7109375" customWidth="1"/>
    <col min="4" max="4" width="16.7109375" customWidth="1"/>
    <col min="5" max="5" width="13.42578125" customWidth="1"/>
    <col min="6" max="6" width="14.7109375" customWidth="1"/>
    <col min="7" max="7" width="12.28515625" customWidth="1"/>
    <col min="9" max="9" width="14.7109375" customWidth="1"/>
    <col min="10" max="10" width="15.140625" customWidth="1"/>
    <col min="11" max="11" width="15.28515625" customWidth="1"/>
  </cols>
  <sheetData>
    <row r="1" spans="1:21">
      <c r="A1" s="1"/>
      <c r="B1" s="1" t="s">
        <v>0</v>
      </c>
      <c r="C1" s="1" t="s">
        <v>1</v>
      </c>
      <c r="D1" s="1" t="s">
        <v>6</v>
      </c>
      <c r="E1" s="1"/>
      <c r="F1" s="1" t="s">
        <v>5</v>
      </c>
    </row>
    <row r="2" spans="1:21">
      <c r="B2">
        <v>5</v>
      </c>
      <c r="C2">
        <v>10</v>
      </c>
      <c r="D2">
        <v>25</v>
      </c>
      <c r="F2">
        <v>66</v>
      </c>
      <c r="T2" s="2" t="s">
        <v>10</v>
      </c>
      <c r="U2" s="1" t="s">
        <v>11</v>
      </c>
    </row>
    <row r="3" spans="1:21">
      <c r="T3">
        <v>1</v>
      </c>
      <c r="U3">
        <f>T3-((10/11)-(T3/11))</f>
        <v>0.18181818181818188</v>
      </c>
    </row>
    <row r="4" spans="1:21">
      <c r="T4">
        <v>2</v>
      </c>
      <c r="U4">
        <f>T4-((10/11)-(T4/11))</f>
        <v>1.2727272727272727</v>
      </c>
    </row>
    <row r="5" spans="1:21">
      <c r="A5" s="1" t="s">
        <v>2</v>
      </c>
      <c r="B5" s="1" t="s">
        <v>4</v>
      </c>
      <c r="C5" s="1" t="s">
        <v>3</v>
      </c>
      <c r="D5" s="1" t="s">
        <v>4</v>
      </c>
      <c r="E5" s="1" t="s">
        <v>3</v>
      </c>
      <c r="F5" s="1" t="s">
        <v>4</v>
      </c>
      <c r="G5" s="1" t="s">
        <v>3</v>
      </c>
      <c r="H5" s="1"/>
      <c r="I5" s="1" t="s">
        <v>7</v>
      </c>
      <c r="J5" s="1" t="s">
        <v>9</v>
      </c>
      <c r="K5" s="1" t="s">
        <v>8</v>
      </c>
      <c r="T5">
        <v>3</v>
      </c>
      <c r="U5">
        <f>T5-((10/11)-(T5/11))</f>
        <v>2.3636363636363638</v>
      </c>
    </row>
    <row r="6" spans="1:21">
      <c r="A6">
        <v>1</v>
      </c>
      <c r="B6">
        <f>(50-(((5-$A6)*50)/($C$2/2)))</f>
        <v>10</v>
      </c>
      <c r="C6">
        <f>(50-(((5-$A6)*(50-$D$2))/($C$2/2)))</f>
        <v>30</v>
      </c>
      <c r="D6">
        <f>EXP(LOG($B6))</f>
        <v>2.7182818284590451</v>
      </c>
      <c r="E6">
        <f>EXP(LOG($C6))</f>
        <v>4.3803176943722271</v>
      </c>
      <c r="F6">
        <f>LOG($B6)</f>
        <v>1</v>
      </c>
      <c r="G6">
        <f>LOG($C6)</f>
        <v>1.4771212547196624</v>
      </c>
      <c r="I6">
        <f>(G6-F6)*($F$2/2)</f>
        <v>15.745001405748859</v>
      </c>
      <c r="J6">
        <f>(G6-F6)^2</f>
        <v>0.22764469170526494</v>
      </c>
      <c r="K6">
        <f>((C6-B6)^2)/$F$2</f>
        <v>6.0606060606060606</v>
      </c>
      <c r="T6">
        <v>4</v>
      </c>
      <c r="U6">
        <f>T6-((10/11)-(T6/11))</f>
        <v>3.4545454545454546</v>
      </c>
    </row>
    <row r="7" spans="1:21">
      <c r="A7">
        <f>A6+0.5</f>
        <v>1.5</v>
      </c>
      <c r="B7">
        <f t="shared" ref="B7:B23" si="0">(50-(((5-$A7)*50)/($C$2/2)))</f>
        <v>15</v>
      </c>
      <c r="C7">
        <f t="shared" ref="C7:C23" si="1">(50-(((5-$A7)*(50-$D$2))/($C$2/2)))</f>
        <v>32.5</v>
      </c>
      <c r="D7">
        <f t="shared" ref="D7:D23" si="2">EXP(LOG($B7))</f>
        <v>3.2416785254158604</v>
      </c>
      <c r="E7">
        <f t="shared" ref="E7:E23" si="3">EXP(LOG($C7))</f>
        <v>4.5352642957635592</v>
      </c>
      <c r="F7">
        <f t="shared" ref="F7:F23" si="4">LOG($B7)</f>
        <v>1.1760912590556813</v>
      </c>
      <c r="G7">
        <f t="shared" ref="G7:G23" si="5">LOG($C7)</f>
        <v>1.5118833609788744</v>
      </c>
      <c r="I7">
        <f t="shared" ref="I7" si="6">(G7-F7)*($F$2/2)</f>
        <v>11.081139363465372</v>
      </c>
      <c r="J7">
        <f t="shared" ref="J7:J23" si="7">(G7-F7)^2</f>
        <v>0.1127563357139961</v>
      </c>
      <c r="K7">
        <f t="shared" ref="K7:K23" si="8">((C7-B7)^2)/$F$2</f>
        <v>4.6401515151515156</v>
      </c>
      <c r="T7">
        <v>5</v>
      </c>
      <c r="U7">
        <f>T7-((10/11)-(T7/11))</f>
        <v>4.5454545454545459</v>
      </c>
    </row>
    <row r="8" spans="1:21">
      <c r="A8">
        <f t="shared" ref="A8:A14" si="9">A7+0.5</f>
        <v>2</v>
      </c>
      <c r="B8">
        <f t="shared" si="0"/>
        <v>20</v>
      </c>
      <c r="C8">
        <f t="shared" si="1"/>
        <v>35</v>
      </c>
      <c r="D8">
        <f t="shared" si="2"/>
        <v>3.6730779743072031</v>
      </c>
      <c r="E8">
        <f t="shared" si="3"/>
        <v>4.6836046805947325</v>
      </c>
      <c r="F8">
        <f t="shared" si="4"/>
        <v>1.3010299956639813</v>
      </c>
      <c r="G8">
        <f t="shared" si="5"/>
        <v>1.5440680443502757</v>
      </c>
      <c r="I8">
        <f t="shared" ref="I8:I23" si="10">(G8-F8)*($F$2/2)</f>
        <v>8.0202556066477158</v>
      </c>
      <c r="J8">
        <f t="shared" si="7"/>
        <v>5.9067493109241614E-2</v>
      </c>
      <c r="K8">
        <f t="shared" si="8"/>
        <v>3.4090909090909092</v>
      </c>
      <c r="T8">
        <v>6</v>
      </c>
      <c r="U8">
        <f>T8-((10/11)-(T8/11))</f>
        <v>5.6363636363636367</v>
      </c>
    </row>
    <row r="9" spans="1:21">
      <c r="A9">
        <f t="shared" si="9"/>
        <v>2.5</v>
      </c>
      <c r="B9">
        <f t="shared" si="0"/>
        <v>25</v>
      </c>
      <c r="C9">
        <f t="shared" si="1"/>
        <v>37.5</v>
      </c>
      <c r="D9">
        <f t="shared" si="2"/>
        <v>4.0468548884254822</v>
      </c>
      <c r="E9">
        <f t="shared" si="3"/>
        <v>4.8260641887599363</v>
      </c>
      <c r="F9">
        <f t="shared" si="4"/>
        <v>1.3979400086720377</v>
      </c>
      <c r="G9">
        <f t="shared" si="5"/>
        <v>1.5740312677277188</v>
      </c>
      <c r="I9">
        <f t="shared" si="10"/>
        <v>5.8110115488374774</v>
      </c>
      <c r="J9">
        <f t="shared" si="7"/>
        <v>3.1008131515815E-2</v>
      </c>
      <c r="K9">
        <f t="shared" si="8"/>
        <v>2.3674242424242422</v>
      </c>
      <c r="T9">
        <v>7</v>
      </c>
      <c r="U9">
        <f>T9-((10/11)-(T9/11))</f>
        <v>6.7272727272727275</v>
      </c>
    </row>
    <row r="10" spans="1:21">
      <c r="A10">
        <f t="shared" si="9"/>
        <v>3</v>
      </c>
      <c r="B10">
        <f t="shared" si="0"/>
        <v>30</v>
      </c>
      <c r="C10">
        <f t="shared" si="1"/>
        <v>40</v>
      </c>
      <c r="D10">
        <f t="shared" si="2"/>
        <v>4.3803176943722271</v>
      </c>
      <c r="E10">
        <f t="shared" si="3"/>
        <v>4.9632461447122429</v>
      </c>
      <c r="F10">
        <f t="shared" si="4"/>
        <v>1.4771212547196624</v>
      </c>
      <c r="G10">
        <f t="shared" si="5"/>
        <v>1.6020599913279623</v>
      </c>
      <c r="I10">
        <f t="shared" si="10"/>
        <v>4.1229783080738969</v>
      </c>
      <c r="J10">
        <f t="shared" si="7"/>
        <v>1.5609687905278139E-2</v>
      </c>
      <c r="K10">
        <f t="shared" si="8"/>
        <v>1.5151515151515151</v>
      </c>
      <c r="T10">
        <v>8</v>
      </c>
      <c r="U10">
        <f>T10-((10/11)-(T10/11))</f>
        <v>7.8181818181818183</v>
      </c>
    </row>
    <row r="11" spans="1:21">
      <c r="A11">
        <f t="shared" si="9"/>
        <v>3.5</v>
      </c>
      <c r="B11">
        <f t="shared" si="0"/>
        <v>35</v>
      </c>
      <c r="C11">
        <f t="shared" si="1"/>
        <v>42.5</v>
      </c>
      <c r="D11">
        <f t="shared" si="2"/>
        <v>4.6836046805947325</v>
      </c>
      <c r="E11">
        <f t="shared" si="3"/>
        <v>5.0956586394668646</v>
      </c>
      <c r="F11">
        <f t="shared" si="4"/>
        <v>1.5440680443502757</v>
      </c>
      <c r="G11">
        <f t="shared" si="5"/>
        <v>1.6283889300503116</v>
      </c>
      <c r="I11">
        <f t="shared" si="10"/>
        <v>2.7825892281011857</v>
      </c>
      <c r="J11">
        <f t="shared" si="7"/>
        <v>7.1100117652385239E-3</v>
      </c>
      <c r="K11">
        <f t="shared" si="8"/>
        <v>0.85227272727272729</v>
      </c>
      <c r="T11">
        <v>9</v>
      </c>
      <c r="U11">
        <f>T11-((10/11)-(T11/11))</f>
        <v>8.9090909090909101</v>
      </c>
    </row>
    <row r="12" spans="1:21">
      <c r="A12">
        <f t="shared" si="9"/>
        <v>4</v>
      </c>
      <c r="B12">
        <f t="shared" si="0"/>
        <v>40</v>
      </c>
      <c r="C12">
        <f t="shared" si="1"/>
        <v>45</v>
      </c>
      <c r="D12">
        <f t="shared" si="2"/>
        <v>4.9632461447122429</v>
      </c>
      <c r="E12">
        <f t="shared" si="3"/>
        <v>5.2237342190508258</v>
      </c>
      <c r="F12">
        <f t="shared" si="4"/>
        <v>1.6020599913279623</v>
      </c>
      <c r="G12">
        <f t="shared" si="5"/>
        <v>1.6532125137753437</v>
      </c>
      <c r="I12">
        <f t="shared" si="10"/>
        <v>1.6880332407635876</v>
      </c>
      <c r="J12">
        <f t="shared" si="7"/>
        <v>2.6165805527298626E-3</v>
      </c>
      <c r="K12">
        <f t="shared" si="8"/>
        <v>0.37878787878787878</v>
      </c>
      <c r="T12">
        <v>10</v>
      </c>
      <c r="U12">
        <f>T12-((10/11)-(T12/11))</f>
        <v>10</v>
      </c>
    </row>
    <row r="13" spans="1:21">
      <c r="A13">
        <f t="shared" si="9"/>
        <v>4.5</v>
      </c>
      <c r="B13">
        <f t="shared" si="0"/>
        <v>45</v>
      </c>
      <c r="C13">
        <f t="shared" si="1"/>
        <v>47.5</v>
      </c>
      <c r="D13">
        <f t="shared" si="2"/>
        <v>5.2237342190508258</v>
      </c>
      <c r="E13">
        <f t="shared" si="3"/>
        <v>5.3478446449164014</v>
      </c>
      <c r="F13">
        <f t="shared" si="4"/>
        <v>1.6532125137753437</v>
      </c>
      <c r="G13">
        <f t="shared" si="5"/>
        <v>1.6766936096248666</v>
      </c>
      <c r="I13">
        <f t="shared" si="10"/>
        <v>0.774876163034254</v>
      </c>
      <c r="J13">
        <f t="shared" si="7"/>
        <v>5.5136186229447909E-4</v>
      </c>
      <c r="K13">
        <f t="shared" si="8"/>
        <v>9.4696969696969696E-2</v>
      </c>
    </row>
    <row r="14" spans="1:21">
      <c r="A14">
        <f t="shared" si="9"/>
        <v>5</v>
      </c>
      <c r="B14">
        <f t="shared" si="0"/>
        <v>50</v>
      </c>
      <c r="C14">
        <f t="shared" si="1"/>
        <v>50</v>
      </c>
      <c r="D14">
        <f t="shared" si="2"/>
        <v>5.4683121522831533</v>
      </c>
      <c r="E14">
        <f t="shared" si="3"/>
        <v>5.4683121522831533</v>
      </c>
      <c r="F14">
        <f t="shared" si="4"/>
        <v>1.6989700043360187</v>
      </c>
      <c r="G14">
        <f t="shared" si="5"/>
        <v>1.6989700043360187</v>
      </c>
      <c r="I14">
        <f t="shared" si="10"/>
        <v>0</v>
      </c>
      <c r="J14">
        <f t="shared" si="7"/>
        <v>0</v>
      </c>
      <c r="K14">
        <f t="shared" si="8"/>
        <v>0</v>
      </c>
    </row>
    <row r="15" spans="1:21">
      <c r="A15">
        <v>5</v>
      </c>
      <c r="B15">
        <f t="shared" si="0"/>
        <v>50</v>
      </c>
      <c r="C15">
        <f t="shared" si="1"/>
        <v>50</v>
      </c>
      <c r="D15">
        <f t="shared" si="2"/>
        <v>5.4683121522831533</v>
      </c>
      <c r="E15">
        <f t="shared" si="3"/>
        <v>5.4683121522831533</v>
      </c>
      <c r="F15">
        <f t="shared" si="4"/>
        <v>1.6989700043360187</v>
      </c>
      <c r="G15">
        <f t="shared" si="5"/>
        <v>1.6989700043360187</v>
      </c>
      <c r="I15">
        <f t="shared" si="10"/>
        <v>0</v>
      </c>
      <c r="J15">
        <f t="shared" si="7"/>
        <v>0</v>
      </c>
      <c r="K15">
        <f t="shared" si="8"/>
        <v>0</v>
      </c>
    </row>
    <row r="16" spans="1:21">
      <c r="A16">
        <f>A15-0.5</f>
        <v>4.5</v>
      </c>
      <c r="B16">
        <f t="shared" si="0"/>
        <v>45</v>
      </c>
      <c r="C16">
        <f t="shared" si="1"/>
        <v>47.5</v>
      </c>
      <c r="D16">
        <f t="shared" si="2"/>
        <v>5.2237342190508258</v>
      </c>
      <c r="E16">
        <f t="shared" si="3"/>
        <v>5.3478446449164014</v>
      </c>
      <c r="F16">
        <f t="shared" si="4"/>
        <v>1.6532125137753437</v>
      </c>
      <c r="G16">
        <f t="shared" si="5"/>
        <v>1.6766936096248666</v>
      </c>
      <c r="I16">
        <f t="shared" si="10"/>
        <v>0.774876163034254</v>
      </c>
      <c r="J16">
        <f t="shared" si="7"/>
        <v>5.5136186229447909E-4</v>
      </c>
      <c r="K16">
        <f t="shared" si="8"/>
        <v>9.4696969696969696E-2</v>
      </c>
    </row>
    <row r="17" spans="1:11">
      <c r="A17">
        <f t="shared" ref="A17:A23" si="11">A16-0.5</f>
        <v>4</v>
      </c>
      <c r="B17">
        <f t="shared" si="0"/>
        <v>40</v>
      </c>
      <c r="C17">
        <f t="shared" si="1"/>
        <v>45</v>
      </c>
      <c r="D17">
        <f t="shared" si="2"/>
        <v>4.9632461447122429</v>
      </c>
      <c r="E17">
        <f t="shared" si="3"/>
        <v>5.2237342190508258</v>
      </c>
      <c r="F17">
        <f t="shared" si="4"/>
        <v>1.6020599913279623</v>
      </c>
      <c r="G17">
        <f t="shared" si="5"/>
        <v>1.6532125137753437</v>
      </c>
      <c r="I17">
        <f t="shared" si="10"/>
        <v>1.6880332407635876</v>
      </c>
      <c r="J17">
        <f t="shared" si="7"/>
        <v>2.6165805527298626E-3</v>
      </c>
      <c r="K17">
        <f t="shared" si="8"/>
        <v>0.37878787878787878</v>
      </c>
    </row>
    <row r="18" spans="1:11">
      <c r="A18">
        <f t="shared" si="11"/>
        <v>3.5</v>
      </c>
      <c r="B18">
        <f t="shared" si="0"/>
        <v>35</v>
      </c>
      <c r="C18">
        <f t="shared" si="1"/>
        <v>42.5</v>
      </c>
      <c r="D18">
        <f t="shared" si="2"/>
        <v>4.6836046805947325</v>
      </c>
      <c r="E18">
        <f t="shared" si="3"/>
        <v>5.0956586394668646</v>
      </c>
      <c r="F18">
        <f t="shared" si="4"/>
        <v>1.5440680443502757</v>
      </c>
      <c r="G18">
        <f t="shared" si="5"/>
        <v>1.6283889300503116</v>
      </c>
      <c r="I18">
        <f t="shared" si="10"/>
        <v>2.7825892281011857</v>
      </c>
      <c r="J18">
        <f t="shared" si="7"/>
        <v>7.1100117652385239E-3</v>
      </c>
      <c r="K18">
        <f t="shared" si="8"/>
        <v>0.85227272727272729</v>
      </c>
    </row>
    <row r="19" spans="1:11">
      <c r="A19">
        <f t="shared" si="11"/>
        <v>3</v>
      </c>
      <c r="B19">
        <f t="shared" si="0"/>
        <v>30</v>
      </c>
      <c r="C19">
        <f t="shared" si="1"/>
        <v>40</v>
      </c>
      <c r="D19">
        <f t="shared" si="2"/>
        <v>4.3803176943722271</v>
      </c>
      <c r="E19">
        <f t="shared" si="3"/>
        <v>4.9632461447122429</v>
      </c>
      <c r="F19">
        <f t="shared" si="4"/>
        <v>1.4771212547196624</v>
      </c>
      <c r="G19">
        <f t="shared" si="5"/>
        <v>1.6020599913279623</v>
      </c>
      <c r="I19">
        <f t="shared" si="10"/>
        <v>4.1229783080738969</v>
      </c>
      <c r="J19">
        <f t="shared" si="7"/>
        <v>1.5609687905278139E-2</v>
      </c>
      <c r="K19">
        <f t="shared" si="8"/>
        <v>1.5151515151515151</v>
      </c>
    </row>
    <row r="20" spans="1:11">
      <c r="A20">
        <f t="shared" si="11"/>
        <v>2.5</v>
      </c>
      <c r="B20">
        <f t="shared" si="0"/>
        <v>25</v>
      </c>
      <c r="C20">
        <f t="shared" si="1"/>
        <v>37.5</v>
      </c>
      <c r="D20">
        <f t="shared" si="2"/>
        <v>4.0468548884254822</v>
      </c>
      <c r="E20">
        <f t="shared" si="3"/>
        <v>4.8260641887599363</v>
      </c>
      <c r="F20">
        <f t="shared" si="4"/>
        <v>1.3979400086720377</v>
      </c>
      <c r="G20">
        <f t="shared" si="5"/>
        <v>1.5740312677277188</v>
      </c>
      <c r="I20">
        <f t="shared" si="10"/>
        <v>5.8110115488374774</v>
      </c>
      <c r="J20">
        <f t="shared" si="7"/>
        <v>3.1008131515815E-2</v>
      </c>
      <c r="K20">
        <f t="shared" si="8"/>
        <v>2.3674242424242422</v>
      </c>
    </row>
    <row r="21" spans="1:11">
      <c r="A21">
        <f t="shared" si="11"/>
        <v>2</v>
      </c>
      <c r="B21">
        <f t="shared" si="0"/>
        <v>20</v>
      </c>
      <c r="C21">
        <f t="shared" si="1"/>
        <v>35</v>
      </c>
      <c r="D21">
        <f t="shared" si="2"/>
        <v>3.6730779743072031</v>
      </c>
      <c r="E21">
        <f t="shared" si="3"/>
        <v>4.6836046805947325</v>
      </c>
      <c r="F21">
        <f t="shared" si="4"/>
        <v>1.3010299956639813</v>
      </c>
      <c r="G21">
        <f t="shared" si="5"/>
        <v>1.5440680443502757</v>
      </c>
      <c r="I21">
        <f t="shared" si="10"/>
        <v>8.0202556066477158</v>
      </c>
      <c r="J21">
        <f t="shared" si="7"/>
        <v>5.9067493109241614E-2</v>
      </c>
      <c r="K21">
        <f t="shared" si="8"/>
        <v>3.4090909090909092</v>
      </c>
    </row>
    <row r="22" spans="1:11">
      <c r="A22">
        <f t="shared" si="11"/>
        <v>1.5</v>
      </c>
      <c r="B22">
        <f t="shared" si="0"/>
        <v>15</v>
      </c>
      <c r="C22">
        <f t="shared" si="1"/>
        <v>32.5</v>
      </c>
      <c r="D22">
        <f t="shared" si="2"/>
        <v>3.2416785254158604</v>
      </c>
      <c r="E22">
        <f t="shared" si="3"/>
        <v>4.5352642957635592</v>
      </c>
      <c r="F22">
        <f t="shared" si="4"/>
        <v>1.1760912590556813</v>
      </c>
      <c r="G22">
        <f t="shared" si="5"/>
        <v>1.5118833609788744</v>
      </c>
      <c r="I22">
        <f t="shared" si="10"/>
        <v>11.081139363465372</v>
      </c>
      <c r="J22">
        <f t="shared" si="7"/>
        <v>0.1127563357139961</v>
      </c>
      <c r="K22">
        <f t="shared" si="8"/>
        <v>4.6401515151515156</v>
      </c>
    </row>
    <row r="23" spans="1:11">
      <c r="A23">
        <f t="shared" si="11"/>
        <v>1</v>
      </c>
      <c r="B23">
        <f t="shared" si="0"/>
        <v>10</v>
      </c>
      <c r="C23">
        <f t="shared" si="1"/>
        <v>30</v>
      </c>
      <c r="D23">
        <f t="shared" si="2"/>
        <v>2.7182818284590451</v>
      </c>
      <c r="E23">
        <f t="shared" si="3"/>
        <v>4.3803176943722271</v>
      </c>
      <c r="F23">
        <f t="shared" si="4"/>
        <v>1</v>
      </c>
      <c r="G23">
        <f t="shared" si="5"/>
        <v>1.4771212547196624</v>
      </c>
      <c r="I23">
        <f t="shared" si="10"/>
        <v>15.745001405748859</v>
      </c>
      <c r="J23">
        <f t="shared" si="7"/>
        <v>0.22764469170526494</v>
      </c>
      <c r="K23">
        <f t="shared" si="8"/>
        <v>6.0606060606060606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ErgoGroup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tbak</dc:creator>
  <cp:lastModifiedBy>tbak</cp:lastModifiedBy>
  <dcterms:created xsi:type="dcterms:W3CDTF">2011-11-18T18:05:41Z</dcterms:created>
  <dcterms:modified xsi:type="dcterms:W3CDTF">2011-11-18T21:22:58Z</dcterms:modified>
</cp:coreProperties>
</file>