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ezngzen\Downloads\"/>
    </mc:Choice>
  </mc:AlternateContent>
  <xr:revisionPtr revIDLastSave="0" documentId="13_ncr:1_{EF20FB6C-0C8A-4AF9-9D81-CF40A645CEA5}" xr6:coauthVersionLast="47" xr6:coauthVersionMax="47" xr10:uidLastSave="{00000000-0000-0000-0000-000000000000}"/>
  <bookViews>
    <workbookView xWindow="-28920" yWindow="1605" windowWidth="29040" windowHeight="15840" xr2:uid="{7F381D56-A0CF-4E2F-8E75-F7C10A8A60A3}"/>
  </bookViews>
  <sheets>
    <sheet name="ASU" sheetId="2" r:id="rId1"/>
    <sheet name="Dropdown list" sheetId="7" state="hidden" r:id="rId2"/>
    <sheet name="Monthly Trends" sheetId="6" r:id="rId3"/>
    <sheet name="Project Level" sheetId="22" r:id="rId4"/>
    <sheet name="Upgrade not handled by NRO" sheetId="23" r:id="rId5"/>
    <sheet name="ENM 版本统计 如果需要 " sheetId="5" state="hidden" r:id="rId6"/>
  </sheets>
  <definedNames>
    <definedName name="_xlnm._FilterDatabase" localSheetId="0" hidden="1">ASU!$A$1:$N$438</definedName>
    <definedName name="_xlnm._FilterDatabase" localSheetId="5" hidden="1">'ENM 版本统计 如果需要 '!$A$1:$E$143</definedName>
    <definedName name="_xlnm._FilterDatabase" localSheetId="3" hidden="1">'Project Level'!$A$1:$I$35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7" i="23" l="1"/>
  <c r="K155" i="2" l="1"/>
  <c r="D155" i="2"/>
  <c r="N155" i="2" s="1"/>
  <c r="N9" i="6"/>
  <c r="M9" i="6"/>
  <c r="L9" i="6"/>
  <c r="N8" i="6"/>
  <c r="M8" i="6"/>
  <c r="L8" i="6"/>
  <c r="N7" i="6"/>
  <c r="M7" i="6"/>
  <c r="L7" i="6"/>
  <c r="N6" i="6"/>
  <c r="M6" i="6"/>
  <c r="L6" i="6"/>
  <c r="N5" i="6"/>
  <c r="M5" i="6"/>
  <c r="L5" i="6"/>
  <c r="N4" i="6"/>
  <c r="M4" i="6"/>
  <c r="L4" i="6"/>
  <c r="K9" i="6"/>
  <c r="J9" i="6"/>
  <c r="I9" i="6"/>
  <c r="K8" i="6"/>
  <c r="J8" i="6"/>
  <c r="I8" i="6"/>
  <c r="K7" i="6"/>
  <c r="J7" i="6"/>
  <c r="I7" i="6"/>
  <c r="K6" i="6"/>
  <c r="J6" i="6"/>
  <c r="I6" i="6"/>
  <c r="K5" i="6"/>
  <c r="J5" i="6"/>
  <c r="I5" i="6"/>
  <c r="K4" i="6"/>
  <c r="J4" i="6"/>
  <c r="I4" i="6"/>
  <c r="H9" i="6"/>
  <c r="G9" i="6"/>
  <c r="H8" i="6"/>
  <c r="G8" i="6"/>
  <c r="H7" i="6"/>
  <c r="G7" i="6"/>
  <c r="F7" i="6"/>
  <c r="H6" i="6"/>
  <c r="G6" i="6"/>
  <c r="F6" i="6"/>
  <c r="H5" i="6"/>
  <c r="G5" i="6"/>
  <c r="F5" i="6"/>
  <c r="H4" i="6"/>
  <c r="G4" i="6"/>
  <c r="E9" i="6"/>
  <c r="E8" i="6"/>
  <c r="E7" i="6"/>
  <c r="E6" i="6"/>
  <c r="E5" i="6"/>
  <c r="D9" i="6"/>
  <c r="D8" i="6"/>
  <c r="D7" i="6"/>
  <c r="D6" i="6"/>
  <c r="D5" i="6"/>
  <c r="C7" i="6"/>
  <c r="C6" i="6"/>
  <c r="C5" i="6"/>
  <c r="C4" i="6"/>
  <c r="O5" i="6"/>
  <c r="O6" i="6"/>
  <c r="O7" i="6"/>
  <c r="K180" i="2"/>
  <c r="K154" i="2"/>
  <c r="K296" i="2"/>
  <c r="K295" i="2"/>
  <c r="K262" i="2"/>
  <c r="K256" i="2"/>
  <c r="K255" i="2"/>
  <c r="K254" i="2"/>
  <c r="K246" i="2"/>
  <c r="K222" i="2"/>
  <c r="K221" i="2"/>
  <c r="K220" i="2"/>
  <c r="K219" i="2"/>
  <c r="K218" i="2"/>
  <c r="K216" i="2"/>
  <c r="K215" i="2"/>
  <c r="K214" i="2"/>
  <c r="K207" i="2"/>
  <c r="K203" i="2"/>
  <c r="K202" i="2"/>
  <c r="K199" i="2"/>
  <c r="K198" i="2"/>
  <c r="K197" i="2"/>
  <c r="K196" i="2"/>
  <c r="K195" i="2"/>
  <c r="K194" i="2"/>
  <c r="K193" i="2"/>
  <c r="K192" i="2"/>
  <c r="K191" i="2"/>
  <c r="K188" i="2"/>
  <c r="K187" i="2"/>
  <c r="K186" i="2"/>
  <c r="K185" i="2"/>
  <c r="K184" i="2"/>
  <c r="K183" i="2"/>
  <c r="K182" i="2"/>
  <c r="D256" i="2"/>
  <c r="N256" i="2" s="1"/>
  <c r="D255" i="2"/>
  <c r="N255" i="2" s="1"/>
  <c r="D254" i="2"/>
  <c r="N254" i="2" s="1"/>
  <c r="J11" i="6" l="1"/>
  <c r="G11" i="6"/>
  <c r="H11" i="6"/>
  <c r="M11" i="6"/>
  <c r="N11" i="6"/>
  <c r="K11" i="6"/>
  <c r="L11" i="6"/>
  <c r="I11" i="6"/>
  <c r="L10" i="6"/>
  <c r="I10" i="6"/>
  <c r="M10" i="6"/>
  <c r="N10" i="6"/>
  <c r="J10" i="6"/>
  <c r="K10" i="6"/>
  <c r="H10" i="6"/>
  <c r="G10" i="6"/>
  <c r="D438" i="2"/>
  <c r="D437" i="2"/>
  <c r="N437" i="2" s="1"/>
  <c r="D436" i="2"/>
  <c r="N436" i="2" s="1"/>
  <c r="D435" i="2"/>
  <c r="N435" i="2" s="1"/>
  <c r="D434" i="2"/>
  <c r="N434" i="2" s="1"/>
  <c r="D433" i="2"/>
  <c r="N433" i="2" s="1"/>
  <c r="D432" i="2"/>
  <c r="N432" i="2" s="1"/>
  <c r="D431" i="2"/>
  <c r="N431" i="2" s="1"/>
  <c r="D430" i="2"/>
  <c r="N430" i="2" s="1"/>
  <c r="D429" i="2"/>
  <c r="N429" i="2" s="1"/>
  <c r="D428" i="2"/>
  <c r="N428" i="2" s="1"/>
  <c r="D427" i="2"/>
  <c r="N427" i="2" s="1"/>
  <c r="D426" i="2"/>
  <c r="N426" i="2" s="1"/>
  <c r="D425" i="2"/>
  <c r="N425" i="2" s="1"/>
  <c r="D424" i="2"/>
  <c r="N424" i="2" s="1"/>
  <c r="D423" i="2"/>
  <c r="N423" i="2" s="1"/>
  <c r="D422" i="2"/>
  <c r="N422" i="2" s="1"/>
  <c r="D421" i="2"/>
  <c r="N421" i="2" s="1"/>
  <c r="D420" i="2"/>
  <c r="N420" i="2" s="1"/>
  <c r="D419" i="2"/>
  <c r="N419" i="2" s="1"/>
  <c r="D418" i="2"/>
  <c r="N418" i="2" s="1"/>
  <c r="D417" i="2"/>
  <c r="N417" i="2" s="1"/>
  <c r="D416" i="2"/>
  <c r="N416" i="2" s="1"/>
  <c r="D415" i="2"/>
  <c r="N415" i="2" s="1"/>
  <c r="D414" i="2"/>
  <c r="N414" i="2" s="1"/>
  <c r="D413" i="2"/>
  <c r="N413" i="2" s="1"/>
  <c r="D412" i="2"/>
  <c r="N412" i="2" s="1"/>
  <c r="D411" i="2"/>
  <c r="N411" i="2" s="1"/>
  <c r="D410" i="2"/>
  <c r="N410" i="2" s="1"/>
  <c r="D409" i="2"/>
  <c r="N409" i="2" s="1"/>
  <c r="D408" i="2"/>
  <c r="N408" i="2" s="1"/>
  <c r="D407" i="2"/>
  <c r="N407" i="2" s="1"/>
  <c r="D406" i="2"/>
  <c r="N406" i="2" s="1"/>
  <c r="D405" i="2"/>
  <c r="N405" i="2" s="1"/>
  <c r="D404" i="2"/>
  <c r="N404" i="2" s="1"/>
  <c r="D403" i="2"/>
  <c r="N403" i="2" s="1"/>
  <c r="D402" i="2"/>
  <c r="N402" i="2" s="1"/>
  <c r="D401" i="2"/>
  <c r="N401" i="2" s="1"/>
  <c r="D400" i="2"/>
  <c r="N400" i="2" s="1"/>
  <c r="D399" i="2"/>
  <c r="N399" i="2" s="1"/>
  <c r="D398" i="2"/>
  <c r="N398" i="2" s="1"/>
  <c r="D397" i="2"/>
  <c r="N397" i="2" s="1"/>
  <c r="D396" i="2"/>
  <c r="N396" i="2" s="1"/>
  <c r="D395" i="2"/>
  <c r="N395" i="2" s="1"/>
  <c r="D394" i="2"/>
  <c r="N394" i="2" s="1"/>
  <c r="D393" i="2"/>
  <c r="N393" i="2" s="1"/>
  <c r="D392" i="2"/>
  <c r="N392" i="2" s="1"/>
  <c r="D391" i="2"/>
  <c r="N391" i="2" s="1"/>
  <c r="D390" i="2"/>
  <c r="D389" i="2"/>
  <c r="D388" i="2"/>
  <c r="D387" i="2"/>
  <c r="D386" i="2"/>
  <c r="N386" i="2" s="1"/>
  <c r="D385" i="2"/>
  <c r="N385" i="2" s="1"/>
  <c r="D384" i="2"/>
  <c r="N384" i="2" s="1"/>
  <c r="D383" i="2"/>
  <c r="N383" i="2" s="1"/>
  <c r="D382" i="2"/>
  <c r="N382" i="2" s="1"/>
  <c r="D381" i="2"/>
  <c r="N381" i="2" s="1"/>
  <c r="D380" i="2"/>
  <c r="N380" i="2" s="1"/>
  <c r="D379" i="2"/>
  <c r="N379" i="2" s="1"/>
  <c r="D378" i="2"/>
  <c r="N378" i="2" s="1"/>
  <c r="D377" i="2"/>
  <c r="N377" i="2" s="1"/>
  <c r="D376" i="2"/>
  <c r="N376" i="2" s="1"/>
  <c r="D375" i="2"/>
  <c r="N375" i="2" s="1"/>
  <c r="D374" i="2"/>
  <c r="N374" i="2" s="1"/>
  <c r="D373" i="2"/>
  <c r="N373" i="2" s="1"/>
  <c r="D372" i="2"/>
  <c r="N372" i="2" s="1"/>
  <c r="D371" i="2"/>
  <c r="N371" i="2" s="1"/>
  <c r="D370" i="2"/>
  <c r="N370" i="2" s="1"/>
  <c r="D369" i="2"/>
  <c r="N369" i="2" s="1"/>
  <c r="D368" i="2"/>
  <c r="N368" i="2" s="1"/>
  <c r="D367" i="2"/>
  <c r="N367" i="2" s="1"/>
  <c r="D366" i="2"/>
  <c r="N366" i="2" s="1"/>
  <c r="D365" i="2"/>
  <c r="N365" i="2" s="1"/>
  <c r="D364" i="2"/>
  <c r="N364" i="2" s="1"/>
  <c r="D363" i="2"/>
  <c r="N363" i="2" s="1"/>
  <c r="D362" i="2"/>
  <c r="N362" i="2" s="1"/>
  <c r="D361" i="2"/>
  <c r="N361" i="2" s="1"/>
  <c r="D360" i="2"/>
  <c r="N360" i="2" s="1"/>
  <c r="D359" i="2"/>
  <c r="N359" i="2" s="1"/>
  <c r="D358" i="2"/>
  <c r="N358" i="2" s="1"/>
  <c r="D357" i="2"/>
  <c r="N357" i="2" s="1"/>
  <c r="D356" i="2"/>
  <c r="N356" i="2" s="1"/>
  <c r="D355" i="2"/>
  <c r="N355" i="2" s="1"/>
  <c r="D354" i="2"/>
  <c r="N354" i="2" s="1"/>
  <c r="D353" i="2"/>
  <c r="N353" i="2" s="1"/>
  <c r="D352" i="2"/>
  <c r="N352" i="2" s="1"/>
  <c r="D351" i="2"/>
  <c r="N351" i="2" s="1"/>
  <c r="D350" i="2"/>
  <c r="N350" i="2" s="1"/>
  <c r="D349" i="2"/>
  <c r="N349" i="2" s="1"/>
  <c r="D348" i="2"/>
  <c r="N348" i="2" s="1"/>
  <c r="D347" i="2"/>
  <c r="N347" i="2" s="1"/>
  <c r="D346" i="2"/>
  <c r="N346" i="2" s="1"/>
  <c r="D345" i="2"/>
  <c r="N345" i="2" s="1"/>
  <c r="D344" i="2"/>
  <c r="N344" i="2" s="1"/>
  <c r="D343" i="2"/>
  <c r="N343" i="2" s="1"/>
  <c r="D342" i="2"/>
  <c r="N342" i="2" s="1"/>
  <c r="D341" i="2"/>
  <c r="N341" i="2" s="1"/>
  <c r="D340" i="2"/>
  <c r="N340" i="2" s="1"/>
  <c r="D339" i="2"/>
  <c r="N339" i="2" s="1"/>
  <c r="D338" i="2"/>
  <c r="N338" i="2" s="1"/>
  <c r="D337" i="2"/>
  <c r="N337" i="2" s="1"/>
  <c r="D336" i="2"/>
  <c r="N336" i="2" s="1"/>
  <c r="D335" i="2"/>
  <c r="N335" i="2" s="1"/>
  <c r="D334" i="2"/>
  <c r="N334" i="2" s="1"/>
  <c r="D333" i="2"/>
  <c r="N333" i="2" s="1"/>
  <c r="D332" i="2"/>
  <c r="N332" i="2" s="1"/>
  <c r="D331" i="2"/>
  <c r="N331" i="2" s="1"/>
  <c r="D330" i="2"/>
  <c r="N330" i="2" s="1"/>
  <c r="D329" i="2"/>
  <c r="N329" i="2" s="1"/>
  <c r="D328" i="2"/>
  <c r="N328" i="2" s="1"/>
  <c r="D327" i="2"/>
  <c r="N327" i="2" s="1"/>
  <c r="D326" i="2"/>
  <c r="N326" i="2" s="1"/>
  <c r="D325" i="2"/>
  <c r="N325" i="2" s="1"/>
  <c r="D324" i="2"/>
  <c r="N324" i="2" s="1"/>
  <c r="D323" i="2"/>
  <c r="D322" i="2"/>
  <c r="N322" i="2" s="1"/>
  <c r="D321" i="2"/>
  <c r="N321" i="2" s="1"/>
  <c r="D320" i="2"/>
  <c r="N320" i="2" s="1"/>
  <c r="D319" i="2"/>
  <c r="N319" i="2" s="1"/>
  <c r="D318" i="2"/>
  <c r="N318" i="2" s="1"/>
  <c r="D317" i="2"/>
  <c r="N317" i="2" s="1"/>
  <c r="D316" i="2"/>
  <c r="N316" i="2" s="1"/>
  <c r="D315" i="2"/>
  <c r="N315" i="2" s="1"/>
  <c r="D314" i="2"/>
  <c r="N314" i="2" s="1"/>
  <c r="D313" i="2"/>
  <c r="N313" i="2" s="1"/>
  <c r="D312" i="2"/>
  <c r="N312" i="2" s="1"/>
  <c r="D311" i="2"/>
  <c r="N311" i="2" s="1"/>
  <c r="D310" i="2"/>
  <c r="N310" i="2" s="1"/>
  <c r="D309" i="2"/>
  <c r="N309" i="2" s="1"/>
  <c r="D308" i="2"/>
  <c r="N308" i="2" s="1"/>
  <c r="D307" i="2"/>
  <c r="N307" i="2" s="1"/>
  <c r="D306" i="2"/>
  <c r="N306" i="2" s="1"/>
  <c r="D305" i="2"/>
  <c r="N305" i="2" s="1"/>
  <c r="D304" i="2"/>
  <c r="N304" i="2" s="1"/>
  <c r="D303" i="2"/>
  <c r="N303" i="2" s="1"/>
  <c r="D302" i="2"/>
  <c r="N302" i="2" s="1"/>
  <c r="D301" i="2"/>
  <c r="N301" i="2" s="1"/>
  <c r="D300" i="2"/>
  <c r="N300" i="2" s="1"/>
  <c r="D299" i="2"/>
  <c r="N299" i="2" s="1"/>
  <c r="D298" i="2"/>
  <c r="N298" i="2" s="1"/>
  <c r="D297" i="2"/>
  <c r="N297" i="2" s="1"/>
  <c r="D296" i="2"/>
  <c r="N296" i="2" s="1"/>
  <c r="D295" i="2"/>
  <c r="N295" i="2" s="1"/>
  <c r="D294" i="2"/>
  <c r="N294" i="2" s="1"/>
  <c r="D293" i="2"/>
  <c r="N293" i="2" s="1"/>
  <c r="D292" i="2"/>
  <c r="N292" i="2" s="1"/>
  <c r="D291" i="2"/>
  <c r="N291" i="2" s="1"/>
  <c r="D290" i="2"/>
  <c r="N290" i="2" s="1"/>
  <c r="D289" i="2"/>
  <c r="N289" i="2" s="1"/>
  <c r="D288" i="2"/>
  <c r="N288" i="2" s="1"/>
  <c r="D287" i="2"/>
  <c r="N287" i="2" s="1"/>
  <c r="D286" i="2"/>
  <c r="N286" i="2" s="1"/>
  <c r="D285" i="2"/>
  <c r="N285" i="2" s="1"/>
  <c r="D284" i="2"/>
  <c r="N284" i="2" s="1"/>
  <c r="D283" i="2"/>
  <c r="N283" i="2" s="1"/>
  <c r="D282" i="2"/>
  <c r="N282" i="2" s="1"/>
  <c r="D281" i="2"/>
  <c r="N281" i="2" s="1"/>
  <c r="D280" i="2"/>
  <c r="N280" i="2" s="1"/>
  <c r="D279" i="2"/>
  <c r="N279" i="2" s="1"/>
  <c r="D278" i="2"/>
  <c r="N278" i="2" s="1"/>
  <c r="D277" i="2"/>
  <c r="N277" i="2" s="1"/>
  <c r="D276" i="2"/>
  <c r="N276" i="2" s="1"/>
  <c r="D275" i="2"/>
  <c r="N275" i="2" s="1"/>
  <c r="D274" i="2"/>
  <c r="N274" i="2" s="1"/>
  <c r="D273" i="2"/>
  <c r="N273" i="2" s="1"/>
  <c r="D272" i="2"/>
  <c r="N272" i="2" s="1"/>
  <c r="D271" i="2"/>
  <c r="N271" i="2" s="1"/>
  <c r="D270" i="2"/>
  <c r="N270" i="2" s="1"/>
  <c r="D269" i="2"/>
  <c r="N269" i="2" s="1"/>
  <c r="D268" i="2"/>
  <c r="N268" i="2" s="1"/>
  <c r="D267" i="2"/>
  <c r="N267" i="2" s="1"/>
  <c r="D266" i="2"/>
  <c r="N266" i="2" s="1"/>
  <c r="D265" i="2"/>
  <c r="N265" i="2" s="1"/>
  <c r="D264" i="2"/>
  <c r="N264" i="2" s="1"/>
  <c r="D263" i="2"/>
  <c r="N263" i="2" s="1"/>
  <c r="D262" i="2"/>
  <c r="N262" i="2" s="1"/>
  <c r="D261" i="2"/>
  <c r="N261" i="2" s="1"/>
  <c r="D260" i="2"/>
  <c r="N260" i="2" s="1"/>
  <c r="D259" i="2"/>
  <c r="N259" i="2" s="1"/>
  <c r="D258" i="2"/>
  <c r="N258" i="2" s="1"/>
  <c r="D257" i="2"/>
  <c r="N257" i="2" s="1"/>
  <c r="D253" i="2"/>
  <c r="N253" i="2" s="1"/>
  <c r="D252" i="2"/>
  <c r="N252" i="2" s="1"/>
  <c r="D251" i="2"/>
  <c r="N251" i="2" s="1"/>
  <c r="D250" i="2"/>
  <c r="N250" i="2" s="1"/>
  <c r="D249" i="2"/>
  <c r="N249" i="2" s="1"/>
  <c r="D248" i="2"/>
  <c r="N248" i="2" s="1"/>
  <c r="D247" i="2"/>
  <c r="N247" i="2" s="1"/>
  <c r="D246" i="2"/>
  <c r="N246" i="2" s="1"/>
  <c r="D245" i="2"/>
  <c r="N245" i="2" s="1"/>
  <c r="D244" i="2"/>
  <c r="N244" i="2" s="1"/>
  <c r="D243" i="2"/>
  <c r="N243" i="2" s="1"/>
  <c r="D242" i="2"/>
  <c r="N242" i="2" s="1"/>
  <c r="D241" i="2"/>
  <c r="N241" i="2" s="1"/>
  <c r="D240" i="2"/>
  <c r="N240" i="2" s="1"/>
  <c r="D239" i="2"/>
  <c r="N239" i="2" s="1"/>
  <c r="D238" i="2"/>
  <c r="N238" i="2" s="1"/>
  <c r="D237" i="2"/>
  <c r="N237" i="2" s="1"/>
  <c r="D236" i="2"/>
  <c r="N236" i="2" s="1"/>
  <c r="D235" i="2"/>
  <c r="N235" i="2" s="1"/>
  <c r="D234" i="2"/>
  <c r="N234" i="2" s="1"/>
  <c r="D233" i="2"/>
  <c r="N233" i="2" s="1"/>
  <c r="D232" i="2"/>
  <c r="N232" i="2" s="1"/>
  <c r="D231" i="2"/>
  <c r="N231" i="2" s="1"/>
  <c r="D230" i="2"/>
  <c r="N230" i="2" s="1"/>
  <c r="D229" i="2"/>
  <c r="N229" i="2" s="1"/>
  <c r="D228" i="2"/>
  <c r="N228" i="2" s="1"/>
  <c r="D227" i="2"/>
  <c r="N227" i="2" s="1"/>
  <c r="D226" i="2"/>
  <c r="N226" i="2" s="1"/>
  <c r="D225" i="2"/>
  <c r="N225" i="2" s="1"/>
  <c r="D224" i="2"/>
  <c r="N224" i="2" s="1"/>
  <c r="D223" i="2"/>
  <c r="N223" i="2" s="1"/>
  <c r="D222" i="2"/>
  <c r="N222" i="2" s="1"/>
  <c r="D221" i="2"/>
  <c r="N221" i="2" s="1"/>
  <c r="D220" i="2"/>
  <c r="N220" i="2" s="1"/>
  <c r="D219" i="2"/>
  <c r="N219" i="2" s="1"/>
  <c r="D218" i="2"/>
  <c r="N218" i="2" s="1"/>
  <c r="D217" i="2"/>
  <c r="N217" i="2" s="1"/>
  <c r="D216" i="2"/>
  <c r="N216" i="2" s="1"/>
  <c r="D215" i="2"/>
  <c r="N215" i="2" s="1"/>
  <c r="D214" i="2"/>
  <c r="N214" i="2" s="1"/>
  <c r="D213" i="2"/>
  <c r="N213" i="2" s="1"/>
  <c r="D212" i="2"/>
  <c r="N212" i="2" s="1"/>
  <c r="D211" i="2"/>
  <c r="N211" i="2" s="1"/>
  <c r="D210" i="2"/>
  <c r="N210" i="2" s="1"/>
  <c r="D209" i="2"/>
  <c r="N209" i="2" s="1"/>
  <c r="D208" i="2"/>
  <c r="N208" i="2" s="1"/>
  <c r="D207" i="2"/>
  <c r="N207" i="2" s="1"/>
  <c r="D206" i="2"/>
  <c r="N206" i="2" s="1"/>
  <c r="D205" i="2"/>
  <c r="N205" i="2" s="1"/>
  <c r="D204" i="2"/>
  <c r="N204" i="2" s="1"/>
  <c r="D203" i="2"/>
  <c r="N203" i="2" s="1"/>
  <c r="D202" i="2"/>
  <c r="N202" i="2" s="1"/>
  <c r="D201" i="2"/>
  <c r="N201" i="2" s="1"/>
  <c r="D200" i="2"/>
  <c r="N200" i="2" s="1"/>
  <c r="D199" i="2"/>
  <c r="N199" i="2" s="1"/>
  <c r="D198" i="2"/>
  <c r="N198" i="2" s="1"/>
  <c r="D197" i="2"/>
  <c r="N197" i="2" s="1"/>
  <c r="D196" i="2"/>
  <c r="N196" i="2" s="1"/>
  <c r="D195" i="2"/>
  <c r="N195" i="2" s="1"/>
  <c r="D194" i="2"/>
  <c r="N194" i="2" s="1"/>
  <c r="D193" i="2"/>
  <c r="N193" i="2" s="1"/>
  <c r="D192" i="2"/>
  <c r="N192" i="2" s="1"/>
  <c r="D191" i="2"/>
  <c r="N191" i="2" s="1"/>
  <c r="D190" i="2"/>
  <c r="D189" i="2"/>
  <c r="N189" i="2" s="1"/>
  <c r="D188" i="2"/>
  <c r="N188" i="2" s="1"/>
  <c r="D187" i="2"/>
  <c r="N187" i="2" s="1"/>
  <c r="D186" i="2"/>
  <c r="N186" i="2" s="1"/>
  <c r="D185" i="2"/>
  <c r="N185" i="2" s="1"/>
  <c r="D184" i="2"/>
  <c r="N184" i="2" s="1"/>
  <c r="D183" i="2"/>
  <c r="N183" i="2" s="1"/>
  <c r="D182" i="2"/>
  <c r="N182" i="2" s="1"/>
  <c r="D181" i="2"/>
  <c r="N181" i="2" s="1"/>
  <c r="D180" i="2"/>
  <c r="N180" i="2" s="1"/>
  <c r="D179" i="2"/>
  <c r="N179" i="2" s="1"/>
  <c r="D178" i="2"/>
  <c r="N178" i="2" s="1"/>
  <c r="D177" i="2"/>
  <c r="N177" i="2" s="1"/>
  <c r="D176" i="2"/>
  <c r="N176" i="2" s="1"/>
  <c r="D175" i="2"/>
  <c r="N175" i="2" s="1"/>
  <c r="D174" i="2"/>
  <c r="N174" i="2" s="1"/>
  <c r="D173" i="2"/>
  <c r="N173" i="2" s="1"/>
  <c r="D172" i="2"/>
  <c r="N172" i="2" s="1"/>
  <c r="D171" i="2"/>
  <c r="N171" i="2" s="1"/>
  <c r="D170" i="2"/>
  <c r="N170" i="2" s="1"/>
  <c r="D169" i="2"/>
  <c r="N169" i="2" s="1"/>
  <c r="D168" i="2"/>
  <c r="N168" i="2" s="1"/>
  <c r="D167" i="2"/>
  <c r="N167" i="2" s="1"/>
  <c r="D166" i="2"/>
  <c r="N166" i="2" s="1"/>
  <c r="D165" i="2"/>
  <c r="N165" i="2" s="1"/>
  <c r="D164" i="2"/>
  <c r="N164" i="2" s="1"/>
  <c r="D163" i="2"/>
  <c r="N163" i="2" s="1"/>
  <c r="D162" i="2"/>
  <c r="N162" i="2" s="1"/>
  <c r="D161" i="2"/>
  <c r="N161" i="2" s="1"/>
  <c r="D160" i="2"/>
  <c r="N160" i="2" s="1"/>
  <c r="D159" i="2"/>
  <c r="N159" i="2" s="1"/>
  <c r="D158" i="2"/>
  <c r="N158" i="2" s="1"/>
  <c r="D157" i="2"/>
  <c r="N157" i="2" s="1"/>
  <c r="D156" i="2"/>
  <c r="N156" i="2" s="1"/>
  <c r="D105" i="5"/>
  <c r="D98" i="5"/>
  <c r="D4" i="5"/>
  <c r="D75" i="5"/>
  <c r="D74" i="5"/>
  <c r="D73" i="5"/>
  <c r="D72" i="5"/>
  <c r="D71" i="5"/>
  <c r="D70" i="5"/>
  <c r="D69" i="5"/>
  <c r="D68" i="5"/>
  <c r="D67" i="5"/>
  <c r="D66" i="5"/>
  <c r="D65" i="5"/>
  <c r="D64" i="5"/>
  <c r="D63" i="5"/>
  <c r="D62" i="5"/>
  <c r="D61" i="5"/>
  <c r="D54" i="5"/>
  <c r="D53" i="5"/>
  <c r="D52" i="5"/>
  <c r="D51" i="5"/>
  <c r="D50" i="5"/>
  <c r="D49" i="5"/>
  <c r="D48" i="5"/>
  <c r="D47" i="5"/>
  <c r="D46" i="5"/>
  <c r="D59" i="5"/>
  <c r="D58" i="5"/>
  <c r="D57" i="5"/>
  <c r="D56" i="5"/>
  <c r="D55" i="5"/>
  <c r="D20" i="5"/>
  <c r="D19" i="5"/>
  <c r="D18" i="5"/>
  <c r="D17" i="5"/>
  <c r="D16" i="5"/>
  <c r="D15" i="5"/>
  <c r="D14" i="5"/>
  <c r="D13" i="5"/>
  <c r="D12" i="5"/>
  <c r="D11" i="5"/>
  <c r="D10" i="5"/>
  <c r="D9" i="5"/>
  <c r="D8" i="5"/>
  <c r="D7" i="5"/>
  <c r="D6" i="5"/>
  <c r="D108" i="5"/>
  <c r="D107" i="5"/>
  <c r="D24" i="5"/>
  <c r="D123" i="5"/>
  <c r="D135" i="5"/>
  <c r="D122" i="5"/>
  <c r="D121" i="5"/>
  <c r="D120" i="5"/>
  <c r="D119" i="5"/>
  <c r="D118" i="5"/>
  <c r="D117" i="5"/>
  <c r="D116" i="5"/>
  <c r="D115" i="5"/>
  <c r="D114" i="5"/>
  <c r="D113" i="5"/>
  <c r="D112" i="5"/>
  <c r="D111" i="5"/>
  <c r="D110" i="5"/>
  <c r="D109" i="5"/>
  <c r="D106" i="5"/>
  <c r="D99" i="5"/>
  <c r="D95" i="5"/>
  <c r="D94" i="5"/>
  <c r="D93" i="5"/>
  <c r="D92" i="5"/>
  <c r="D91" i="5"/>
  <c r="D90" i="5"/>
  <c r="D89" i="5"/>
  <c r="D88" i="5"/>
  <c r="D87" i="5"/>
  <c r="D86" i="5"/>
  <c r="D85" i="5"/>
  <c r="D84" i="5"/>
  <c r="D83" i="5"/>
  <c r="D82" i="5"/>
  <c r="D81" i="5"/>
  <c r="D80" i="5"/>
  <c r="D79" i="5"/>
  <c r="D78" i="5"/>
  <c r="D77" i="5"/>
  <c r="D76" i="5"/>
  <c r="D5" i="5"/>
  <c r="D23" i="5"/>
  <c r="D22" i="5"/>
  <c r="D21" i="5"/>
  <c r="D103" i="5"/>
  <c r="D133" i="5"/>
  <c r="D132" i="5"/>
  <c r="D3" i="5"/>
  <c r="D102" i="5"/>
  <c r="D101" i="5"/>
  <c r="D60" i="5"/>
  <c r="D42" i="5"/>
  <c r="D41" i="5"/>
  <c r="D40" i="5"/>
  <c r="D39" i="5"/>
  <c r="D38" i="5"/>
  <c r="D37" i="5"/>
  <c r="D36" i="5"/>
  <c r="D35" i="5"/>
  <c r="D34" i="5"/>
  <c r="D33" i="5"/>
  <c r="D32" i="5"/>
  <c r="D31" i="5"/>
  <c r="D30" i="5"/>
  <c r="D29" i="5"/>
  <c r="D131" i="5"/>
  <c r="D130" i="5"/>
  <c r="D129" i="5"/>
  <c r="D128" i="5"/>
  <c r="D127" i="5"/>
  <c r="D141" i="5"/>
  <c r="D140" i="5"/>
  <c r="D139" i="5"/>
  <c r="D138" i="5"/>
  <c r="D137" i="5"/>
  <c r="D126" i="5"/>
  <c r="D136" i="5"/>
  <c r="D134" i="5"/>
  <c r="D125" i="5"/>
  <c r="D124" i="5"/>
  <c r="D143" i="5"/>
  <c r="D100" i="5"/>
  <c r="D142" i="5"/>
  <c r="D104" i="5"/>
  <c r="D96" i="5"/>
  <c r="D97" i="5"/>
  <c r="D2" i="5"/>
  <c r="D45" i="5"/>
  <c r="D44" i="5"/>
  <c r="D43" i="5"/>
  <c r="D28" i="5"/>
  <c r="D27" i="5"/>
  <c r="D26" i="5"/>
  <c r="D25" i="5"/>
  <c r="D150" i="2"/>
  <c r="N150" i="2" s="1"/>
  <c r="D151" i="2"/>
  <c r="N151" i="2" s="1"/>
  <c r="D152" i="2"/>
  <c r="N152" i="2" s="1"/>
  <c r="D153" i="2"/>
  <c r="N153" i="2" s="1"/>
  <c r="D154" i="2"/>
  <c r="N154" i="2" s="1"/>
  <c r="D37" i="2"/>
  <c r="N37" i="2" s="1"/>
  <c r="K153" i="2"/>
  <c r="K190" i="2" l="1"/>
  <c r="N190" i="2"/>
  <c r="D3" i="2"/>
  <c r="N3" i="2" s="1"/>
  <c r="D4" i="2"/>
  <c r="N4" i="2" s="1"/>
  <c r="D5" i="2"/>
  <c r="N5" i="2" s="1"/>
  <c r="D6" i="2"/>
  <c r="N6" i="2" s="1"/>
  <c r="D7" i="2"/>
  <c r="N7" i="2" s="1"/>
  <c r="D8" i="2"/>
  <c r="N8" i="2" s="1"/>
  <c r="D9" i="2"/>
  <c r="N9" i="2" s="1"/>
  <c r="D10" i="2"/>
  <c r="N10" i="2" s="1"/>
  <c r="D11" i="2"/>
  <c r="N11" i="2" s="1"/>
  <c r="D12" i="2"/>
  <c r="N12" i="2" s="1"/>
  <c r="D13" i="2"/>
  <c r="N13" i="2" s="1"/>
  <c r="D14" i="2"/>
  <c r="N14" i="2" s="1"/>
  <c r="D15" i="2"/>
  <c r="N15" i="2" s="1"/>
  <c r="D16" i="2"/>
  <c r="N16" i="2" s="1"/>
  <c r="D17" i="2"/>
  <c r="N17" i="2" s="1"/>
  <c r="D18" i="2"/>
  <c r="N18" i="2" s="1"/>
  <c r="D19" i="2"/>
  <c r="N19" i="2" s="1"/>
  <c r="D20" i="2"/>
  <c r="N20" i="2" s="1"/>
  <c r="D21" i="2"/>
  <c r="N21" i="2" s="1"/>
  <c r="D22" i="2"/>
  <c r="N22" i="2" s="1"/>
  <c r="D23" i="2"/>
  <c r="N23" i="2" s="1"/>
  <c r="D24" i="2"/>
  <c r="N24" i="2" s="1"/>
  <c r="D25" i="2"/>
  <c r="N25" i="2" s="1"/>
  <c r="D26" i="2"/>
  <c r="N26" i="2" s="1"/>
  <c r="D27" i="2"/>
  <c r="N27" i="2" s="1"/>
  <c r="D28" i="2"/>
  <c r="N28" i="2" s="1"/>
  <c r="D29" i="2"/>
  <c r="N29" i="2" s="1"/>
  <c r="D30" i="2"/>
  <c r="N30" i="2" s="1"/>
  <c r="D31" i="2"/>
  <c r="N31" i="2" s="1"/>
  <c r="D32" i="2"/>
  <c r="N32" i="2" s="1"/>
  <c r="D33" i="2"/>
  <c r="N33" i="2" s="1"/>
  <c r="D34" i="2"/>
  <c r="N34" i="2" s="1"/>
  <c r="D35" i="2"/>
  <c r="N35" i="2" s="1"/>
  <c r="D36" i="2"/>
  <c r="N36" i="2" s="1"/>
  <c r="D38" i="2"/>
  <c r="N38" i="2" s="1"/>
  <c r="D39" i="2"/>
  <c r="N39" i="2" s="1"/>
  <c r="D40" i="2"/>
  <c r="N40" i="2" s="1"/>
  <c r="D41" i="2"/>
  <c r="N41" i="2" s="1"/>
  <c r="D42" i="2"/>
  <c r="N42" i="2" s="1"/>
  <c r="D43" i="2"/>
  <c r="N43" i="2" s="1"/>
  <c r="D44" i="2"/>
  <c r="N44" i="2" s="1"/>
  <c r="D45" i="2"/>
  <c r="N45" i="2" s="1"/>
  <c r="D46" i="2"/>
  <c r="N46" i="2" s="1"/>
  <c r="D47" i="2"/>
  <c r="N47" i="2" s="1"/>
  <c r="D48" i="2"/>
  <c r="N48" i="2" s="1"/>
  <c r="D49" i="2"/>
  <c r="N49" i="2" s="1"/>
  <c r="D50" i="2"/>
  <c r="N50" i="2" s="1"/>
  <c r="D51" i="2"/>
  <c r="N51" i="2" s="1"/>
  <c r="D52" i="2"/>
  <c r="N52" i="2" s="1"/>
  <c r="D53" i="2"/>
  <c r="N53" i="2" s="1"/>
  <c r="D54" i="2"/>
  <c r="N54" i="2" s="1"/>
  <c r="D55" i="2"/>
  <c r="N55" i="2" s="1"/>
  <c r="D56" i="2"/>
  <c r="N56" i="2" s="1"/>
  <c r="D57" i="2"/>
  <c r="N57" i="2" s="1"/>
  <c r="D58" i="2"/>
  <c r="N58" i="2" s="1"/>
  <c r="D59" i="2"/>
  <c r="N59" i="2" s="1"/>
  <c r="D60" i="2"/>
  <c r="N60" i="2" s="1"/>
  <c r="D61" i="2"/>
  <c r="N61" i="2" s="1"/>
  <c r="D62" i="2"/>
  <c r="N62" i="2" s="1"/>
  <c r="D63" i="2"/>
  <c r="N63" i="2" s="1"/>
  <c r="D64" i="2"/>
  <c r="N64" i="2" s="1"/>
  <c r="D65" i="2"/>
  <c r="N65" i="2" s="1"/>
  <c r="D66" i="2"/>
  <c r="N66" i="2" s="1"/>
  <c r="D67" i="2"/>
  <c r="N67" i="2" s="1"/>
  <c r="D68" i="2"/>
  <c r="N68" i="2" s="1"/>
  <c r="D69" i="2"/>
  <c r="N69" i="2" s="1"/>
  <c r="D70" i="2"/>
  <c r="N70" i="2" s="1"/>
  <c r="D71" i="2"/>
  <c r="N71" i="2" s="1"/>
  <c r="D72" i="2"/>
  <c r="N72" i="2" s="1"/>
  <c r="D73" i="2"/>
  <c r="N73" i="2" s="1"/>
  <c r="D74" i="2"/>
  <c r="N74" i="2" s="1"/>
  <c r="D75" i="2"/>
  <c r="N75" i="2" s="1"/>
  <c r="D76" i="2"/>
  <c r="N76" i="2" s="1"/>
  <c r="D77" i="2"/>
  <c r="N77" i="2" s="1"/>
  <c r="D78" i="2"/>
  <c r="N78" i="2" s="1"/>
  <c r="D79" i="2"/>
  <c r="N79" i="2" s="1"/>
  <c r="D80" i="2"/>
  <c r="N80" i="2" s="1"/>
  <c r="D81" i="2"/>
  <c r="N81" i="2" s="1"/>
  <c r="D82" i="2"/>
  <c r="N82" i="2" s="1"/>
  <c r="D83" i="2"/>
  <c r="N83" i="2" s="1"/>
  <c r="D84" i="2"/>
  <c r="N84" i="2" s="1"/>
  <c r="D85" i="2"/>
  <c r="N85" i="2" s="1"/>
  <c r="D86" i="2"/>
  <c r="N86" i="2" s="1"/>
  <c r="D87" i="2"/>
  <c r="N87" i="2" s="1"/>
  <c r="D88" i="2"/>
  <c r="N88" i="2" s="1"/>
  <c r="D89" i="2"/>
  <c r="N89" i="2" s="1"/>
  <c r="D90" i="2"/>
  <c r="N90" i="2" s="1"/>
  <c r="D91" i="2"/>
  <c r="N91" i="2" s="1"/>
  <c r="D92" i="2"/>
  <c r="N92" i="2" s="1"/>
  <c r="D93" i="2"/>
  <c r="N93" i="2" s="1"/>
  <c r="D94" i="2"/>
  <c r="N94" i="2" s="1"/>
  <c r="D95" i="2"/>
  <c r="N95" i="2" s="1"/>
  <c r="D96" i="2"/>
  <c r="N96" i="2" s="1"/>
  <c r="D97" i="2"/>
  <c r="N97" i="2" s="1"/>
  <c r="D98" i="2"/>
  <c r="N98" i="2" s="1"/>
  <c r="D99" i="2"/>
  <c r="N99" i="2" s="1"/>
  <c r="D100" i="2"/>
  <c r="N100" i="2" s="1"/>
  <c r="D101" i="2"/>
  <c r="N101" i="2" s="1"/>
  <c r="D102" i="2"/>
  <c r="N102" i="2" s="1"/>
  <c r="D103" i="2"/>
  <c r="N103" i="2" s="1"/>
  <c r="D104" i="2"/>
  <c r="N104" i="2" s="1"/>
  <c r="D105" i="2"/>
  <c r="N105" i="2" s="1"/>
  <c r="D106" i="2"/>
  <c r="N106" i="2" s="1"/>
  <c r="D107" i="2"/>
  <c r="N107" i="2" s="1"/>
  <c r="D108" i="2"/>
  <c r="N108" i="2" s="1"/>
  <c r="D109" i="2"/>
  <c r="N109" i="2" s="1"/>
  <c r="D110" i="2"/>
  <c r="N110" i="2" s="1"/>
  <c r="D111" i="2"/>
  <c r="N111" i="2" s="1"/>
  <c r="D112" i="2"/>
  <c r="N112" i="2" s="1"/>
  <c r="D113" i="2"/>
  <c r="N113" i="2" s="1"/>
  <c r="D114" i="2"/>
  <c r="N114" i="2" s="1"/>
  <c r="D115" i="2"/>
  <c r="N115" i="2" s="1"/>
  <c r="D116" i="2"/>
  <c r="N116" i="2" s="1"/>
  <c r="D117" i="2"/>
  <c r="N117" i="2" s="1"/>
  <c r="D118" i="2"/>
  <c r="N118" i="2" s="1"/>
  <c r="D119" i="2"/>
  <c r="N119" i="2" s="1"/>
  <c r="D120" i="2"/>
  <c r="N120" i="2" s="1"/>
  <c r="D121" i="2"/>
  <c r="N121" i="2" s="1"/>
  <c r="D122" i="2"/>
  <c r="N122" i="2" s="1"/>
  <c r="D123" i="2"/>
  <c r="N123" i="2" s="1"/>
  <c r="D124" i="2"/>
  <c r="N124" i="2" s="1"/>
  <c r="D125" i="2"/>
  <c r="N125" i="2" s="1"/>
  <c r="D126" i="2"/>
  <c r="N126" i="2" s="1"/>
  <c r="D127" i="2"/>
  <c r="N127" i="2" s="1"/>
  <c r="D128" i="2"/>
  <c r="N128" i="2" s="1"/>
  <c r="D129" i="2"/>
  <c r="N129" i="2" s="1"/>
  <c r="D130" i="2"/>
  <c r="N130" i="2" s="1"/>
  <c r="D131" i="2"/>
  <c r="N131" i="2" s="1"/>
  <c r="D132" i="2"/>
  <c r="N132" i="2" s="1"/>
  <c r="D133" i="2"/>
  <c r="N133" i="2" s="1"/>
  <c r="D134" i="2"/>
  <c r="N134" i="2" s="1"/>
  <c r="D135" i="2"/>
  <c r="N135" i="2" s="1"/>
  <c r="D136" i="2"/>
  <c r="N136" i="2" s="1"/>
  <c r="D137" i="2"/>
  <c r="N137" i="2" s="1"/>
  <c r="D138" i="2"/>
  <c r="N138" i="2" s="1"/>
  <c r="D139" i="2"/>
  <c r="N139" i="2" s="1"/>
  <c r="D140" i="2"/>
  <c r="N140" i="2" s="1"/>
  <c r="D141" i="2"/>
  <c r="N141" i="2" s="1"/>
  <c r="D142" i="2"/>
  <c r="N142" i="2" s="1"/>
  <c r="D143" i="2"/>
  <c r="N143" i="2" s="1"/>
  <c r="D144" i="2"/>
  <c r="N144" i="2" s="1"/>
  <c r="D145" i="2"/>
  <c r="N145" i="2" s="1"/>
  <c r="D146" i="2"/>
  <c r="N146" i="2" s="1"/>
  <c r="D147" i="2"/>
  <c r="N147" i="2" s="1"/>
  <c r="D148" i="2"/>
  <c r="N148" i="2" s="1"/>
  <c r="D149" i="2"/>
  <c r="N149" i="2" s="1"/>
  <c r="D2" i="2"/>
  <c r="I121" i="2"/>
  <c r="N2" i="2" l="1"/>
  <c r="D16" i="22"/>
  <c r="E11" i="22"/>
  <c r="F7" i="22"/>
  <c r="G3" i="22"/>
  <c r="D6" i="22"/>
  <c r="E4" i="22"/>
  <c r="F10" i="22"/>
  <c r="G32" i="22"/>
  <c r="D19" i="22"/>
  <c r="E20" i="22"/>
  <c r="F22" i="22"/>
  <c r="G17" i="22"/>
  <c r="D14" i="22"/>
  <c r="E26" i="22"/>
  <c r="F28" i="22"/>
  <c r="G30" i="22"/>
  <c r="C12" i="22"/>
  <c r="C18" i="22"/>
  <c r="C25" i="22"/>
  <c r="B8" i="22"/>
  <c r="B33" i="22"/>
  <c r="B24" i="22"/>
  <c r="F11" i="22"/>
  <c r="G7" i="22"/>
  <c r="D8" i="22"/>
  <c r="E18" i="22"/>
  <c r="F20" i="22"/>
  <c r="G22" i="22"/>
  <c r="D24" i="22"/>
  <c r="C11" i="22"/>
  <c r="C20" i="22"/>
  <c r="C26" i="22"/>
  <c r="B6" i="22"/>
  <c r="B14" i="22"/>
  <c r="D12" i="22"/>
  <c r="E16" i="22"/>
  <c r="F13" i="22"/>
  <c r="G9" i="22"/>
  <c r="D15" i="22"/>
  <c r="E6" i="22"/>
  <c r="F5" i="22"/>
  <c r="G31" i="22"/>
  <c r="D18" i="22"/>
  <c r="E19" i="22"/>
  <c r="F21" i="22"/>
  <c r="G23" i="22"/>
  <c r="D25" i="22"/>
  <c r="E14" i="22"/>
  <c r="F27" i="22"/>
  <c r="G29" i="22"/>
  <c r="D2" i="22"/>
  <c r="C16" i="22"/>
  <c r="C19" i="22"/>
  <c r="C14" i="22"/>
  <c r="B15" i="22"/>
  <c r="B18" i="22"/>
  <c r="B25" i="22"/>
  <c r="E12" i="22"/>
  <c r="E15" i="22"/>
  <c r="F4" i="22"/>
  <c r="G10" i="22"/>
  <c r="D33" i="22"/>
  <c r="E25" i="22"/>
  <c r="F26" i="22"/>
  <c r="G28" i="22"/>
  <c r="E2" i="22"/>
  <c r="B16" i="22"/>
  <c r="B19" i="22"/>
  <c r="F16" i="22"/>
  <c r="G13" i="22"/>
  <c r="D3" i="22"/>
  <c r="E8" i="22"/>
  <c r="F6" i="22"/>
  <c r="G5" i="22"/>
  <c r="D32" i="22"/>
  <c r="E33" i="22"/>
  <c r="F19" i="22"/>
  <c r="G21" i="22"/>
  <c r="D17" i="22"/>
  <c r="E24" i="22"/>
  <c r="F14" i="22"/>
  <c r="G27" i="22"/>
  <c r="D30" i="22"/>
  <c r="C13" i="22"/>
  <c r="C5" i="22"/>
  <c r="C21" i="22"/>
  <c r="C27" i="22"/>
  <c r="B11" i="22"/>
  <c r="B4" i="22"/>
  <c r="B20" i="22"/>
  <c r="B26" i="22"/>
  <c r="F12" i="22"/>
  <c r="G11" i="22"/>
  <c r="D9" i="22"/>
  <c r="E3" i="22"/>
  <c r="F15" i="22"/>
  <c r="G4" i="22"/>
  <c r="D31" i="22"/>
  <c r="E32" i="22"/>
  <c r="F18" i="22"/>
  <c r="G20" i="22"/>
  <c r="D23" i="22"/>
  <c r="E17" i="22"/>
  <c r="F25" i="22"/>
  <c r="G26" i="22"/>
  <c r="D29" i="22"/>
  <c r="E30" i="22"/>
  <c r="F2" i="22"/>
  <c r="C7" i="22"/>
  <c r="C10" i="22"/>
  <c r="C22" i="22"/>
  <c r="C28" i="22"/>
  <c r="B13" i="22"/>
  <c r="B5" i="22"/>
  <c r="B21" i="22"/>
  <c r="B27" i="22"/>
  <c r="G16" i="22"/>
  <c r="D7" i="22"/>
  <c r="E9" i="22"/>
  <c r="F8" i="22"/>
  <c r="G6" i="22"/>
  <c r="D10" i="22"/>
  <c r="E31" i="22"/>
  <c r="F33" i="22"/>
  <c r="G19" i="22"/>
  <c r="D22" i="22"/>
  <c r="E23" i="22"/>
  <c r="F24" i="22"/>
  <c r="G14" i="22"/>
  <c r="D28" i="22"/>
  <c r="E29" i="22"/>
  <c r="C9" i="22"/>
  <c r="C31" i="22"/>
  <c r="C23" i="22"/>
  <c r="C29" i="22"/>
  <c r="B7" i="22"/>
  <c r="B10" i="22"/>
  <c r="B22" i="22"/>
  <c r="B28" i="22"/>
  <c r="D13" i="22"/>
  <c r="E7" i="22"/>
  <c r="F3" i="22"/>
  <c r="G15" i="22"/>
  <c r="D5" i="22"/>
  <c r="E10" i="22"/>
  <c r="F32" i="22"/>
  <c r="G18" i="22"/>
  <c r="D21" i="22"/>
  <c r="E22" i="22"/>
  <c r="F17" i="22"/>
  <c r="G25" i="22"/>
  <c r="D27" i="22"/>
  <c r="E28" i="22"/>
  <c r="F30" i="22"/>
  <c r="C3" i="22"/>
  <c r="C32" i="22"/>
  <c r="C17" i="22"/>
  <c r="C30" i="22"/>
  <c r="B9" i="22"/>
  <c r="B31" i="22"/>
  <c r="B23" i="22"/>
  <c r="B29" i="22"/>
  <c r="D11" i="22"/>
  <c r="E13" i="22"/>
  <c r="F9" i="22"/>
  <c r="G8" i="22"/>
  <c r="D4" i="22"/>
  <c r="E5" i="22"/>
  <c r="F31" i="22"/>
  <c r="G33" i="22"/>
  <c r="D20" i="22"/>
  <c r="E21" i="22"/>
  <c r="F23" i="22"/>
  <c r="G24" i="22"/>
  <c r="D26" i="22"/>
  <c r="E27" i="22"/>
  <c r="F29" i="22"/>
  <c r="C33" i="22"/>
  <c r="C24" i="22"/>
  <c r="C2" i="22"/>
  <c r="B3" i="22"/>
  <c r="B32" i="22"/>
  <c r="B17" i="22"/>
  <c r="B30" i="22"/>
  <c r="K104" i="2"/>
  <c r="K105" i="2"/>
  <c r="K106" i="2"/>
  <c r="K107" i="2"/>
  <c r="K108" i="2"/>
  <c r="K109" i="2"/>
  <c r="K110" i="2"/>
  <c r="K111" i="2"/>
  <c r="K112" i="2"/>
  <c r="K113" i="2"/>
  <c r="K114" i="2"/>
  <c r="K115" i="2"/>
  <c r="K116" i="2"/>
  <c r="K117" i="2"/>
  <c r="K3" i="2"/>
  <c r="K4" i="2"/>
  <c r="K5" i="2"/>
  <c r="K6" i="2"/>
  <c r="K7" i="2"/>
  <c r="K8" i="2"/>
  <c r="K9" i="2"/>
  <c r="K10" i="2"/>
  <c r="K12" i="2"/>
  <c r="K13" i="2"/>
  <c r="K14" i="2"/>
  <c r="K15" i="2"/>
  <c r="K16" i="2"/>
  <c r="K17" i="2"/>
  <c r="K18" i="2"/>
  <c r="K19" i="2"/>
  <c r="K20" i="2"/>
  <c r="K21" i="2"/>
  <c r="K22" i="2"/>
  <c r="K23" i="2"/>
  <c r="K24" i="2"/>
  <c r="K25" i="2"/>
  <c r="K26" i="2"/>
  <c r="K27" i="2"/>
  <c r="K28" i="2"/>
  <c r="K29" i="2"/>
  <c r="K30"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2" i="2"/>
  <c r="F34" i="22" l="1"/>
  <c r="D34" i="22"/>
  <c r="E34" i="22"/>
  <c r="I14" i="22"/>
  <c r="I32" i="22"/>
  <c r="I33" i="22"/>
  <c r="I24" i="22"/>
  <c r="I25" i="22"/>
  <c r="I29" i="22"/>
  <c r="I18" i="22"/>
  <c r="I30" i="22"/>
  <c r="I19" i="22"/>
  <c r="I26" i="22"/>
  <c r="I27" i="22"/>
  <c r="I23" i="22"/>
  <c r="I21" i="22"/>
  <c r="I16" i="22"/>
  <c r="I20" i="22"/>
  <c r="I31" i="22"/>
  <c r="I5" i="22"/>
  <c r="I11" i="22"/>
  <c r="I3" i="22"/>
  <c r="I9" i="22"/>
  <c r="I28" i="22"/>
  <c r="I13" i="22"/>
  <c r="I22" i="22"/>
  <c r="I10" i="22"/>
  <c r="I17" i="22"/>
  <c r="I7" i="22"/>
  <c r="H14" i="22"/>
  <c r="H24" i="22"/>
  <c r="H33" i="22"/>
  <c r="H18" i="22"/>
  <c r="H19" i="22"/>
  <c r="H10" i="22"/>
  <c r="H3" i="22"/>
  <c r="H7" i="22"/>
  <c r="H32" i="22"/>
  <c r="H29" i="22"/>
  <c r="H27" i="22"/>
  <c r="H26" i="22"/>
  <c r="H22" i="22"/>
  <c r="H16" i="22"/>
  <c r="H20" i="22"/>
  <c r="H23" i="22"/>
  <c r="H31" i="22"/>
  <c r="H5" i="22"/>
  <c r="H11" i="22"/>
  <c r="H21" i="22"/>
  <c r="H9" i="22"/>
  <c r="H13" i="22"/>
  <c r="H17" i="22"/>
  <c r="H30" i="22"/>
  <c r="H28" i="22"/>
  <c r="H25" i="22"/>
  <c r="H103" i="2"/>
  <c r="K103" i="2" s="1"/>
  <c r="H102" i="2"/>
  <c r="K102" i="2" s="1"/>
  <c r="H101" i="2"/>
  <c r="K101" i="2" s="1"/>
  <c r="H100" i="2"/>
  <c r="K100" i="2" s="1"/>
  <c r="H99" i="2"/>
  <c r="K99" i="2" s="1"/>
  <c r="H98" i="2"/>
  <c r="K98" i="2" s="1"/>
  <c r="H97" i="2"/>
  <c r="K97" i="2" s="1"/>
  <c r="H96" i="2"/>
  <c r="K96" i="2" s="1"/>
  <c r="H95" i="2"/>
  <c r="K95" i="2" s="1"/>
  <c r="H94" i="2"/>
  <c r="K94" i="2" s="1"/>
  <c r="H93" i="2"/>
  <c r="K93" i="2" s="1"/>
  <c r="H92" i="2"/>
  <c r="K92" i="2" s="1"/>
  <c r="H91" i="2"/>
  <c r="K91" i="2" s="1"/>
  <c r="H90" i="2"/>
  <c r="K90" i="2" s="1"/>
  <c r="H89" i="2"/>
  <c r="K89" i="2" s="1"/>
  <c r="H88" i="2"/>
  <c r="K88" i="2" s="1"/>
  <c r="H87" i="2"/>
  <c r="K87" i="2" s="1"/>
  <c r="H86" i="2"/>
  <c r="H85" i="2"/>
  <c r="K85" i="2" s="1"/>
  <c r="H84" i="2"/>
  <c r="K84" i="2" s="1"/>
  <c r="H83" i="2"/>
  <c r="H82" i="2"/>
  <c r="H81" i="2"/>
  <c r="H80" i="2"/>
  <c r="K80" i="2" s="1"/>
  <c r="H79" i="2"/>
  <c r="K79" i="2" s="1"/>
  <c r="H78" i="2"/>
  <c r="K78" i="2" s="1"/>
  <c r="H77" i="2"/>
  <c r="K77" i="2" s="1"/>
  <c r="H76" i="2"/>
  <c r="K76" i="2" s="1"/>
  <c r="H75" i="2"/>
  <c r="C8" i="22" s="1"/>
  <c r="I8" i="22" s="1"/>
  <c r="C15" i="22" l="1"/>
  <c r="I15" i="22" s="1"/>
  <c r="H8" i="22"/>
  <c r="K83" i="2"/>
  <c r="C6" i="22"/>
  <c r="I6" i="22" s="1"/>
  <c r="K86" i="2"/>
  <c r="C4" i="22"/>
  <c r="K82" i="2"/>
  <c r="E4" i="6"/>
  <c r="E11" i="6" s="1"/>
  <c r="K81" i="2"/>
  <c r="F4" i="6"/>
  <c r="K75" i="2"/>
  <c r="D4" i="6"/>
  <c r="D11" i="6" s="1"/>
  <c r="O4" i="6"/>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4" i="22" l="1"/>
  <c r="C34" i="22"/>
  <c r="H15" i="22"/>
  <c r="H6" i="22"/>
  <c r="H4" i="22"/>
  <c r="D10" i="6"/>
  <c r="E10" i="6"/>
  <c r="I32" i="2"/>
  <c r="G32" i="2"/>
  <c r="K32" i="2" s="1"/>
  <c r="I31" i="2"/>
  <c r="G31" i="2"/>
  <c r="I8" i="2"/>
  <c r="I9" i="2"/>
  <c r="I10" i="2"/>
  <c r="I12" i="2"/>
  <c r="I7" i="2"/>
  <c r="G11" i="2"/>
  <c r="F9" i="6" l="1"/>
  <c r="F11" i="6" s="1"/>
  <c r="O9" i="6"/>
  <c r="O11" i="6" s="1"/>
  <c r="F8" i="6"/>
  <c r="O8" i="6"/>
  <c r="B2" i="22"/>
  <c r="G2" i="22"/>
  <c r="K31" i="2"/>
  <c r="C9" i="6"/>
  <c r="C11" i="6" s="1"/>
  <c r="C8" i="6"/>
  <c r="G12" i="22"/>
  <c r="B12" i="22"/>
  <c r="I12" i="22" s="1"/>
  <c r="I11" i="2"/>
  <c r="K11" i="2"/>
  <c r="G34" i="22" l="1"/>
  <c r="B34" i="22"/>
  <c r="P8" i="6"/>
  <c r="I2" i="22"/>
  <c r="O42" i="22"/>
  <c r="O43" i="22"/>
  <c r="P9" i="6"/>
  <c r="P5" i="6"/>
  <c r="P7" i="6"/>
  <c r="P6" i="6"/>
  <c r="P4" i="6"/>
  <c r="H12" i="22"/>
  <c r="C10" i="6"/>
  <c r="H2" i="22"/>
  <c r="O10" i="6"/>
  <c r="F10" i="6"/>
  <c r="E35" i="22" l="1"/>
  <c r="D35" i="22"/>
  <c r="F35" i="22"/>
  <c r="C35" i="22"/>
  <c r="G35" i="22"/>
  <c r="F12" i="6"/>
  <c r="N12" i="6"/>
  <c r="G12" i="6"/>
  <c r="O12" i="6"/>
  <c r="H12" i="6"/>
  <c r="C12" i="6"/>
  <c r="I12" i="6"/>
  <c r="J12" i="6"/>
  <c r="K12" i="6"/>
  <c r="D12" i="6"/>
  <c r="L12" i="6"/>
  <c r="E12" i="6"/>
  <c r="M12" i="6"/>
  <c r="I34" i="22"/>
  <c r="H34" i="22"/>
</calcChain>
</file>

<file path=xl/sharedStrings.xml><?xml version="1.0" encoding="utf-8"?>
<sst xmlns="http://schemas.openxmlformats.org/spreadsheetml/2006/main" count="3271" uniqueCount="338">
  <si>
    <t>Site</t>
    <phoneticPr fontId="3" type="noConversion"/>
  </si>
  <si>
    <t>CU</t>
    <phoneticPr fontId="3" type="noConversion"/>
  </si>
  <si>
    <t>Province</t>
    <phoneticPr fontId="3" type="noConversion"/>
  </si>
  <si>
    <t>Project</t>
    <phoneticPr fontId="3" type="noConversion"/>
  </si>
  <si>
    <t>City</t>
    <phoneticPr fontId="3" type="noConversion"/>
  </si>
  <si>
    <t>ASU Nodes</t>
    <phoneticPr fontId="4" type="noConversion"/>
  </si>
  <si>
    <t>Non-ASU Nodes</t>
    <phoneticPr fontId="4" type="noConversion"/>
  </si>
  <si>
    <t>ASU upgrade success rate</t>
    <phoneticPr fontId="2" type="noConversion"/>
  </si>
  <si>
    <t>Total Upgrade Nodes</t>
    <phoneticPr fontId="4" type="noConversion"/>
  </si>
  <si>
    <t>ASU usage rate</t>
    <phoneticPr fontId="2" type="noConversion"/>
  </si>
  <si>
    <t>GZ</t>
    <phoneticPr fontId="4" type="noConversion"/>
  </si>
  <si>
    <t>CM</t>
    <phoneticPr fontId="4" type="noConversion"/>
  </si>
  <si>
    <t>Others</t>
  </si>
  <si>
    <t>NJ</t>
    <phoneticPr fontId="4" type="noConversion"/>
  </si>
  <si>
    <t>CQ</t>
    <phoneticPr fontId="4" type="noConversion"/>
  </si>
  <si>
    <t>Sichuan</t>
    <phoneticPr fontId="4" type="noConversion"/>
  </si>
  <si>
    <t>CU</t>
    <phoneticPr fontId="4" type="noConversion"/>
  </si>
  <si>
    <t>Yunnan</t>
    <phoneticPr fontId="4" type="noConversion"/>
  </si>
  <si>
    <t>CT</t>
    <phoneticPr fontId="4" type="noConversion"/>
  </si>
  <si>
    <t>Guangdong</t>
    <phoneticPr fontId="4" type="noConversion"/>
  </si>
  <si>
    <t>佛山</t>
    <phoneticPr fontId="4" type="noConversion"/>
  </si>
  <si>
    <t>广州</t>
    <phoneticPr fontId="4" type="noConversion"/>
  </si>
  <si>
    <t>韶关</t>
    <phoneticPr fontId="4" type="noConversion"/>
  </si>
  <si>
    <t>清远</t>
    <phoneticPr fontId="4" type="noConversion"/>
  </si>
  <si>
    <t>珠海</t>
    <phoneticPr fontId="4" type="noConversion"/>
  </si>
  <si>
    <t>东莞</t>
    <phoneticPr fontId="4" type="noConversion"/>
  </si>
  <si>
    <t>汕头</t>
    <phoneticPr fontId="4" type="noConversion"/>
  </si>
  <si>
    <t>潮州</t>
    <phoneticPr fontId="4" type="noConversion"/>
  </si>
  <si>
    <t>河源</t>
    <phoneticPr fontId="4" type="noConversion"/>
  </si>
  <si>
    <t>江门</t>
    <phoneticPr fontId="4" type="noConversion"/>
  </si>
  <si>
    <t>深圳</t>
    <phoneticPr fontId="4" type="noConversion"/>
  </si>
  <si>
    <t>阳江</t>
    <phoneticPr fontId="4" type="noConversion"/>
  </si>
  <si>
    <t>云浮</t>
    <phoneticPr fontId="4" type="noConversion"/>
  </si>
  <si>
    <t>中山</t>
    <phoneticPr fontId="4" type="noConversion"/>
  </si>
  <si>
    <t>揭阳</t>
    <phoneticPr fontId="4" type="noConversion"/>
  </si>
  <si>
    <t>惠州</t>
    <phoneticPr fontId="4" type="noConversion"/>
  </si>
  <si>
    <t>梅州</t>
    <phoneticPr fontId="4" type="noConversion"/>
  </si>
  <si>
    <t>Jan</t>
    <phoneticPr fontId="2" type="noConversion"/>
  </si>
  <si>
    <t>Feb</t>
    <phoneticPr fontId="2" type="noConversion"/>
  </si>
  <si>
    <t>Mar</t>
    <phoneticPr fontId="2" type="noConversion"/>
  </si>
  <si>
    <t>Apr</t>
    <phoneticPr fontId="2" type="noConversion"/>
  </si>
  <si>
    <t>Months</t>
    <phoneticPr fontId="4" type="noConversion"/>
  </si>
  <si>
    <t>Jan</t>
    <phoneticPr fontId="2" type="noConversion"/>
  </si>
  <si>
    <t>Feb</t>
    <phoneticPr fontId="2" type="noConversion"/>
  </si>
  <si>
    <t>Mar</t>
    <phoneticPr fontId="2" type="noConversion"/>
  </si>
  <si>
    <t>Apr</t>
    <phoneticPr fontId="2" type="noConversion"/>
  </si>
  <si>
    <t>Mutli ENM</t>
    <phoneticPr fontId="2" type="noConversion"/>
  </si>
  <si>
    <t>Few Sites</t>
  </si>
  <si>
    <t>Others</t>
    <phoneticPr fontId="2" type="noConversion"/>
  </si>
  <si>
    <t>May</t>
    <phoneticPr fontId="2" type="noConversion"/>
  </si>
  <si>
    <t>GuangXi</t>
    <phoneticPr fontId="4" type="noConversion"/>
  </si>
  <si>
    <t>桂林</t>
    <phoneticPr fontId="4" type="noConversion"/>
  </si>
  <si>
    <t>Jun</t>
    <phoneticPr fontId="2" type="noConversion"/>
  </si>
  <si>
    <t>Jiangsu</t>
    <phoneticPr fontId="4" type="noConversion"/>
  </si>
  <si>
    <t>苏州</t>
    <phoneticPr fontId="4" type="noConversion"/>
  </si>
  <si>
    <t>Jul</t>
  </si>
  <si>
    <t>Jul</t>
    <phoneticPr fontId="2" type="noConversion"/>
  </si>
  <si>
    <t>Aug</t>
  </si>
  <si>
    <t>GZ</t>
  </si>
  <si>
    <t>Aug</t>
    <phoneticPr fontId="2" type="noConversion"/>
  </si>
  <si>
    <t>南通</t>
    <phoneticPr fontId="4" type="noConversion"/>
  </si>
  <si>
    <t>无锡</t>
    <phoneticPr fontId="4" type="noConversion"/>
  </si>
  <si>
    <t>Anhui</t>
    <phoneticPr fontId="4" type="noConversion"/>
  </si>
  <si>
    <t>马鞍山</t>
    <phoneticPr fontId="4" type="noConversion"/>
  </si>
  <si>
    <t>芜湖</t>
    <phoneticPr fontId="4" type="noConversion"/>
  </si>
  <si>
    <t>JiangXi</t>
    <phoneticPr fontId="4" type="noConversion"/>
  </si>
  <si>
    <t>ZheJiang</t>
    <phoneticPr fontId="4" type="noConversion"/>
  </si>
  <si>
    <t>Sep</t>
    <phoneticPr fontId="2" type="noConversion"/>
  </si>
  <si>
    <t>CM</t>
  </si>
  <si>
    <t>Guangdong</t>
  </si>
  <si>
    <t>韶关</t>
  </si>
  <si>
    <t>Oct</t>
  </si>
  <si>
    <t>GZ</t>
    <phoneticPr fontId="2" type="noConversion"/>
  </si>
  <si>
    <t>CU</t>
    <phoneticPr fontId="2" type="noConversion"/>
  </si>
  <si>
    <t>Guangdong</t>
    <phoneticPr fontId="2" type="noConversion"/>
  </si>
  <si>
    <t>Oct</t>
    <phoneticPr fontId="2" type="noConversion"/>
  </si>
  <si>
    <t>NJ</t>
  </si>
  <si>
    <t>Jiangsu</t>
  </si>
  <si>
    <t>无锡</t>
  </si>
  <si>
    <t>镇江</t>
  </si>
  <si>
    <t>苏州</t>
  </si>
  <si>
    <t>南通</t>
  </si>
  <si>
    <t>HuBei</t>
    <phoneticPr fontId="4" type="noConversion"/>
  </si>
  <si>
    <t>HuNan</t>
    <phoneticPr fontId="4" type="noConversion"/>
  </si>
  <si>
    <t>BJ</t>
    <phoneticPr fontId="3" type="noConversion"/>
  </si>
  <si>
    <t>CT</t>
  </si>
  <si>
    <t>Gansu</t>
    <phoneticPr fontId="3" type="noConversion"/>
  </si>
  <si>
    <t>兰州</t>
    <phoneticPr fontId="3" type="noConversion"/>
  </si>
  <si>
    <t>Gansu</t>
  </si>
  <si>
    <t>陇南</t>
    <phoneticPr fontId="3" type="noConversion"/>
  </si>
  <si>
    <t>甘南</t>
    <phoneticPr fontId="3" type="noConversion"/>
  </si>
  <si>
    <t>CU</t>
  </si>
  <si>
    <t>Beijing</t>
  </si>
  <si>
    <t>北京</t>
    <phoneticPr fontId="3" type="noConversion"/>
  </si>
  <si>
    <t>Hebei</t>
  </si>
  <si>
    <t>承德</t>
    <phoneticPr fontId="3" type="noConversion"/>
  </si>
  <si>
    <t>秦皇岛</t>
    <phoneticPr fontId="3" type="noConversion"/>
  </si>
  <si>
    <t>张家口</t>
    <phoneticPr fontId="3" type="noConversion"/>
  </si>
  <si>
    <t>保定</t>
    <phoneticPr fontId="3" type="noConversion"/>
  </si>
  <si>
    <t>沧州</t>
    <phoneticPr fontId="3" type="noConversion"/>
  </si>
  <si>
    <t>Heilongjiang</t>
  </si>
  <si>
    <t>哈尔滨</t>
    <phoneticPr fontId="3" type="noConversion"/>
  </si>
  <si>
    <t>佳木斯</t>
    <phoneticPr fontId="3" type="noConversion"/>
  </si>
  <si>
    <t>黑河</t>
    <phoneticPr fontId="3" type="noConversion"/>
  </si>
  <si>
    <t>七台河</t>
    <phoneticPr fontId="3" type="noConversion"/>
  </si>
  <si>
    <t>加格达奇</t>
    <phoneticPr fontId="3" type="noConversion"/>
  </si>
  <si>
    <t>齐齐哈尔</t>
    <phoneticPr fontId="3" type="noConversion"/>
  </si>
  <si>
    <t>双鸭山</t>
    <phoneticPr fontId="3" type="noConversion"/>
  </si>
  <si>
    <t>鸡西</t>
    <phoneticPr fontId="3" type="noConversion"/>
  </si>
  <si>
    <t>大兴安岭</t>
    <phoneticPr fontId="3" type="noConversion"/>
  </si>
  <si>
    <t>Henan</t>
  </si>
  <si>
    <t>南阳</t>
    <phoneticPr fontId="3" type="noConversion"/>
  </si>
  <si>
    <t>许昌</t>
    <phoneticPr fontId="3" type="noConversion"/>
  </si>
  <si>
    <t>开封</t>
    <phoneticPr fontId="3" type="noConversion"/>
  </si>
  <si>
    <t>漯河</t>
    <phoneticPr fontId="3" type="noConversion"/>
  </si>
  <si>
    <t>Inner Mongoria</t>
  </si>
  <si>
    <t>包头</t>
    <phoneticPr fontId="3" type="noConversion"/>
  </si>
  <si>
    <t>Jilin</t>
  </si>
  <si>
    <t>长春</t>
    <phoneticPr fontId="3" type="noConversion"/>
  </si>
  <si>
    <t>Liaoning</t>
  </si>
  <si>
    <t>沈阳</t>
    <phoneticPr fontId="3" type="noConversion"/>
  </si>
  <si>
    <t>营口</t>
    <phoneticPr fontId="3" type="noConversion"/>
  </si>
  <si>
    <t>Shaanxi</t>
  </si>
  <si>
    <t>榆林</t>
    <phoneticPr fontId="3" type="noConversion"/>
  </si>
  <si>
    <t>延安</t>
    <phoneticPr fontId="3" type="noConversion"/>
  </si>
  <si>
    <t>Shandong</t>
  </si>
  <si>
    <t>德州</t>
    <phoneticPr fontId="3" type="noConversion"/>
  </si>
  <si>
    <t>聊城</t>
    <phoneticPr fontId="3" type="noConversion"/>
  </si>
  <si>
    <t>滨州</t>
    <phoneticPr fontId="3" type="noConversion"/>
  </si>
  <si>
    <t>东营</t>
    <phoneticPr fontId="3" type="noConversion"/>
  </si>
  <si>
    <t>潍坊</t>
    <phoneticPr fontId="3" type="noConversion"/>
  </si>
  <si>
    <t>烟台</t>
    <phoneticPr fontId="3" type="noConversion"/>
  </si>
  <si>
    <t>淄博</t>
    <phoneticPr fontId="3" type="noConversion"/>
  </si>
  <si>
    <t>Shanxi</t>
  </si>
  <si>
    <t>晋中</t>
    <phoneticPr fontId="3" type="noConversion"/>
  </si>
  <si>
    <t>Xinjiang</t>
  </si>
  <si>
    <t>乌鲁木齐</t>
    <phoneticPr fontId="3" type="noConversion"/>
  </si>
  <si>
    <t>太原</t>
    <phoneticPr fontId="3" type="noConversion"/>
  </si>
  <si>
    <t>天水</t>
    <phoneticPr fontId="3" type="noConversion"/>
  </si>
  <si>
    <t>BJ</t>
  </si>
  <si>
    <t>四平</t>
    <phoneticPr fontId="3" type="noConversion"/>
  </si>
  <si>
    <t>辽源</t>
  </si>
  <si>
    <t>CD</t>
    <phoneticPr fontId="3" type="noConversion"/>
  </si>
  <si>
    <t>遂宁</t>
    <phoneticPr fontId="3" type="noConversion"/>
  </si>
  <si>
    <t>资阳</t>
    <phoneticPr fontId="3" type="noConversion"/>
  </si>
  <si>
    <t>Chongqing</t>
  </si>
  <si>
    <t>北碚</t>
    <phoneticPr fontId="3" type="noConversion"/>
  </si>
  <si>
    <t>合川</t>
    <phoneticPr fontId="3" type="noConversion"/>
  </si>
  <si>
    <t>铜梁</t>
    <phoneticPr fontId="3" type="noConversion"/>
  </si>
  <si>
    <t>潼南</t>
    <phoneticPr fontId="3" type="noConversion"/>
  </si>
  <si>
    <t>开州</t>
    <phoneticPr fontId="3" type="noConversion"/>
  </si>
  <si>
    <t>云阳</t>
    <phoneticPr fontId="3" type="noConversion"/>
  </si>
  <si>
    <t>奉节</t>
    <phoneticPr fontId="3" type="noConversion"/>
  </si>
  <si>
    <t>巫山</t>
    <phoneticPr fontId="3" type="noConversion"/>
  </si>
  <si>
    <t>巫溪</t>
    <phoneticPr fontId="3" type="noConversion"/>
  </si>
  <si>
    <t>城口</t>
    <phoneticPr fontId="3" type="noConversion"/>
  </si>
  <si>
    <t>璧山</t>
    <phoneticPr fontId="3" type="noConversion"/>
  </si>
  <si>
    <t>大足</t>
    <phoneticPr fontId="3" type="noConversion"/>
  </si>
  <si>
    <t>江津</t>
    <phoneticPr fontId="3" type="noConversion"/>
  </si>
  <si>
    <t>荣昌</t>
    <phoneticPr fontId="3" type="noConversion"/>
  </si>
  <si>
    <t>永川</t>
    <phoneticPr fontId="3" type="noConversion"/>
  </si>
  <si>
    <t>GZ</t>
    <phoneticPr fontId="3" type="noConversion"/>
  </si>
  <si>
    <t>清远</t>
    <phoneticPr fontId="3" type="noConversion"/>
  </si>
  <si>
    <t>韶关</t>
    <phoneticPr fontId="3" type="noConversion"/>
  </si>
  <si>
    <t>Guangxi</t>
  </si>
  <si>
    <t>百色</t>
    <phoneticPr fontId="3" type="noConversion"/>
  </si>
  <si>
    <t>北海</t>
    <phoneticPr fontId="3" type="noConversion"/>
  </si>
  <si>
    <t>防城港</t>
    <phoneticPr fontId="3" type="noConversion"/>
  </si>
  <si>
    <t>桂林</t>
    <phoneticPr fontId="3" type="noConversion"/>
  </si>
  <si>
    <t>南宁</t>
    <phoneticPr fontId="3" type="noConversion"/>
  </si>
  <si>
    <t>惠州</t>
    <phoneticPr fontId="3" type="noConversion"/>
  </si>
  <si>
    <t>河源</t>
    <phoneticPr fontId="3" type="noConversion"/>
  </si>
  <si>
    <t>梅州</t>
    <phoneticPr fontId="3" type="noConversion"/>
  </si>
  <si>
    <t>潮州</t>
    <phoneticPr fontId="3" type="noConversion"/>
  </si>
  <si>
    <t>汕头</t>
    <phoneticPr fontId="3" type="noConversion"/>
  </si>
  <si>
    <t>揭阳</t>
    <phoneticPr fontId="3" type="noConversion"/>
  </si>
  <si>
    <t>中山</t>
    <phoneticPr fontId="3" type="noConversion"/>
  </si>
  <si>
    <t>贺州</t>
    <phoneticPr fontId="3" type="noConversion"/>
  </si>
  <si>
    <t>柳州</t>
    <phoneticPr fontId="3" type="noConversion"/>
  </si>
  <si>
    <t>梧州</t>
    <phoneticPr fontId="3" type="noConversion"/>
  </si>
  <si>
    <t>贵港</t>
    <phoneticPr fontId="3" type="noConversion"/>
  </si>
  <si>
    <t>玉林</t>
    <phoneticPr fontId="3" type="noConversion"/>
  </si>
  <si>
    <t>河池</t>
    <phoneticPr fontId="3" type="noConversion"/>
  </si>
  <si>
    <t>崇左</t>
    <phoneticPr fontId="3" type="noConversion"/>
  </si>
  <si>
    <t>Hainan</t>
  </si>
  <si>
    <t>澄迈</t>
    <phoneticPr fontId="3" type="noConversion"/>
  </si>
  <si>
    <t>定安</t>
    <phoneticPr fontId="3" type="noConversion"/>
  </si>
  <si>
    <t>临高</t>
    <phoneticPr fontId="3" type="noConversion"/>
  </si>
  <si>
    <t>陵水</t>
    <phoneticPr fontId="3" type="noConversion"/>
  </si>
  <si>
    <t>琼中</t>
    <phoneticPr fontId="3" type="noConversion"/>
  </si>
  <si>
    <t>屯昌</t>
    <phoneticPr fontId="3" type="noConversion"/>
  </si>
  <si>
    <t>万宁</t>
    <phoneticPr fontId="3" type="noConversion"/>
  </si>
  <si>
    <t>NJ</t>
    <phoneticPr fontId="3" type="noConversion"/>
  </si>
  <si>
    <t>Anhui</t>
  </si>
  <si>
    <t>芜湖</t>
    <phoneticPr fontId="3" type="noConversion"/>
  </si>
  <si>
    <t>蚌埠</t>
    <phoneticPr fontId="3" type="noConversion"/>
  </si>
  <si>
    <t>咸宁</t>
    <phoneticPr fontId="3" type="noConversion"/>
  </si>
  <si>
    <t>Hunan</t>
  </si>
  <si>
    <t>株洲</t>
    <phoneticPr fontId="3" type="noConversion"/>
  </si>
  <si>
    <t>岳阳</t>
    <phoneticPr fontId="3" type="noConversion"/>
  </si>
  <si>
    <t>Jiangxi</t>
  </si>
  <si>
    <t>抚州</t>
    <phoneticPr fontId="3" type="noConversion"/>
  </si>
  <si>
    <t>上饶</t>
    <phoneticPr fontId="3" type="noConversion"/>
  </si>
  <si>
    <t>丽水</t>
    <phoneticPr fontId="4" type="noConversion"/>
  </si>
  <si>
    <t>湖州</t>
    <phoneticPr fontId="4" type="noConversion"/>
  </si>
  <si>
    <t>成都</t>
    <phoneticPr fontId="4" type="noConversion"/>
  </si>
  <si>
    <t>昆明</t>
    <phoneticPr fontId="4" type="noConversion"/>
  </si>
  <si>
    <t>曲靖</t>
    <phoneticPr fontId="4" type="noConversion"/>
  </si>
  <si>
    <t>保山</t>
    <phoneticPr fontId="4" type="noConversion"/>
  </si>
  <si>
    <t>德宏</t>
    <phoneticPr fontId="4" type="noConversion"/>
  </si>
  <si>
    <t>怒江</t>
    <phoneticPr fontId="4" type="noConversion"/>
  </si>
  <si>
    <t>楚雄</t>
    <phoneticPr fontId="4" type="noConversion"/>
  </si>
  <si>
    <t>南充</t>
    <phoneticPr fontId="4" type="noConversion"/>
  </si>
  <si>
    <t>达州</t>
    <phoneticPr fontId="4" type="noConversion"/>
  </si>
  <si>
    <t>凉山</t>
    <phoneticPr fontId="4" type="noConversion"/>
  </si>
  <si>
    <t>绵阳</t>
    <phoneticPr fontId="4" type="noConversion"/>
  </si>
  <si>
    <t>巴中</t>
    <phoneticPr fontId="4" type="noConversion"/>
  </si>
  <si>
    <t>广元</t>
    <phoneticPr fontId="4" type="noConversion"/>
  </si>
  <si>
    <t>内江</t>
    <phoneticPr fontId="4" type="noConversion"/>
  </si>
  <si>
    <t>广安</t>
    <phoneticPr fontId="4" type="noConversion"/>
  </si>
  <si>
    <t>Total</t>
    <phoneticPr fontId="2" type="noConversion"/>
  </si>
  <si>
    <t>Project</t>
    <phoneticPr fontId="2" type="noConversion"/>
  </si>
  <si>
    <t>City Level</t>
    <phoneticPr fontId="2" type="noConversion"/>
  </si>
  <si>
    <t>Meet ASU ENM Requirements</t>
    <phoneticPr fontId="2" type="noConversion"/>
  </si>
  <si>
    <t>Remark</t>
    <phoneticPr fontId="2" type="noConversion"/>
  </si>
  <si>
    <t>Nov</t>
    <phoneticPr fontId="2" type="noConversion"/>
  </si>
  <si>
    <t>Dec</t>
    <phoneticPr fontId="2" type="noConversion"/>
  </si>
  <si>
    <t>ENM 是否满足使用ASU最低版本要求？</t>
    <phoneticPr fontId="2" type="noConversion"/>
  </si>
  <si>
    <t>YES</t>
    <phoneticPr fontId="2" type="noConversion"/>
  </si>
  <si>
    <t>NO</t>
    <phoneticPr fontId="2" type="noConversion"/>
  </si>
  <si>
    <t>Complex Upgrade Scenarios</t>
  </si>
  <si>
    <t>Not Proficient In Using ASU</t>
  </si>
  <si>
    <t>Upgrade not handled by NRO</t>
    <phoneticPr fontId="2" type="noConversion"/>
  </si>
  <si>
    <t>Reasons</t>
    <phoneticPr fontId="2" type="noConversion"/>
  </si>
  <si>
    <t>Non-ASU Reason</t>
    <phoneticPr fontId="2" type="noConversion"/>
  </si>
  <si>
    <t>1. Follow up the status of new SP9335</t>
    <phoneticPr fontId="2" type="noConversion"/>
  </si>
  <si>
    <t>版本信息</t>
    <phoneticPr fontId="2" type="noConversion"/>
  </si>
  <si>
    <t>YES</t>
  </si>
  <si>
    <t>Mutli ENM</t>
  </si>
  <si>
    <t>镇江</t>
    <phoneticPr fontId="2" type="noConversion"/>
  </si>
  <si>
    <t>常州</t>
    <phoneticPr fontId="4" type="noConversion"/>
  </si>
  <si>
    <t>Comment</t>
    <phoneticPr fontId="2" type="noConversion"/>
  </si>
  <si>
    <t>CS Team</t>
    <phoneticPr fontId="2" type="noConversion"/>
  </si>
  <si>
    <t>Nov</t>
  </si>
  <si>
    <t>ENM version at least 19.Q4</t>
    <phoneticPr fontId="2" type="noConversion"/>
  </si>
  <si>
    <t xml:space="preserve">Project Has upgrading </t>
    <phoneticPr fontId="2" type="noConversion"/>
  </si>
  <si>
    <t>Upgrade not handled by NRO</t>
  </si>
  <si>
    <t>Jan</t>
  </si>
  <si>
    <t>Feb</t>
  </si>
  <si>
    <t>Mar</t>
  </si>
  <si>
    <t>Apr</t>
  </si>
  <si>
    <t>May</t>
  </si>
  <si>
    <t>Jun</t>
  </si>
  <si>
    <t>Sep</t>
  </si>
  <si>
    <t>Dec</t>
  </si>
  <si>
    <t>CITY LEVEL PROJECT</t>
    <phoneticPr fontId="2" type="noConversion"/>
  </si>
  <si>
    <t>2022 Total</t>
    <phoneticPr fontId="2" type="noConversion"/>
  </si>
  <si>
    <t>City Level Has upgrading</t>
    <phoneticPr fontId="2" type="noConversion"/>
  </si>
  <si>
    <t>Items</t>
    <phoneticPr fontId="2" type="noConversion"/>
  </si>
  <si>
    <t>Total Upgrade sites</t>
    <phoneticPr fontId="2" type="noConversion"/>
  </si>
  <si>
    <t>ASU Sites</t>
    <phoneticPr fontId="2" type="noConversion"/>
  </si>
  <si>
    <t>1.Discussed with ENO team and required to submitted a new service proposal to do the adjustment.
2. SP-9335 had been submitted on 23rd Nov.</t>
    <phoneticPr fontId="2" type="noConversion"/>
  </si>
  <si>
    <t>ASU Rate</t>
    <phoneticPr fontId="2" type="noConversion"/>
  </si>
  <si>
    <t>Anhui CM</t>
  </si>
  <si>
    <t>Guangdong CM</t>
  </si>
  <si>
    <t>Guangdong CU</t>
  </si>
  <si>
    <t>HuNan CM</t>
  </si>
  <si>
    <t>HuBei CM</t>
  </si>
  <si>
    <t>JiangXi CM</t>
  </si>
  <si>
    <t>Sichuan CM</t>
  </si>
  <si>
    <t>ZheJiang CM</t>
  </si>
  <si>
    <t>Jiangsu CM</t>
  </si>
  <si>
    <t>Sichuan CU</t>
  </si>
  <si>
    <t>Yunnan CT</t>
  </si>
  <si>
    <t>Sichuan CT</t>
  </si>
  <si>
    <t>Guangdong CT</t>
  </si>
  <si>
    <t>GuangXi CT</t>
  </si>
  <si>
    <t>Beijing CU</t>
  </si>
  <si>
    <t>Chongqing CM</t>
  </si>
  <si>
    <t>Gansu CT</t>
  </si>
  <si>
    <t>Guangxi CM</t>
  </si>
  <si>
    <t>Hainan CM</t>
  </si>
  <si>
    <t>Hebei CM</t>
  </si>
  <si>
    <t>Hebei CU</t>
  </si>
  <si>
    <t>Heilongjiang CM</t>
  </si>
  <si>
    <t>Heilongjiang CU</t>
  </si>
  <si>
    <t>Henan CM</t>
  </si>
  <si>
    <t>Inner Mongoria CM</t>
  </si>
  <si>
    <t>Jilin CU</t>
  </si>
  <si>
    <t>Liaoning CM</t>
  </si>
  <si>
    <t>Shaanxi CT</t>
  </si>
  <si>
    <t>Shandong CM</t>
  </si>
  <si>
    <t>Shandong CU</t>
  </si>
  <si>
    <t>Shanxi CU</t>
  </si>
  <si>
    <t>Xinjiang CT</t>
  </si>
  <si>
    <t>Total Upgrading Sites</t>
    <phoneticPr fontId="2" type="noConversion"/>
  </si>
  <si>
    <t>Rate</t>
    <phoneticPr fontId="2" type="noConversion"/>
  </si>
  <si>
    <t>ASU反而不方便，大批量才好用</t>
    <phoneticPr fontId="2" type="noConversion"/>
  </si>
  <si>
    <t xml:space="preserve">Grid Test, urgent and special upgrade request </t>
  </si>
  <si>
    <t>ENM account expired</t>
  </si>
  <si>
    <t xml:space="preserve">Golden Cluster Test, urgent and special upgrade </t>
  </si>
  <si>
    <t xml:space="preserve">Grid Test, urgent and special upgrade request </t>
    <phoneticPr fontId="2" type="noConversion"/>
  </si>
  <si>
    <r>
      <t xml:space="preserve">比如哪些情景不能使用ASU 1 2 3 4
</t>
    </r>
    <r>
      <rPr>
        <sz val="11"/>
        <color rgb="FF0070C0"/>
        <rFont val="Calibri"/>
        <family val="3"/>
        <charset val="134"/>
        <scheme val="minor"/>
      </rPr>
      <t xml:space="preserve">1. Rollback CV before upgrade
2. Complicated parameter setting
</t>
    </r>
    <phoneticPr fontId="2" type="noConversion"/>
  </si>
  <si>
    <r>
      <t xml:space="preserve">跟ENO TEAM的进度啥的
</t>
    </r>
    <r>
      <rPr>
        <sz val="11"/>
        <color rgb="FF0070C0"/>
        <rFont val="Calibri"/>
        <family val="3"/>
        <charset val="134"/>
        <scheme val="minor"/>
      </rPr>
      <t>1. Give feedback to ENM team in 2021 and comments from PDU is: "For this to be able to work the ASU would have to know a lot of things about the upgrade path. For now it is not set as part of the ASU, but we will give this suggestion to the PDU and see what there response is"</t>
    </r>
    <r>
      <rPr>
        <sz val="11"/>
        <color theme="1"/>
        <rFont val="Calibri"/>
        <family val="2"/>
        <charset val="134"/>
        <scheme val="minor"/>
      </rPr>
      <t xml:space="preserve">
</t>
    </r>
    <phoneticPr fontId="2" type="noConversion"/>
  </si>
  <si>
    <t>ITEMS</t>
    <phoneticPr fontId="2" type="noConversion"/>
  </si>
  <si>
    <t>Issue 4</t>
    <phoneticPr fontId="2" type="noConversion"/>
  </si>
  <si>
    <t>ASU Rate excluded issue 1</t>
    <phoneticPr fontId="2" type="noConversion"/>
  </si>
  <si>
    <t>Percentage</t>
    <phoneticPr fontId="2" type="noConversion"/>
  </si>
  <si>
    <t>Rate except E</t>
    <phoneticPr fontId="2" type="noConversion"/>
  </si>
  <si>
    <t xml:space="preserve">Grid Test, urgent and special upgrade request </t>
    <phoneticPr fontId="2" type="noConversion"/>
  </si>
  <si>
    <t>Urgent Task</t>
  </si>
  <si>
    <t>Authentication ENM account expired</t>
    <phoneticPr fontId="2" type="noConversion"/>
  </si>
  <si>
    <t>Anhui CM马鞍山</t>
  </si>
  <si>
    <t>Anhui CM芜湖</t>
  </si>
  <si>
    <t>Jiangsu CM无锡</t>
  </si>
  <si>
    <t>Jiangsu CM镇江</t>
  </si>
  <si>
    <t>Jiangsu CM苏州</t>
  </si>
  <si>
    <t>Jiangsu CM南通</t>
  </si>
  <si>
    <t>Jiangsu CM常州</t>
  </si>
  <si>
    <t>Issue 1</t>
    <phoneticPr fontId="2" type="noConversion"/>
  </si>
  <si>
    <t>Issue 2</t>
    <phoneticPr fontId="2" type="noConversion"/>
  </si>
  <si>
    <t>Issue 3</t>
    <phoneticPr fontId="2" type="noConversion"/>
  </si>
  <si>
    <t>Average Rate</t>
    <phoneticPr fontId="2" type="noConversion"/>
  </si>
  <si>
    <t>Henan CM南阳</t>
  </si>
  <si>
    <t>Henan CM许昌</t>
  </si>
  <si>
    <t>Henan CM开封</t>
  </si>
  <si>
    <t>Henan CM漯河</t>
  </si>
  <si>
    <t>Guangdong CM清远</t>
  </si>
  <si>
    <t>CS Team</t>
  </si>
  <si>
    <t>TW</t>
  </si>
  <si>
    <t>CHT</t>
  </si>
  <si>
    <t xml:space="preserve">ChungHwa </t>
  </si>
  <si>
    <t>TotalUpgradeNodes</t>
  </si>
  <si>
    <t>ASUNodes</t>
  </si>
  <si>
    <t>NonASUNodes</t>
  </si>
  <si>
    <t>ASUupgradesuccessrate</t>
  </si>
  <si>
    <t>ASUusagerate</t>
  </si>
  <si>
    <t>NonASUReason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</si>
</sst>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1"/>
      <color theme="1"/>
      <name val="Calibri"/>
      <family val="2"/>
      <charset val="134"/>
      <scheme val="minor"/>
    </font>
    <font>
      <b/>
      <sz val="11"/>
      <color theme="0"/>
      <name val="等线"/>
      <family val="3"/>
      <charset val="134"/>
    </font>
    <font>
      <sz val="9"/>
      <name val="Calibri"/>
      <family val="2"/>
      <charset val="134"/>
      <scheme val="minor"/>
    </font>
    <font>
      <sz val="9"/>
      <name val="宋体"/>
      <family val="3"/>
      <charset val="134"/>
    </font>
    <font>
      <sz val="9"/>
      <name val="Calibri"/>
      <family val="3"/>
      <charset val="134"/>
      <scheme val="minor"/>
    </font>
    <font>
      <sz val="11"/>
      <name val="Calibri"/>
      <family val="3"/>
      <charset val="134"/>
      <scheme val="minor"/>
    </font>
    <font>
      <sz val="11"/>
      <color theme="1"/>
      <name val="DengXian"/>
      <family val="1"/>
    </font>
    <font>
      <b/>
      <sz val="11"/>
      <color theme="0"/>
      <name val="Calibri"/>
      <family val="3"/>
      <charset val="134"/>
      <scheme val="minor"/>
    </font>
    <font>
      <b/>
      <sz val="11"/>
      <color theme="1"/>
      <name val="Calibri"/>
      <family val="3"/>
      <charset val="134"/>
      <scheme val="minor"/>
    </font>
    <font>
      <sz val="11"/>
      <color theme="1"/>
      <name val="Calibri"/>
      <family val="2"/>
      <charset val="134"/>
      <scheme val="minor"/>
    </font>
    <font>
      <sz val="11"/>
      <color theme="1"/>
      <name val="Calibri"/>
      <family val="3"/>
      <charset val="134"/>
      <scheme val="minor"/>
    </font>
    <font>
      <sz val="11"/>
      <color rgb="FFFF0000"/>
      <name val="Calibri"/>
      <family val="2"/>
      <charset val="134"/>
      <scheme val="minor"/>
    </font>
    <font>
      <sz val="11"/>
      <color rgb="FF000000"/>
      <name val="等线"/>
      <family val="3"/>
      <charset val="134"/>
    </font>
    <font>
      <sz val="11"/>
      <color rgb="FF0070C0"/>
      <name val="Calibri"/>
      <family val="3"/>
      <charset val="134"/>
      <scheme val="minor"/>
    </font>
    <font>
      <b/>
      <sz val="11"/>
      <color theme="5" tint="-0.249977111117893"/>
      <name val="Calibri"/>
      <family val="3"/>
      <charset val="134"/>
      <scheme val="minor"/>
    </font>
    <font>
      <sz val="11"/>
      <color theme="0"/>
      <name val="Calibri"/>
      <family val="3"/>
      <charset val="134"/>
      <scheme val="minor"/>
    </font>
    <font>
      <b/>
      <sz val="11"/>
      <color rgb="FFD30F64"/>
      <name val="Calibri"/>
      <family val="3"/>
      <charset val="134"/>
      <scheme val="minor"/>
    </font>
    <font>
      <b/>
      <sz val="11"/>
      <color theme="5"/>
      <name val="Calibri"/>
      <family val="3"/>
      <charset val="134"/>
      <scheme val="minor"/>
    </font>
  </fonts>
  <fills count="9">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rgb="FFC00000"/>
        <bgColor indexed="64"/>
      </patternFill>
    </fill>
    <fill>
      <patternFill patternType="solid">
        <fgColor rgb="FF0070C0"/>
        <bgColor indexed="64"/>
      </patternFill>
    </fill>
    <fill>
      <patternFill patternType="solid">
        <fgColor rgb="FFD30F64"/>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2">
    <xf numFmtId="0" fontId="0" fillId="0" borderId="0">
      <alignment vertical="center"/>
    </xf>
    <xf numFmtId="9" fontId="9" fillId="0" borderId="0" applyFont="0" applyFill="0" applyBorder="0" applyAlignment="0" applyProtection="0">
      <alignment vertical="center"/>
    </xf>
  </cellStyleXfs>
  <cellXfs count="93">
    <xf numFmtId="0" fontId="0" fillId="0" borderId="0" xfId="0">
      <alignment vertical="center"/>
    </xf>
    <xf numFmtId="0" fontId="1" fillId="2" borderId="1" xfId="0" applyFont="1" applyFill="1" applyBorder="1" applyAlignment="1">
      <alignment horizontal="center" vertical="center"/>
    </xf>
    <xf numFmtId="0" fontId="0" fillId="0" borderId="1" xfId="0" applyBorder="1" applyAlignment="1"/>
    <xf numFmtId="10" fontId="0" fillId="0" borderId="1" xfId="0" applyNumberFormat="1" applyBorder="1" applyAlignment="1"/>
    <xf numFmtId="0" fontId="0" fillId="0" borderId="2" xfId="0" applyBorder="1" applyAlignment="1"/>
    <xf numFmtId="0" fontId="0" fillId="0" borderId="1" xfId="0" applyNumberFormat="1" applyBorder="1" applyAlignment="1"/>
    <xf numFmtId="10" fontId="0" fillId="0" borderId="2" xfId="0" applyNumberFormat="1" applyBorder="1" applyAlignment="1"/>
    <xf numFmtId="0" fontId="0" fillId="0" borderId="0" xfId="0">
      <alignment vertical="center"/>
    </xf>
    <xf numFmtId="0" fontId="0" fillId="0" borderId="1" xfId="0" applyBorder="1" applyAlignment="1"/>
    <xf numFmtId="10" fontId="0" fillId="0" borderId="1" xfId="0" applyNumberFormat="1" applyBorder="1" applyAlignment="1"/>
    <xf numFmtId="0" fontId="0" fillId="3" borderId="1" xfId="0" applyFill="1" applyBorder="1" applyAlignment="1"/>
    <xf numFmtId="0" fontId="0" fillId="3" borderId="2" xfId="0" applyFill="1" applyBorder="1" applyAlignment="1"/>
    <xf numFmtId="0" fontId="0" fillId="0" borderId="0" xfId="0" applyAlignment="1">
      <alignment horizontal="left" vertical="center"/>
    </xf>
    <xf numFmtId="0" fontId="0" fillId="0" borderId="4" xfId="0" applyFill="1" applyBorder="1" applyAlignment="1"/>
    <xf numFmtId="0" fontId="0" fillId="0" borderId="0" xfId="0">
      <alignment vertical="center"/>
    </xf>
    <xf numFmtId="0" fontId="0" fillId="0" borderId="1" xfId="0" applyBorder="1" applyAlignment="1"/>
    <xf numFmtId="10" fontId="0" fillId="0" borderId="1" xfId="0" applyNumberFormat="1" applyBorder="1" applyAlignment="1"/>
    <xf numFmtId="0" fontId="0" fillId="4" borderId="1" xfId="0" applyFill="1" applyBorder="1" applyAlignment="1"/>
    <xf numFmtId="9" fontId="0" fillId="4" borderId="2" xfId="0" applyNumberFormat="1" applyFill="1" applyBorder="1" applyAlignment="1"/>
    <xf numFmtId="9" fontId="0" fillId="0" borderId="0" xfId="0" applyNumberFormat="1">
      <alignment vertical="center"/>
    </xf>
    <xf numFmtId="10" fontId="0" fillId="0" borderId="1" xfId="0" applyNumberFormat="1" applyBorder="1" applyAlignment="1">
      <alignment horizontal="center"/>
    </xf>
    <xf numFmtId="10" fontId="0" fillId="3" borderId="1" xfId="0" applyNumberFormat="1" applyFill="1" applyBorder="1" applyAlignment="1">
      <alignment horizontal="center"/>
    </xf>
    <xf numFmtId="10" fontId="0" fillId="4" borderId="1" xfId="0" applyNumberFormat="1" applyFill="1" applyBorder="1" applyAlignment="1">
      <alignment horizontal="center"/>
    </xf>
    <xf numFmtId="0" fontId="0" fillId="0" borderId="0" xfId="0" applyAlignment="1">
      <alignment horizontal="center" vertical="center"/>
    </xf>
    <xf numFmtId="0" fontId="1" fillId="2" borderId="1" xfId="0" applyFont="1" applyFill="1" applyBorder="1" applyAlignment="1">
      <alignment horizontal="left" vertical="center"/>
    </xf>
    <xf numFmtId="0" fontId="0" fillId="0" borderId="1" xfId="0" applyBorder="1" applyAlignment="1">
      <alignment horizontal="left"/>
    </xf>
    <xf numFmtId="0" fontId="0" fillId="3" borderId="1" xfId="0" applyFill="1" applyBorder="1" applyAlignment="1">
      <alignment horizontal="left"/>
    </xf>
    <xf numFmtId="0" fontId="0" fillId="4" borderId="1" xfId="0" applyFill="1" applyBorder="1" applyAlignment="1">
      <alignment horizontal="left"/>
    </xf>
    <xf numFmtId="0" fontId="0" fillId="0" borderId="4" xfId="0" applyFill="1" applyBorder="1" applyAlignment="1">
      <alignment horizontal="left"/>
    </xf>
    <xf numFmtId="0" fontId="6" fillId="0" borderId="1" xfId="0" applyFont="1" applyBorder="1" applyAlignment="1" applyProtection="1">
      <alignment horizontal="left" vertical="center"/>
      <protection locked="0"/>
    </xf>
    <xf numFmtId="0" fontId="6" fillId="0" borderId="1" xfId="0" applyFont="1" applyBorder="1" applyAlignment="1" applyProtection="1">
      <alignment horizontal="left"/>
      <protection locked="0"/>
    </xf>
    <xf numFmtId="0" fontId="0" fillId="0" borderId="2" xfId="0" applyBorder="1" applyAlignment="1">
      <alignment horizontal="left"/>
    </xf>
    <xf numFmtId="0" fontId="0" fillId="0" borderId="3" xfId="0" applyBorder="1" applyAlignment="1">
      <alignment horizontal="left"/>
    </xf>
    <xf numFmtId="0" fontId="5" fillId="0" borderId="2" xfId="0" applyFont="1" applyBorder="1" applyAlignment="1">
      <alignment horizontal="left"/>
    </xf>
    <xf numFmtId="0" fontId="0" fillId="3" borderId="2" xfId="0" applyFill="1" applyBorder="1" applyAlignment="1">
      <alignment horizontal="left"/>
    </xf>
    <xf numFmtId="0" fontId="0" fillId="4" borderId="2" xfId="0" applyFill="1" applyBorder="1" applyAlignment="1">
      <alignment horizontal="left"/>
    </xf>
    <xf numFmtId="0" fontId="0" fillId="0" borderId="5" xfId="0" applyFill="1" applyBorder="1" applyAlignment="1">
      <alignment horizontal="left"/>
    </xf>
    <xf numFmtId="0" fontId="0" fillId="0" borderId="4" xfId="0" applyBorder="1" applyAlignment="1">
      <alignment horizontal="left"/>
    </xf>
    <xf numFmtId="0" fontId="6" fillId="0" borderId="2" xfId="0" applyFont="1" applyBorder="1" applyAlignment="1" applyProtection="1">
      <alignment horizontal="left" vertical="center"/>
      <protection locked="0"/>
    </xf>
    <xf numFmtId="0" fontId="6" fillId="0" borderId="2" xfId="0" applyFont="1" applyBorder="1" applyAlignment="1" applyProtection="1">
      <alignment horizontal="left"/>
      <protection locked="0"/>
    </xf>
    <xf numFmtId="0" fontId="5" fillId="0" borderId="1" xfId="0" applyFont="1" applyBorder="1" applyAlignment="1">
      <alignment horizontal="left"/>
    </xf>
    <xf numFmtId="0" fontId="0" fillId="0" borderId="1" xfId="0" applyFill="1" applyBorder="1" applyAlignment="1"/>
    <xf numFmtId="0" fontId="0" fillId="0" borderId="1" xfId="0" applyBorder="1">
      <alignment vertical="center"/>
    </xf>
    <xf numFmtId="0" fontId="0" fillId="0" borderId="1" xfId="0" applyBorder="1" applyAlignment="1">
      <alignment horizontal="center" vertical="center"/>
    </xf>
    <xf numFmtId="0" fontId="1" fillId="5" borderId="1" xfId="0" applyFont="1" applyFill="1" applyBorder="1" applyAlignment="1">
      <alignment horizontal="left" vertical="center"/>
    </xf>
    <xf numFmtId="0" fontId="0" fillId="0" borderId="1" xfId="0" applyFill="1" applyBorder="1">
      <alignment vertical="center"/>
    </xf>
    <xf numFmtId="0" fontId="0" fillId="0" borderId="1" xfId="0" applyBorder="1" applyAlignment="1">
      <alignment vertical="center" wrapText="1"/>
    </xf>
    <xf numFmtId="0" fontId="1" fillId="6" borderId="1" xfId="0" applyFont="1" applyFill="1" applyBorder="1" applyAlignment="1">
      <alignment horizontal="left" vertical="center"/>
    </xf>
    <xf numFmtId="0" fontId="7" fillId="4" borderId="1" xfId="0" applyFont="1" applyFill="1" applyBorder="1">
      <alignment vertical="center"/>
    </xf>
    <xf numFmtId="0" fontId="7" fillId="4" borderId="1" xfId="0" applyFont="1" applyFill="1" applyBorder="1" applyAlignment="1">
      <alignment horizontal="center" vertical="center"/>
    </xf>
    <xf numFmtId="0" fontId="1" fillId="2" borderId="4" xfId="0" applyFont="1" applyFill="1" applyBorder="1" applyAlignment="1">
      <alignment horizontal="left" vertical="center"/>
    </xf>
    <xf numFmtId="0" fontId="1" fillId="2" borderId="4" xfId="0" applyFont="1" applyFill="1" applyBorder="1" applyAlignment="1">
      <alignment horizontal="center" vertical="center"/>
    </xf>
    <xf numFmtId="10" fontId="0" fillId="0" borderId="1" xfId="0" applyNumberFormat="1" applyBorder="1" applyAlignment="1">
      <alignment horizontal="center" vertical="center"/>
    </xf>
    <xf numFmtId="0" fontId="8" fillId="0" borderId="1" xfId="0" applyFont="1" applyBorder="1" applyAlignment="1">
      <alignment horizontal="center" vertical="center"/>
    </xf>
    <xf numFmtId="9" fontId="0" fillId="0" borderId="1" xfId="1" applyFont="1" applyBorder="1" applyAlignment="1">
      <alignment horizontal="center" vertical="center"/>
    </xf>
    <xf numFmtId="0" fontId="7" fillId="5" borderId="1" xfId="0" applyFont="1" applyFill="1" applyBorder="1" applyAlignment="1">
      <alignment horizontal="center" vertical="center"/>
    </xf>
    <xf numFmtId="0" fontId="10" fillId="0" borderId="1" xfId="0" applyFont="1" applyBorder="1" applyAlignment="1">
      <alignment horizontal="center" vertical="center"/>
    </xf>
    <xf numFmtId="0" fontId="0" fillId="0" borderId="1" xfId="0" applyNumberFormat="1" applyBorder="1" applyAlignment="1">
      <alignment horizontal="center" vertical="center"/>
    </xf>
    <xf numFmtId="0" fontId="7" fillId="5" borderId="1" xfId="0" applyFont="1" applyFill="1" applyBorder="1" applyAlignment="1">
      <alignment horizontal="center"/>
    </xf>
    <xf numFmtId="0" fontId="11" fillId="0" borderId="1" xfId="0" applyFont="1" applyBorder="1">
      <alignment vertical="center"/>
    </xf>
    <xf numFmtId="0" fontId="0" fillId="3" borderId="1" xfId="0" applyFill="1" applyBorder="1">
      <alignment vertical="center"/>
    </xf>
    <xf numFmtId="0" fontId="0" fillId="3" borderId="3" xfId="0" applyFill="1" applyBorder="1" applyAlignment="1">
      <alignment horizontal="left"/>
    </xf>
    <xf numFmtId="0" fontId="12" fillId="0" borderId="0" xfId="0" applyFont="1">
      <alignment vertical="center"/>
    </xf>
    <xf numFmtId="0" fontId="0" fillId="0" borderId="1" xfId="0" applyFill="1" applyBorder="1" applyAlignment="1">
      <alignment horizontal="left"/>
    </xf>
    <xf numFmtId="0" fontId="0" fillId="0" borderId="2" xfId="0" applyFill="1" applyBorder="1" applyAlignment="1">
      <alignment horizontal="left"/>
    </xf>
    <xf numFmtId="0" fontId="0" fillId="0" borderId="3" xfId="0" applyFill="1" applyBorder="1" applyAlignment="1">
      <alignment horizontal="left"/>
    </xf>
    <xf numFmtId="0" fontId="0" fillId="0" borderId="2" xfId="0" applyFill="1" applyBorder="1" applyAlignment="1"/>
    <xf numFmtId="10" fontId="0" fillId="0" borderId="1" xfId="0" applyNumberFormat="1" applyFill="1" applyBorder="1" applyAlignment="1">
      <alignment horizontal="center"/>
    </xf>
    <xf numFmtId="0" fontId="0" fillId="0" borderId="1" xfId="0" applyNumberFormat="1" applyFill="1" applyBorder="1" applyAlignment="1"/>
    <xf numFmtId="10" fontId="0" fillId="0" borderId="1" xfId="0" applyNumberFormat="1" applyFill="1" applyBorder="1" applyAlignment="1"/>
    <xf numFmtId="0" fontId="0" fillId="3" borderId="1" xfId="0" applyFill="1" applyBorder="1" applyAlignment="1">
      <alignment vertical="center" wrapText="1"/>
    </xf>
    <xf numFmtId="0" fontId="10" fillId="0" borderId="3" xfId="0" applyFont="1" applyBorder="1" applyAlignment="1">
      <alignment horizontal="center" vertical="center"/>
    </xf>
    <xf numFmtId="0" fontId="0" fillId="0" borderId="0" xfId="0" applyBorder="1">
      <alignment vertical="center"/>
    </xf>
    <xf numFmtId="0" fontId="0" fillId="0" borderId="2" xfId="0" applyBorder="1">
      <alignment vertical="center"/>
    </xf>
    <xf numFmtId="9" fontId="14" fillId="0" borderId="1" xfId="1" applyFont="1" applyBorder="1" applyAlignment="1">
      <alignment horizontal="center" vertical="center"/>
    </xf>
    <xf numFmtId="0" fontId="7" fillId="7" borderId="3" xfId="0" applyFont="1" applyFill="1" applyBorder="1" applyAlignment="1">
      <alignment horizontal="center" vertical="center"/>
    </xf>
    <xf numFmtId="0" fontId="7" fillId="7" borderId="1" xfId="0" applyFont="1" applyFill="1" applyBorder="1" applyAlignment="1">
      <alignment horizontal="center" vertical="center"/>
    </xf>
    <xf numFmtId="0" fontId="7" fillId="8" borderId="2" xfId="0" applyFont="1" applyFill="1" applyBorder="1">
      <alignment vertical="center"/>
    </xf>
    <xf numFmtId="0" fontId="15" fillId="8" borderId="1" xfId="0" applyFont="1" applyFill="1" applyBorder="1" applyAlignment="1">
      <alignment horizontal="center" vertical="center"/>
    </xf>
    <xf numFmtId="0" fontId="15" fillId="8" borderId="1" xfId="0" applyFont="1" applyFill="1" applyBorder="1" applyAlignment="1"/>
    <xf numFmtId="0" fontId="12" fillId="0" borderId="0" xfId="0" applyFont="1" applyAlignment="1">
      <alignment horizontal="left" vertical="center"/>
    </xf>
    <xf numFmtId="0" fontId="6" fillId="3" borderId="1" xfId="0" applyFont="1" applyFill="1" applyBorder="1" applyAlignment="1" applyProtection="1">
      <alignment horizontal="left" vertical="center"/>
      <protection locked="0"/>
    </xf>
    <xf numFmtId="0" fontId="0" fillId="3" borderId="0" xfId="0" applyFill="1">
      <alignment vertical="center"/>
    </xf>
    <xf numFmtId="9" fontId="0" fillId="0" borderId="1" xfId="0" applyNumberFormat="1" applyBorder="1" applyAlignment="1">
      <alignment horizontal="center" vertical="center"/>
    </xf>
    <xf numFmtId="0" fontId="16" fillId="0" borderId="1" xfId="0" applyFont="1" applyFill="1" applyBorder="1" applyAlignment="1"/>
    <xf numFmtId="9" fontId="16" fillId="0" borderId="1" xfId="1" applyFont="1" applyBorder="1" applyAlignment="1">
      <alignment horizontal="center" vertical="center"/>
    </xf>
    <xf numFmtId="9" fontId="16" fillId="0" borderId="3" xfId="1" applyFont="1" applyBorder="1" applyAlignment="1">
      <alignment horizontal="center" vertical="center"/>
    </xf>
    <xf numFmtId="0" fontId="17" fillId="0" borderId="1" xfId="0" applyFont="1" applyFill="1" applyBorder="1" applyAlignment="1"/>
    <xf numFmtId="9" fontId="17" fillId="0" borderId="1" xfId="1" applyFont="1" applyBorder="1" applyAlignment="1">
      <alignment horizontal="center" vertical="center"/>
    </xf>
    <xf numFmtId="0" fontId="0" fillId="0" borderId="3" xfId="0" applyBorder="1">
      <alignment vertical="center"/>
    </xf>
    <xf numFmtId="164" fontId="10" fillId="0" borderId="1" xfId="1" applyNumberFormat="1" applyFont="1" applyBorder="1" applyAlignment="1">
      <alignment horizontal="right" vertical="center"/>
    </xf>
    <xf numFmtId="164" fontId="7" fillId="8" borderId="1" xfId="1" applyNumberFormat="1" applyFont="1" applyFill="1" applyBorder="1" applyAlignment="1">
      <alignment horizontal="right" vertical="center"/>
    </xf>
    <xf numFmtId="9" fontId="0" fillId="0" borderId="1" xfId="0" applyNumberFormat="1" applyBorder="1">
      <alignment vertical="center"/>
    </xf>
  </cellXfs>
  <cellStyles count="2">
    <cellStyle name="Normal" xfId="0" builtinId="0"/>
    <cellStyle name="Percent" xfId="1" builtinId="5"/>
  </cellStyles>
  <dxfs count="3">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D30F64"/>
      <color rgb="FFD30F0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ltLang="zh-CN"/>
              <a:t>NRO ASU</a:t>
            </a:r>
            <a:r>
              <a:rPr lang="en-US" altLang="zh-CN" baseline="0"/>
              <a:t> Usage Status Monthly Trends</a:t>
            </a:r>
            <a:endParaRPr lang="en-US" altLang="zh-CN"/>
          </a:p>
        </c:rich>
      </c:tx>
      <c:layout>
        <c:manualLayout>
          <c:xMode val="edge"/>
          <c:yMode val="edge"/>
          <c:x val="0.37428612783696158"/>
          <c:y val="1.5105740181268883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'Monthly Trends'!$B$4</c:f>
              <c:strCache>
                <c:ptCount val="1"/>
                <c:pt idx="0">
                  <c:v>ASU Sites</c:v>
                </c:pt>
              </c:strCache>
            </c:strRef>
          </c:tx>
          <c:spPr>
            <a:solidFill>
              <a:srgbClr val="0070C0"/>
            </a:solidFill>
            <a:ln>
              <a:noFill/>
            </a:ln>
            <a:effectLst/>
          </c:spPr>
          <c:invertIfNegative val="0"/>
          <c:cat>
            <c:strRef>
              <c:f>'Monthly Trends'!$C$1:$N$1</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'Monthly Trends'!$C$4:$N$4</c:f>
              <c:numCache>
                <c:formatCode>General</c:formatCode>
                <c:ptCount val="11"/>
                <c:pt idx="0">
                  <c:v>2216</c:v>
                </c:pt>
                <c:pt idx="1">
                  <c:v>8138</c:v>
                </c:pt>
                <c:pt idx="2">
                  <c:v>17067</c:v>
                </c:pt>
                <c:pt idx="3">
                  <c:v>1829</c:v>
                </c:pt>
                <c:pt idx="4">
                  <c:v>1915</c:v>
                </c:pt>
                <c:pt idx="5">
                  <c:v>1578</c:v>
                </c:pt>
                <c:pt idx="6">
                  <c:v>1395</c:v>
                </c:pt>
                <c:pt idx="7">
                  <c:v>8135</c:v>
                </c:pt>
                <c:pt idx="8">
                  <c:v>1395</c:v>
                </c:pt>
                <c:pt idx="9">
                  <c:v>1752</c:v>
                </c:pt>
                <c:pt idx="10">
                  <c:v>14399</c:v>
                </c:pt>
              </c:numCache>
            </c:numRef>
          </c:val>
          <c:extLst>
            <c:ext xmlns:c16="http://schemas.microsoft.com/office/drawing/2014/chart" uri="{C3380CC4-5D6E-409C-BE32-E72D297353CC}">
              <c16:uniqueId val="{00000000-04FA-4BD6-8FD4-7DBC91D1647E}"/>
            </c:ext>
          </c:extLst>
        </c:ser>
        <c:ser>
          <c:idx val="1"/>
          <c:order val="1"/>
          <c:tx>
            <c:strRef>
              <c:f>'Monthly Trends'!$B$5</c:f>
              <c:strCache>
                <c:ptCount val="1"/>
                <c:pt idx="0">
                  <c:v>Mutli ENM</c:v>
                </c:pt>
              </c:strCache>
            </c:strRef>
          </c:tx>
          <c:spPr>
            <a:solidFill>
              <a:srgbClr val="D30F64"/>
            </a:solidFill>
            <a:ln>
              <a:noFill/>
            </a:ln>
            <a:effectLst/>
          </c:spPr>
          <c:invertIfNegative val="0"/>
          <c:cat>
            <c:strRef>
              <c:f>'Monthly Trends'!$C$1:$N$1</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'Monthly Trends'!$C$5:$N$5</c:f>
              <c:numCache>
                <c:formatCode>General</c:formatCode>
                <c:ptCount val="11"/>
                <c:pt idx="0">
                  <c:v>601</c:v>
                </c:pt>
                <c:pt idx="1">
                  <c:v>4256</c:v>
                </c:pt>
                <c:pt idx="2">
                  <c:v>240</c:v>
                </c:pt>
                <c:pt idx="3">
                  <c:v>860</c:v>
                </c:pt>
                <c:pt idx="4">
                  <c:v>0</c:v>
                </c:pt>
                <c:pt idx="5">
                  <c:v>0</c:v>
                </c:pt>
                <c:pt idx="6">
                  <c:v>0</c:v>
                </c:pt>
                <c:pt idx="7">
                  <c:v>0</c:v>
                </c:pt>
                <c:pt idx="8">
                  <c:v>52</c:v>
                </c:pt>
                <c:pt idx="9">
                  <c:v>0</c:v>
                </c:pt>
                <c:pt idx="10">
                  <c:v>2223</c:v>
                </c:pt>
              </c:numCache>
            </c:numRef>
          </c:val>
          <c:extLst>
            <c:ext xmlns:c16="http://schemas.microsoft.com/office/drawing/2014/chart" uri="{C3380CC4-5D6E-409C-BE32-E72D297353CC}">
              <c16:uniqueId val="{00000001-04FA-4BD6-8FD4-7DBC91D1647E}"/>
            </c:ext>
          </c:extLst>
        </c:ser>
        <c:ser>
          <c:idx val="2"/>
          <c:order val="2"/>
          <c:tx>
            <c:strRef>
              <c:f>'Monthly Trends'!$B$6</c:f>
              <c:strCache>
                <c:ptCount val="1"/>
                <c:pt idx="0">
                  <c:v>Complex Upgrade Scenarios</c:v>
                </c:pt>
              </c:strCache>
            </c:strRef>
          </c:tx>
          <c:spPr>
            <a:solidFill>
              <a:schemeClr val="accent3"/>
            </a:solidFill>
            <a:ln>
              <a:noFill/>
            </a:ln>
            <a:effectLst/>
          </c:spPr>
          <c:invertIfNegative val="0"/>
          <c:cat>
            <c:strRef>
              <c:f>'Monthly Trends'!$C$1:$N$1</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'Monthly Trends'!$C$6:$N$6</c:f>
              <c:numCache>
                <c:formatCode>General</c:formatCode>
                <c:ptCount val="11"/>
                <c:pt idx="0">
                  <c:v>1059</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2-04FA-4BD6-8FD4-7DBC91D1647E}"/>
            </c:ext>
          </c:extLst>
        </c:ser>
        <c:ser>
          <c:idx val="3"/>
          <c:order val="3"/>
          <c:tx>
            <c:strRef>
              <c:f>'Monthly Trends'!$B$7</c:f>
              <c:strCache>
                <c:ptCount val="1"/>
                <c:pt idx="0">
                  <c:v>Few Sites</c:v>
                </c:pt>
              </c:strCache>
            </c:strRef>
          </c:tx>
          <c:spPr>
            <a:solidFill>
              <a:schemeClr val="accent4"/>
            </a:solidFill>
            <a:ln>
              <a:noFill/>
            </a:ln>
            <a:effectLst/>
          </c:spPr>
          <c:invertIfNegative val="0"/>
          <c:cat>
            <c:strRef>
              <c:f>'Monthly Trends'!$C$1:$N$1</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'Monthly Trends'!$C$7:$N$7</c:f>
              <c:numCache>
                <c:formatCode>General</c:formatCode>
                <c:ptCount val="11"/>
                <c:pt idx="0">
                  <c:v>14</c:v>
                </c:pt>
                <c:pt idx="1">
                  <c:v>287</c:v>
                </c:pt>
                <c:pt idx="2">
                  <c:v>17</c:v>
                </c:pt>
                <c:pt idx="3">
                  <c:v>11</c:v>
                </c:pt>
                <c:pt idx="4">
                  <c:v>0</c:v>
                </c:pt>
                <c:pt idx="5">
                  <c:v>82</c:v>
                </c:pt>
                <c:pt idx="6">
                  <c:v>0</c:v>
                </c:pt>
                <c:pt idx="7">
                  <c:v>40</c:v>
                </c:pt>
                <c:pt idx="8">
                  <c:v>0</c:v>
                </c:pt>
                <c:pt idx="9">
                  <c:v>0</c:v>
                </c:pt>
                <c:pt idx="10">
                  <c:v>0</c:v>
                </c:pt>
              </c:numCache>
            </c:numRef>
          </c:val>
          <c:extLst>
            <c:ext xmlns:c16="http://schemas.microsoft.com/office/drawing/2014/chart" uri="{C3380CC4-5D6E-409C-BE32-E72D297353CC}">
              <c16:uniqueId val="{00000003-04FA-4BD6-8FD4-7DBC91D1647E}"/>
            </c:ext>
          </c:extLst>
        </c:ser>
        <c:ser>
          <c:idx val="4"/>
          <c:order val="4"/>
          <c:tx>
            <c:strRef>
              <c:f>'Monthly Trends'!$B$8</c:f>
              <c:strCache>
                <c:ptCount val="1"/>
                <c:pt idx="0">
                  <c:v>Others</c:v>
                </c:pt>
              </c:strCache>
            </c:strRef>
          </c:tx>
          <c:spPr>
            <a:solidFill>
              <a:schemeClr val="accent5"/>
            </a:solidFill>
            <a:ln>
              <a:noFill/>
            </a:ln>
            <a:effectLst/>
          </c:spPr>
          <c:invertIfNegative val="0"/>
          <c:dLbls>
            <c:dLbl>
              <c:idx val="0"/>
              <c:layout>
                <c:manualLayout>
                  <c:x val="1.2254901960784314E-3"/>
                  <c:y val="-3.5792991888098688E-2"/>
                </c:manualLayout>
              </c:layout>
              <c:tx>
                <c:rich>
                  <a:bodyPr/>
                  <a:lstStyle/>
                  <a:p>
                    <a:fld id="{D8DA15AB-947C-415E-B92C-5FF38DA6A84D}" type="CELLRANGE">
                      <a:rPr lang="en-US" altLang="zh-CN"/>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04FA-4BD6-8FD4-7DBC91D1647E}"/>
                </c:ext>
              </c:extLst>
            </c:dLbl>
            <c:dLbl>
              <c:idx val="1"/>
              <c:layout>
                <c:manualLayout>
                  <c:x val="0"/>
                  <c:y val="-5.6053238813426269E-2"/>
                </c:manualLayout>
              </c:layout>
              <c:tx>
                <c:rich>
                  <a:bodyPr/>
                  <a:lstStyle/>
                  <a:p>
                    <a:fld id="{0FE2F593-07D2-4593-A869-2876EEA3488B}" type="CELLRANGE">
                      <a:rPr lang="en-US" altLang="zh-CN"/>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04FA-4BD6-8FD4-7DBC91D1647E}"/>
                </c:ext>
              </c:extLst>
            </c:dLbl>
            <c:dLbl>
              <c:idx val="2"/>
              <c:layout>
                <c:manualLayout>
                  <c:x val="0"/>
                  <c:y val="-7.3550919428122877E-2"/>
                </c:manualLayout>
              </c:layout>
              <c:tx>
                <c:rich>
                  <a:bodyPr/>
                  <a:lstStyle/>
                  <a:p>
                    <a:fld id="{D1753276-0E29-46A7-8A1B-0BC049CCCF75}" type="CELLRANGE">
                      <a:rPr lang="en-US" altLang="zh-CN"/>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04FA-4BD6-8FD4-7DBC91D1647E}"/>
                </c:ext>
              </c:extLst>
            </c:dLbl>
            <c:dLbl>
              <c:idx val="3"/>
              <c:layout>
                <c:manualLayout>
                  <c:x val="0"/>
                  <c:y val="-0.10235411661155648"/>
                </c:manualLayout>
              </c:layout>
              <c:tx>
                <c:rich>
                  <a:bodyPr/>
                  <a:lstStyle/>
                  <a:p>
                    <a:fld id="{DE767B20-C84E-49AC-9696-0644496FD6E2}" type="CELLRANGE">
                      <a:rPr lang="en-US" altLang="zh-CN"/>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04FA-4BD6-8FD4-7DBC91D1647E}"/>
                </c:ext>
              </c:extLst>
            </c:dLbl>
            <c:dLbl>
              <c:idx val="4"/>
              <c:tx>
                <c:rich>
                  <a:bodyPr/>
                  <a:lstStyle/>
                  <a:p>
                    <a:fld id="{705C5E0A-58B7-49A9-AC86-9831B0749279}"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04FA-4BD6-8FD4-7DBC91D1647E}"/>
                </c:ext>
              </c:extLst>
            </c:dLbl>
            <c:dLbl>
              <c:idx val="5"/>
              <c:tx>
                <c:rich>
                  <a:bodyPr/>
                  <a:lstStyle/>
                  <a:p>
                    <a:fld id="{1845D10E-F80E-4188-B1AE-113908E4D95E}"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04FA-4BD6-8FD4-7DBC91D1647E}"/>
                </c:ext>
              </c:extLst>
            </c:dLbl>
            <c:dLbl>
              <c:idx val="6"/>
              <c:layout>
                <c:manualLayout>
                  <c:x val="0"/>
                  <c:y val="-6.3495492066512838E-2"/>
                </c:manualLayout>
              </c:layout>
              <c:tx>
                <c:rich>
                  <a:bodyPr/>
                  <a:lstStyle/>
                  <a:p>
                    <a:fld id="{8239AE35-5E89-4B5D-992F-131B4BBF5E23}" type="CELLRANGE">
                      <a:rPr lang="en-US" altLang="zh-CN"/>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04FA-4BD6-8FD4-7DBC91D1647E}"/>
                </c:ext>
              </c:extLst>
            </c:dLbl>
            <c:dLbl>
              <c:idx val="7"/>
              <c:tx>
                <c:rich>
                  <a:bodyPr/>
                  <a:lstStyle/>
                  <a:p>
                    <a:fld id="{CC23C002-9720-4A91-88D7-FBA0CD3C6E38}"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04FA-4BD6-8FD4-7DBC91D1647E}"/>
                </c:ext>
              </c:extLst>
            </c:dLbl>
            <c:dLbl>
              <c:idx val="8"/>
              <c:tx>
                <c:rich>
                  <a:bodyPr/>
                  <a:lstStyle/>
                  <a:p>
                    <a:fld id="{A7764C26-311D-4E6A-A39D-574080D3C4B3}"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04FA-4BD6-8FD4-7DBC91D1647E}"/>
                </c:ext>
              </c:extLst>
            </c:dLbl>
            <c:dLbl>
              <c:idx val="9"/>
              <c:tx>
                <c:rich>
                  <a:bodyPr/>
                  <a:lstStyle/>
                  <a:p>
                    <a:fld id="{2443063F-709F-48A6-83C4-40243175CD7B}"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04FA-4BD6-8FD4-7DBC91D1647E}"/>
                </c:ext>
              </c:extLst>
            </c:dLbl>
            <c:dLbl>
              <c:idx val="10"/>
              <c:tx>
                <c:rich>
                  <a:bodyPr/>
                  <a:lstStyle/>
                  <a:p>
                    <a:fld id="{EBED4138-6894-40ED-9890-B6E40AE0266C}"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04FA-4BD6-8FD4-7DBC91D1647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'Monthly Trends'!$C$1:$N$1</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'Monthly Trends'!$C$8:$N$8</c:f>
              <c:numCache>
                <c:formatCode>General</c:formatCode>
                <c:ptCount val="11"/>
                <c:pt idx="0">
                  <c:v>669</c:v>
                </c:pt>
                <c:pt idx="1">
                  <c:v>1362</c:v>
                </c:pt>
                <c:pt idx="2">
                  <c:v>2364</c:v>
                </c:pt>
                <c:pt idx="3">
                  <c:v>4376</c:v>
                </c:pt>
                <c:pt idx="4">
                  <c:v>48</c:v>
                </c:pt>
                <c:pt idx="5">
                  <c:v>77</c:v>
                </c:pt>
                <c:pt idx="6">
                  <c:v>2417</c:v>
                </c:pt>
                <c:pt idx="7">
                  <c:v>169</c:v>
                </c:pt>
                <c:pt idx="8">
                  <c:v>0</c:v>
                </c:pt>
                <c:pt idx="9">
                  <c:v>312</c:v>
                </c:pt>
                <c:pt idx="10">
                  <c:v>0</c:v>
                </c:pt>
              </c:numCache>
            </c:numRef>
          </c:val>
          <c:extLst>
            <c:ext xmlns:c15="http://schemas.microsoft.com/office/drawing/2012/chart" uri="{02D57815-91ED-43cb-92C2-25804820EDAC}">
              <c15:datalabelsRange>
                <c15:f>'Monthly Trends'!$C$9:$N$9</c15:f>
                <c15:dlblRangeCache>
                  <c:ptCount val="11"/>
                  <c:pt idx="0">
                    <c:v>4559</c:v>
                  </c:pt>
                  <c:pt idx="1">
                    <c:v>13787</c:v>
                  </c:pt>
                  <c:pt idx="2">
                    <c:v>19688</c:v>
                  </c:pt>
                  <c:pt idx="3">
                    <c:v>7076</c:v>
                  </c:pt>
                  <c:pt idx="4">
                    <c:v>1967</c:v>
                  </c:pt>
                  <c:pt idx="5">
                    <c:v>1737</c:v>
                  </c:pt>
                  <c:pt idx="6">
                    <c:v>3812</c:v>
                  </c:pt>
                  <c:pt idx="7">
                    <c:v>8344</c:v>
                  </c:pt>
                  <c:pt idx="8">
                    <c:v>1447</c:v>
                  </c:pt>
                  <c:pt idx="9">
                    <c:v>2064</c:v>
                  </c:pt>
                  <c:pt idx="10">
                    <c:v>16622</c:v>
                  </c:pt>
                </c15:dlblRangeCache>
              </c15:datalabelsRange>
            </c:ext>
            <c:ext xmlns:c16="http://schemas.microsoft.com/office/drawing/2014/chart" uri="{C3380CC4-5D6E-409C-BE32-E72D297353CC}">
              <c16:uniqueId val="{00000004-04FA-4BD6-8FD4-7DBC91D1647E}"/>
            </c:ext>
          </c:extLst>
        </c:ser>
        <c:dLbls>
          <c:showLegendKey val="0"/>
          <c:showVal val="0"/>
          <c:showCatName val="0"/>
          <c:showSerName val="0"/>
          <c:showPercent val="0"/>
          <c:showBubbleSize val="0"/>
        </c:dLbls>
        <c:gapWidth val="219"/>
        <c:overlap val="100"/>
        <c:axId val="787565376"/>
        <c:axId val="787566032"/>
      </c:barChart>
      <c:lineChart>
        <c:grouping val="standard"/>
        <c:varyColors val="0"/>
        <c:ser>
          <c:idx val="5"/>
          <c:order val="5"/>
          <c:tx>
            <c:strRef>
              <c:f>'Monthly Trends'!$B$10</c:f>
              <c:strCache>
                <c:ptCount val="1"/>
                <c:pt idx="0">
                  <c:v>ASU Rate</c:v>
                </c:pt>
              </c:strCache>
            </c:strRef>
          </c:tx>
          <c:spPr>
            <a:ln w="15875" cap="rnd">
              <a:solidFill>
                <a:schemeClr val="accent2"/>
              </a:solidFill>
              <a:prstDash val="dash"/>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D30F6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Trends'!$C$1:$N$1</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'Monthly Trends'!$C$10:$N$10</c:f>
              <c:numCache>
                <c:formatCode>0%</c:formatCode>
                <c:ptCount val="11"/>
                <c:pt idx="0">
                  <c:v>0.48607150690940998</c:v>
                </c:pt>
                <c:pt idx="1">
                  <c:v>0.59026619279030967</c:v>
                </c:pt>
                <c:pt idx="2">
                  <c:v>0.86687322226737096</c:v>
                </c:pt>
                <c:pt idx="3">
                  <c:v>0.25847936687394008</c:v>
                </c:pt>
                <c:pt idx="4">
                  <c:v>0.97356380274529741</c:v>
                </c:pt>
                <c:pt idx="5">
                  <c:v>0.90846286701208978</c:v>
                </c:pt>
                <c:pt idx="6">
                  <c:v>0.36594963273871983</c:v>
                </c:pt>
                <c:pt idx="7">
                  <c:v>0.97495206136145729</c:v>
                </c:pt>
                <c:pt idx="8">
                  <c:v>0.96406357982031787</c:v>
                </c:pt>
                <c:pt idx="9">
                  <c:v>0.84883720930232553</c:v>
                </c:pt>
                <c:pt idx="10">
                  <c:v>0.86626158103717965</c:v>
                </c:pt>
              </c:numCache>
            </c:numRef>
          </c:val>
          <c:smooth val="1"/>
          <c:extLst>
            <c:ext xmlns:c16="http://schemas.microsoft.com/office/drawing/2014/chart" uri="{C3380CC4-5D6E-409C-BE32-E72D297353CC}">
              <c16:uniqueId val="{00000005-04FA-4BD6-8FD4-7DBC91D1647E}"/>
            </c:ext>
          </c:extLst>
        </c:ser>
        <c:ser>
          <c:idx val="6"/>
          <c:order val="6"/>
          <c:tx>
            <c:strRef>
              <c:f>'Monthly Trends'!$B$12</c:f>
              <c:strCache>
                <c:ptCount val="1"/>
                <c:pt idx="0">
                  <c:v>Average Rate</c:v>
                </c:pt>
              </c:strCache>
            </c:strRef>
          </c:tx>
          <c:spPr>
            <a:ln w="28575" cap="rnd">
              <a:solidFill>
                <a:srgbClr val="D30F64"/>
              </a:solidFill>
              <a:round/>
            </a:ln>
            <a:effectLst/>
          </c:spPr>
          <c:marker>
            <c:symbol val="none"/>
          </c:marker>
          <c:cat>
            <c:strRef>
              <c:f>'Monthly Trends'!$C$1:$N$1</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'Monthly Trends'!$C$12:$N$12</c:f>
              <c:numCache>
                <c:formatCode>0%</c:formatCode>
                <c:ptCount val="11"/>
                <c:pt idx="0">
                  <c:v>0.74192072298804557</c:v>
                </c:pt>
                <c:pt idx="1">
                  <c:v>0.74192072298804557</c:v>
                </c:pt>
                <c:pt idx="2">
                  <c:v>0.74192072298804557</c:v>
                </c:pt>
                <c:pt idx="3">
                  <c:v>0.74192072298804557</c:v>
                </c:pt>
                <c:pt idx="4">
                  <c:v>0.74192072298804557</c:v>
                </c:pt>
                <c:pt idx="5">
                  <c:v>0.74192072298804557</c:v>
                </c:pt>
                <c:pt idx="6">
                  <c:v>0.74192072298804557</c:v>
                </c:pt>
                <c:pt idx="7">
                  <c:v>0.74192072298804557</c:v>
                </c:pt>
                <c:pt idx="8">
                  <c:v>0.74192072298804557</c:v>
                </c:pt>
                <c:pt idx="9">
                  <c:v>0.74192072298804557</c:v>
                </c:pt>
                <c:pt idx="10">
                  <c:v>0.74192072298804557</c:v>
                </c:pt>
              </c:numCache>
            </c:numRef>
          </c:val>
          <c:smooth val="0"/>
          <c:extLst>
            <c:ext xmlns:c16="http://schemas.microsoft.com/office/drawing/2014/chart" uri="{C3380CC4-5D6E-409C-BE32-E72D297353CC}">
              <c16:uniqueId val="{00000006-04FA-4BD6-8FD4-7DBC91D1647E}"/>
            </c:ext>
          </c:extLst>
        </c:ser>
        <c:dLbls>
          <c:showLegendKey val="0"/>
          <c:showVal val="0"/>
          <c:showCatName val="0"/>
          <c:showSerName val="0"/>
          <c:showPercent val="0"/>
          <c:showBubbleSize val="0"/>
        </c:dLbls>
        <c:marker val="1"/>
        <c:smooth val="0"/>
        <c:axId val="486101536"/>
        <c:axId val="780995336"/>
      </c:lineChart>
      <c:catAx>
        <c:axId val="787565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566032"/>
        <c:crosses val="autoZero"/>
        <c:auto val="1"/>
        <c:lblAlgn val="ctr"/>
        <c:lblOffset val="100"/>
        <c:noMultiLvlLbl val="0"/>
      </c:catAx>
      <c:valAx>
        <c:axId val="7875660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565376"/>
        <c:crosses val="autoZero"/>
        <c:crossBetween val="between"/>
      </c:valAx>
      <c:valAx>
        <c:axId val="780995336"/>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101536"/>
        <c:crosses val="max"/>
        <c:crossBetween val="between"/>
      </c:valAx>
      <c:catAx>
        <c:axId val="486101536"/>
        <c:scaling>
          <c:orientation val="minMax"/>
        </c:scaling>
        <c:delete val="1"/>
        <c:axPos val="b"/>
        <c:numFmt formatCode="General" sourceLinked="1"/>
        <c:majorTickMark val="out"/>
        <c:minorTickMark val="none"/>
        <c:tickLblPos val="nextTo"/>
        <c:crossAx val="78099533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NRO</a:t>
            </a:r>
            <a:r>
              <a:rPr lang="en-US" altLang="zh-CN" baseline="0"/>
              <a:t> Project AUS Usage Rate Analysis</a:t>
            </a:r>
            <a:endParaRPr lang="en-US" alt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'Project Level'!$C$1</c:f>
              <c:strCache>
                <c:ptCount val="1"/>
                <c:pt idx="0">
                  <c:v>ASU Sites</c:v>
                </c:pt>
              </c:strCache>
            </c:strRef>
          </c:tx>
          <c:spPr>
            <a:solidFill>
              <a:srgbClr val="0070C0"/>
            </a:solidFill>
            <a:ln>
              <a:noFill/>
            </a:ln>
            <a:effectLst/>
          </c:spPr>
          <c:invertIfNegative val="0"/>
          <c:cat>
            <c:strRef>
              <c:f>'Project Level'!$A$2:$A$17</c:f>
              <c:strCache>
                <c:ptCount val="16"/>
                <c:pt idx="0">
                  <c:v>Guangdong CM</c:v>
                </c:pt>
                <c:pt idx="1">
                  <c:v>Jiangsu CM</c:v>
                </c:pt>
                <c:pt idx="2">
                  <c:v>Sichuan CT</c:v>
                </c:pt>
                <c:pt idx="3">
                  <c:v>Guangdong CT</c:v>
                </c:pt>
                <c:pt idx="4">
                  <c:v>Yunnan CT</c:v>
                </c:pt>
                <c:pt idx="5">
                  <c:v>JiangXi CM</c:v>
                </c:pt>
                <c:pt idx="6">
                  <c:v>Sichuan CM</c:v>
                </c:pt>
                <c:pt idx="7">
                  <c:v>ZheJiang CM</c:v>
                </c:pt>
                <c:pt idx="8">
                  <c:v>GuangXi CT</c:v>
                </c:pt>
                <c:pt idx="9">
                  <c:v>HuNan CM</c:v>
                </c:pt>
                <c:pt idx="10">
                  <c:v>Guangdong CU</c:v>
                </c:pt>
                <c:pt idx="11">
                  <c:v>HuBei CM</c:v>
                </c:pt>
                <c:pt idx="12">
                  <c:v>Liaoning CM</c:v>
                </c:pt>
                <c:pt idx="13">
                  <c:v>Sichuan CU</c:v>
                </c:pt>
                <c:pt idx="14">
                  <c:v>Anhui CM</c:v>
                </c:pt>
                <c:pt idx="15">
                  <c:v>Henan CM</c:v>
                </c:pt>
              </c:strCache>
            </c:strRef>
          </c:cat>
          <c:val>
            <c:numRef>
              <c:f>'Project Level'!$C$2:$C$17</c:f>
              <c:numCache>
                <c:formatCode>General</c:formatCode>
                <c:ptCount val="16"/>
                <c:pt idx="0">
                  <c:v>1775</c:v>
                </c:pt>
                <c:pt idx="1">
                  <c:v>10879</c:v>
                </c:pt>
                <c:pt idx="2">
                  <c:v>7007</c:v>
                </c:pt>
                <c:pt idx="3">
                  <c:v>5304</c:v>
                </c:pt>
                <c:pt idx="4">
                  <c:v>4409</c:v>
                </c:pt>
                <c:pt idx="5">
                  <c:v>4053</c:v>
                </c:pt>
                <c:pt idx="6">
                  <c:v>4034</c:v>
                </c:pt>
                <c:pt idx="7">
                  <c:v>2829</c:v>
                </c:pt>
                <c:pt idx="8">
                  <c:v>2055</c:v>
                </c:pt>
                <c:pt idx="9">
                  <c:v>1686</c:v>
                </c:pt>
                <c:pt idx="10">
                  <c:v>839</c:v>
                </c:pt>
                <c:pt idx="11">
                  <c:v>0</c:v>
                </c:pt>
                <c:pt idx="12">
                  <c:v>650</c:v>
                </c:pt>
                <c:pt idx="13">
                  <c:v>412</c:v>
                </c:pt>
                <c:pt idx="14">
                  <c:v>298</c:v>
                </c:pt>
                <c:pt idx="15">
                  <c:v>4675</c:v>
                </c:pt>
              </c:numCache>
            </c:numRef>
          </c:val>
          <c:extLst>
            <c:ext xmlns:c16="http://schemas.microsoft.com/office/drawing/2014/chart" uri="{C3380CC4-5D6E-409C-BE32-E72D297353CC}">
              <c16:uniqueId val="{00000000-6A7C-4D5C-892B-E20EB95182A4}"/>
            </c:ext>
          </c:extLst>
        </c:ser>
        <c:ser>
          <c:idx val="1"/>
          <c:order val="1"/>
          <c:tx>
            <c:strRef>
              <c:f>'Project Level'!$D$1</c:f>
              <c:strCache>
                <c:ptCount val="1"/>
                <c:pt idx="0">
                  <c:v>Mutli ENM</c:v>
                </c:pt>
              </c:strCache>
            </c:strRef>
          </c:tx>
          <c:spPr>
            <a:solidFill>
              <a:srgbClr val="D30F64"/>
            </a:solidFill>
            <a:ln>
              <a:noFill/>
            </a:ln>
            <a:effectLst/>
          </c:spPr>
          <c:invertIfNegative val="0"/>
          <c:cat>
            <c:strRef>
              <c:f>'Project Level'!$A$2:$A$17</c:f>
              <c:strCache>
                <c:ptCount val="16"/>
                <c:pt idx="0">
                  <c:v>Guangdong CM</c:v>
                </c:pt>
                <c:pt idx="1">
                  <c:v>Jiangsu CM</c:v>
                </c:pt>
                <c:pt idx="2">
                  <c:v>Sichuan CT</c:v>
                </c:pt>
                <c:pt idx="3">
                  <c:v>Guangdong CT</c:v>
                </c:pt>
                <c:pt idx="4">
                  <c:v>Yunnan CT</c:v>
                </c:pt>
                <c:pt idx="5">
                  <c:v>JiangXi CM</c:v>
                </c:pt>
                <c:pt idx="6">
                  <c:v>Sichuan CM</c:v>
                </c:pt>
                <c:pt idx="7">
                  <c:v>ZheJiang CM</c:v>
                </c:pt>
                <c:pt idx="8">
                  <c:v>GuangXi CT</c:v>
                </c:pt>
                <c:pt idx="9">
                  <c:v>HuNan CM</c:v>
                </c:pt>
                <c:pt idx="10">
                  <c:v>Guangdong CU</c:v>
                </c:pt>
                <c:pt idx="11">
                  <c:v>HuBei CM</c:v>
                </c:pt>
                <c:pt idx="12">
                  <c:v>Liaoning CM</c:v>
                </c:pt>
                <c:pt idx="13">
                  <c:v>Sichuan CU</c:v>
                </c:pt>
                <c:pt idx="14">
                  <c:v>Anhui CM</c:v>
                </c:pt>
                <c:pt idx="15">
                  <c:v>Henan CM</c:v>
                </c:pt>
              </c:strCache>
            </c:strRef>
          </c:cat>
          <c:val>
            <c:numRef>
              <c:f>'Project Level'!$D$2:$D$17</c:f>
              <c:numCache>
                <c:formatCode>General</c:formatCode>
                <c:ptCount val="16"/>
                <c:pt idx="0">
                  <c:v>8232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1-6A7C-4D5C-892B-E20EB95182A4}"/>
            </c:ext>
          </c:extLst>
        </c:ser>
        <c:ser>
          <c:idx val="2"/>
          <c:order val="2"/>
          <c:tx>
            <c:strRef>
              <c:f>'Project Level'!$E$1</c:f>
              <c:strCache>
                <c:ptCount val="1"/>
                <c:pt idx="0">
                  <c:v>Complex Upgrade Scenarios</c:v>
                </c:pt>
              </c:strCache>
            </c:strRef>
          </c:tx>
          <c:spPr>
            <a:solidFill>
              <a:srgbClr val="FFFF00"/>
            </a:solidFill>
            <a:ln>
              <a:noFill/>
            </a:ln>
            <a:effectLst/>
          </c:spPr>
          <c:invertIfNegative val="0"/>
          <c:cat>
            <c:strRef>
              <c:f>'Project Level'!$A$2:$A$17</c:f>
              <c:strCache>
                <c:ptCount val="16"/>
                <c:pt idx="0">
                  <c:v>Guangdong CM</c:v>
                </c:pt>
                <c:pt idx="1">
                  <c:v>Jiangsu CM</c:v>
                </c:pt>
                <c:pt idx="2">
                  <c:v>Sichuan CT</c:v>
                </c:pt>
                <c:pt idx="3">
                  <c:v>Guangdong CT</c:v>
                </c:pt>
                <c:pt idx="4">
                  <c:v>Yunnan CT</c:v>
                </c:pt>
                <c:pt idx="5">
                  <c:v>JiangXi CM</c:v>
                </c:pt>
                <c:pt idx="6">
                  <c:v>Sichuan CM</c:v>
                </c:pt>
                <c:pt idx="7">
                  <c:v>ZheJiang CM</c:v>
                </c:pt>
                <c:pt idx="8">
                  <c:v>GuangXi CT</c:v>
                </c:pt>
                <c:pt idx="9">
                  <c:v>HuNan CM</c:v>
                </c:pt>
                <c:pt idx="10">
                  <c:v>Guangdong CU</c:v>
                </c:pt>
                <c:pt idx="11">
                  <c:v>HuBei CM</c:v>
                </c:pt>
                <c:pt idx="12">
                  <c:v>Liaoning CM</c:v>
                </c:pt>
                <c:pt idx="13">
                  <c:v>Sichuan CU</c:v>
                </c:pt>
                <c:pt idx="14">
                  <c:v>Anhui CM</c:v>
                </c:pt>
                <c:pt idx="15">
                  <c:v>Henan CM</c:v>
                </c:pt>
              </c:strCache>
            </c:strRef>
          </c:cat>
          <c:val>
            <c:numRef>
              <c:f>'Project Level'!$E$2:$E$17</c:f>
              <c:numCache>
                <c:formatCode>General</c:formatCode>
                <c:ptCount val="16"/>
                <c:pt idx="0">
                  <c:v>1059</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6A7C-4D5C-892B-E20EB95182A4}"/>
            </c:ext>
          </c:extLst>
        </c:ser>
        <c:ser>
          <c:idx val="3"/>
          <c:order val="3"/>
          <c:tx>
            <c:strRef>
              <c:f>'Project Level'!$F$1</c:f>
              <c:strCache>
                <c:ptCount val="1"/>
                <c:pt idx="0">
                  <c:v>Few Sites</c:v>
                </c:pt>
              </c:strCache>
            </c:strRef>
          </c:tx>
          <c:spPr>
            <a:solidFill>
              <a:schemeClr val="accent4"/>
            </a:solidFill>
            <a:ln>
              <a:noFill/>
            </a:ln>
            <a:effectLst/>
          </c:spPr>
          <c:invertIfNegative val="0"/>
          <c:cat>
            <c:strRef>
              <c:f>'Project Level'!$A$2:$A$17</c:f>
              <c:strCache>
                <c:ptCount val="16"/>
                <c:pt idx="0">
                  <c:v>Guangdong CM</c:v>
                </c:pt>
                <c:pt idx="1">
                  <c:v>Jiangsu CM</c:v>
                </c:pt>
                <c:pt idx="2">
                  <c:v>Sichuan CT</c:v>
                </c:pt>
                <c:pt idx="3">
                  <c:v>Guangdong CT</c:v>
                </c:pt>
                <c:pt idx="4">
                  <c:v>Yunnan CT</c:v>
                </c:pt>
                <c:pt idx="5">
                  <c:v>JiangXi CM</c:v>
                </c:pt>
                <c:pt idx="6">
                  <c:v>Sichuan CM</c:v>
                </c:pt>
                <c:pt idx="7">
                  <c:v>ZheJiang CM</c:v>
                </c:pt>
                <c:pt idx="8">
                  <c:v>GuangXi CT</c:v>
                </c:pt>
                <c:pt idx="9">
                  <c:v>HuNan CM</c:v>
                </c:pt>
                <c:pt idx="10">
                  <c:v>Guangdong CU</c:v>
                </c:pt>
                <c:pt idx="11">
                  <c:v>HuBei CM</c:v>
                </c:pt>
                <c:pt idx="12">
                  <c:v>Liaoning CM</c:v>
                </c:pt>
                <c:pt idx="13">
                  <c:v>Sichuan CU</c:v>
                </c:pt>
                <c:pt idx="14">
                  <c:v>Anhui CM</c:v>
                </c:pt>
                <c:pt idx="15">
                  <c:v>Henan CM</c:v>
                </c:pt>
              </c:strCache>
            </c:strRef>
          </c:cat>
          <c:val>
            <c:numRef>
              <c:f>'Project Level'!$F$2:$F$17</c:f>
              <c:numCache>
                <c:formatCode>General</c:formatCode>
                <c:ptCount val="16"/>
                <c:pt idx="0">
                  <c:v>145</c:v>
                </c:pt>
                <c:pt idx="1">
                  <c:v>0</c:v>
                </c:pt>
                <c:pt idx="2">
                  <c:v>0</c:v>
                </c:pt>
                <c:pt idx="3">
                  <c:v>0</c:v>
                </c:pt>
                <c:pt idx="4">
                  <c:v>0</c:v>
                </c:pt>
                <c:pt idx="5">
                  <c:v>0</c:v>
                </c:pt>
                <c:pt idx="6">
                  <c:v>0</c:v>
                </c:pt>
                <c:pt idx="7">
                  <c:v>0</c:v>
                </c:pt>
                <c:pt idx="8">
                  <c:v>0</c:v>
                </c:pt>
                <c:pt idx="9">
                  <c:v>294</c:v>
                </c:pt>
                <c:pt idx="10">
                  <c:v>12</c:v>
                </c:pt>
                <c:pt idx="11">
                  <c:v>0</c:v>
                </c:pt>
                <c:pt idx="12">
                  <c:v>0</c:v>
                </c:pt>
                <c:pt idx="13">
                  <c:v>0</c:v>
                </c:pt>
                <c:pt idx="14">
                  <c:v>0</c:v>
                </c:pt>
                <c:pt idx="15">
                  <c:v>4602</c:v>
                </c:pt>
              </c:numCache>
            </c:numRef>
          </c:val>
          <c:extLst>
            <c:ext xmlns:c16="http://schemas.microsoft.com/office/drawing/2014/chart" uri="{C3380CC4-5D6E-409C-BE32-E72D297353CC}">
              <c16:uniqueId val="{00000003-6A7C-4D5C-892B-E20EB95182A4}"/>
            </c:ext>
          </c:extLst>
        </c:ser>
        <c:ser>
          <c:idx val="4"/>
          <c:order val="4"/>
          <c:tx>
            <c:strRef>
              <c:f>'Project Level'!$G$1</c:f>
              <c:strCache>
                <c:ptCount val="1"/>
                <c:pt idx="0">
                  <c:v>Others</c:v>
                </c:pt>
              </c:strCache>
            </c:strRef>
          </c:tx>
          <c:spPr>
            <a:solidFill>
              <a:schemeClr val="accent5"/>
            </a:solidFill>
            <a:ln>
              <a:noFill/>
            </a:ln>
            <a:effectLst/>
          </c:spPr>
          <c:invertIfNegative val="0"/>
          <c:dLbls>
            <c:dLbl>
              <c:idx val="0"/>
              <c:layout>
                <c:manualLayout>
                  <c:x val="1.1031439602868175E-3"/>
                  <c:y val="-0.15021041186240189"/>
                </c:manualLayout>
              </c:layout>
              <c:tx>
                <c:rich>
                  <a:bodyPr/>
                  <a:lstStyle/>
                  <a:p>
                    <a:fld id="{968723E7-2155-4D20-97BA-5F76E9AAA137}" type="CELLRANGE">
                      <a:rPr lang="en-US" altLang="zh-CN"/>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6A7C-4D5C-892B-E20EB95182A4}"/>
                </c:ext>
              </c:extLst>
            </c:dLbl>
            <c:dLbl>
              <c:idx val="1"/>
              <c:tx>
                <c:rich>
                  <a:bodyPr/>
                  <a:lstStyle/>
                  <a:p>
                    <a:fld id="{F17E9825-A003-4E42-9BEB-67BE6B4C46BE}"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6A7C-4D5C-892B-E20EB95182A4}"/>
                </c:ext>
              </c:extLst>
            </c:dLbl>
            <c:dLbl>
              <c:idx val="2"/>
              <c:tx>
                <c:rich>
                  <a:bodyPr/>
                  <a:lstStyle/>
                  <a:p>
                    <a:fld id="{99A06406-C5E9-443E-A86C-1BFB03AABC61}"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6A7C-4D5C-892B-E20EB95182A4}"/>
                </c:ext>
              </c:extLst>
            </c:dLbl>
            <c:dLbl>
              <c:idx val="3"/>
              <c:tx>
                <c:rich>
                  <a:bodyPr/>
                  <a:lstStyle/>
                  <a:p>
                    <a:fld id="{C9A32756-FB8F-4F61-8A02-A1C9F31AEBD0}"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6A7C-4D5C-892B-E20EB95182A4}"/>
                </c:ext>
              </c:extLst>
            </c:dLbl>
            <c:dLbl>
              <c:idx val="4"/>
              <c:tx>
                <c:rich>
                  <a:bodyPr/>
                  <a:lstStyle/>
                  <a:p>
                    <a:fld id="{83FCE228-8FF7-4FA8-9385-A15E9E0D1930}"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6A7C-4D5C-892B-E20EB95182A4}"/>
                </c:ext>
              </c:extLst>
            </c:dLbl>
            <c:dLbl>
              <c:idx val="5"/>
              <c:tx>
                <c:rich>
                  <a:bodyPr/>
                  <a:lstStyle/>
                  <a:p>
                    <a:fld id="{A0C97517-4816-4084-9DA6-E6D63A39FDEE}"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6A7C-4D5C-892B-E20EB95182A4}"/>
                </c:ext>
              </c:extLst>
            </c:dLbl>
            <c:dLbl>
              <c:idx val="6"/>
              <c:tx>
                <c:rich>
                  <a:bodyPr/>
                  <a:lstStyle/>
                  <a:p>
                    <a:fld id="{18066CEB-8833-45DB-A5F0-D12724562CD4}"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6A7C-4D5C-892B-E20EB95182A4}"/>
                </c:ext>
              </c:extLst>
            </c:dLbl>
            <c:dLbl>
              <c:idx val="7"/>
              <c:tx>
                <c:rich>
                  <a:bodyPr/>
                  <a:lstStyle/>
                  <a:p>
                    <a:fld id="{CDBD895E-5389-4134-8DE9-D8FEE0E5E824}"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6A7C-4D5C-892B-E20EB95182A4}"/>
                </c:ext>
              </c:extLst>
            </c:dLbl>
            <c:dLbl>
              <c:idx val="8"/>
              <c:tx>
                <c:rich>
                  <a:bodyPr/>
                  <a:lstStyle/>
                  <a:p>
                    <a:fld id="{B3BCBB64-5250-4410-A480-F910E5290FBB}"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6A7C-4D5C-892B-E20EB95182A4}"/>
                </c:ext>
              </c:extLst>
            </c:dLbl>
            <c:dLbl>
              <c:idx val="9"/>
              <c:tx>
                <c:rich>
                  <a:bodyPr/>
                  <a:lstStyle/>
                  <a:p>
                    <a:fld id="{D3228905-BEF1-49E8-902E-21DB6CE32712}"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6A7C-4D5C-892B-E20EB95182A4}"/>
                </c:ext>
              </c:extLst>
            </c:dLbl>
            <c:dLbl>
              <c:idx val="10"/>
              <c:tx>
                <c:rich>
                  <a:bodyPr/>
                  <a:lstStyle/>
                  <a:p>
                    <a:fld id="{7C287ACE-974D-4D9C-A621-12BB74CF9B7B}"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6A7C-4D5C-892B-E20EB95182A4}"/>
                </c:ext>
              </c:extLst>
            </c:dLbl>
            <c:dLbl>
              <c:idx val="11"/>
              <c:tx>
                <c:rich>
                  <a:bodyPr/>
                  <a:lstStyle/>
                  <a:p>
                    <a:fld id="{D0CA79DF-7C97-4B43-BF24-76F6100FB643}"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6A7C-4D5C-892B-E20EB95182A4}"/>
                </c:ext>
              </c:extLst>
            </c:dLbl>
            <c:dLbl>
              <c:idx val="12"/>
              <c:tx>
                <c:rich>
                  <a:bodyPr/>
                  <a:lstStyle/>
                  <a:p>
                    <a:fld id="{5EAE7CBC-2C46-41CE-A755-A0CBD67D5AB7}"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6A7C-4D5C-892B-E20EB95182A4}"/>
                </c:ext>
              </c:extLst>
            </c:dLbl>
            <c:dLbl>
              <c:idx val="13"/>
              <c:tx>
                <c:rich>
                  <a:bodyPr/>
                  <a:lstStyle/>
                  <a:p>
                    <a:fld id="{D505F0A9-5758-4921-AFC0-F092BEB0786F}"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6A7C-4D5C-892B-E20EB95182A4}"/>
                </c:ext>
              </c:extLst>
            </c:dLbl>
            <c:dLbl>
              <c:idx val="14"/>
              <c:tx>
                <c:rich>
                  <a:bodyPr/>
                  <a:lstStyle/>
                  <a:p>
                    <a:fld id="{775A9655-026E-457F-8282-0EE6DAE8DA47}"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6A7C-4D5C-892B-E20EB95182A4}"/>
                </c:ext>
              </c:extLst>
            </c:dLbl>
            <c:dLbl>
              <c:idx val="15"/>
              <c:tx>
                <c:rich>
                  <a:bodyPr/>
                  <a:lstStyle/>
                  <a:p>
                    <a:fld id="{BE2359A1-D8C4-44F1-BA0C-C92E8D86C78F}"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6A7C-4D5C-892B-E20EB95182A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'Project Level'!$A$2:$A$17</c:f>
              <c:strCache>
                <c:ptCount val="16"/>
                <c:pt idx="0">
                  <c:v>Guangdong CM</c:v>
                </c:pt>
                <c:pt idx="1">
                  <c:v>Jiangsu CM</c:v>
                </c:pt>
                <c:pt idx="2">
                  <c:v>Sichuan CT</c:v>
                </c:pt>
                <c:pt idx="3">
                  <c:v>Guangdong CT</c:v>
                </c:pt>
                <c:pt idx="4">
                  <c:v>Yunnan CT</c:v>
                </c:pt>
                <c:pt idx="5">
                  <c:v>JiangXi CM</c:v>
                </c:pt>
                <c:pt idx="6">
                  <c:v>Sichuan CM</c:v>
                </c:pt>
                <c:pt idx="7">
                  <c:v>ZheJiang CM</c:v>
                </c:pt>
                <c:pt idx="8">
                  <c:v>GuangXi CT</c:v>
                </c:pt>
                <c:pt idx="9">
                  <c:v>HuNan CM</c:v>
                </c:pt>
                <c:pt idx="10">
                  <c:v>Guangdong CU</c:v>
                </c:pt>
                <c:pt idx="11">
                  <c:v>HuBei CM</c:v>
                </c:pt>
                <c:pt idx="12">
                  <c:v>Liaoning CM</c:v>
                </c:pt>
                <c:pt idx="13">
                  <c:v>Sichuan CU</c:v>
                </c:pt>
                <c:pt idx="14">
                  <c:v>Anhui CM</c:v>
                </c:pt>
                <c:pt idx="15">
                  <c:v>Henan CM</c:v>
                </c:pt>
              </c:strCache>
            </c:strRef>
          </c:cat>
          <c:val>
            <c:numRef>
              <c:f>'Project Level'!$G$2:$G$17</c:f>
              <c:numCache>
                <c:formatCode>General</c:formatCode>
                <c:ptCount val="16"/>
                <c:pt idx="0">
                  <c:v>9666</c:v>
                </c:pt>
                <c:pt idx="1">
                  <c:v>0</c:v>
                </c:pt>
                <c:pt idx="2">
                  <c:v>0</c:v>
                </c:pt>
                <c:pt idx="3">
                  <c:v>0</c:v>
                </c:pt>
                <c:pt idx="4">
                  <c:v>0</c:v>
                </c:pt>
                <c:pt idx="5">
                  <c:v>0</c:v>
                </c:pt>
                <c:pt idx="6">
                  <c:v>0</c:v>
                </c:pt>
                <c:pt idx="7">
                  <c:v>20</c:v>
                </c:pt>
                <c:pt idx="8">
                  <c:v>77</c:v>
                </c:pt>
                <c:pt idx="9">
                  <c:v>0</c:v>
                </c:pt>
                <c:pt idx="10">
                  <c:v>669</c:v>
                </c:pt>
                <c:pt idx="11">
                  <c:v>1362</c:v>
                </c:pt>
                <c:pt idx="12">
                  <c:v>0</c:v>
                </c:pt>
                <c:pt idx="13">
                  <c:v>0</c:v>
                </c:pt>
                <c:pt idx="14">
                  <c:v>0</c:v>
                </c:pt>
                <c:pt idx="15">
                  <c:v>0</c:v>
                </c:pt>
              </c:numCache>
            </c:numRef>
          </c:val>
          <c:extLst>
            <c:ext xmlns:c15="http://schemas.microsoft.com/office/drawing/2012/chart" uri="{02D57815-91ED-43cb-92C2-25804820EDAC}">
              <c15:datalabelsRange>
                <c15:f>'Project Level'!$B$2:$B$17</c15:f>
                <c15:dlblRangeCache>
                  <c:ptCount val="16"/>
                  <c:pt idx="0">
                    <c:v>20877</c:v>
                  </c:pt>
                  <c:pt idx="1">
                    <c:v>12133</c:v>
                  </c:pt>
                  <c:pt idx="2">
                    <c:v>7007</c:v>
                  </c:pt>
                  <c:pt idx="3">
                    <c:v>5304</c:v>
                  </c:pt>
                  <c:pt idx="4">
                    <c:v>4409</c:v>
                  </c:pt>
                  <c:pt idx="5">
                    <c:v>4053</c:v>
                  </c:pt>
                  <c:pt idx="6">
                    <c:v>4038</c:v>
                  </c:pt>
                  <c:pt idx="7">
                    <c:v>2853</c:v>
                  </c:pt>
                  <c:pt idx="8">
                    <c:v>2132</c:v>
                  </c:pt>
                  <c:pt idx="9">
                    <c:v>1724</c:v>
                  </c:pt>
                  <c:pt idx="10">
                    <c:v>1520</c:v>
                  </c:pt>
                  <c:pt idx="11">
                    <c:v>1362</c:v>
                  </c:pt>
                  <c:pt idx="12">
                    <c:v>650</c:v>
                  </c:pt>
                  <c:pt idx="13">
                    <c:v>412</c:v>
                  </c:pt>
                  <c:pt idx="14">
                    <c:v>298</c:v>
                  </c:pt>
                  <c:pt idx="15">
                    <c:v>4693</c:v>
                  </c:pt>
                </c15:dlblRangeCache>
              </c15:datalabelsRange>
            </c:ext>
            <c:ext xmlns:c16="http://schemas.microsoft.com/office/drawing/2014/chart" uri="{C3380CC4-5D6E-409C-BE32-E72D297353CC}">
              <c16:uniqueId val="{00000004-6A7C-4D5C-892B-E20EB95182A4}"/>
            </c:ext>
          </c:extLst>
        </c:ser>
        <c:dLbls>
          <c:showLegendKey val="0"/>
          <c:showVal val="0"/>
          <c:showCatName val="0"/>
          <c:showSerName val="0"/>
          <c:showPercent val="0"/>
          <c:showBubbleSize val="0"/>
        </c:dLbls>
        <c:gapWidth val="219"/>
        <c:overlap val="100"/>
        <c:axId val="1014912448"/>
        <c:axId val="1014909824"/>
      </c:barChart>
      <c:lineChart>
        <c:grouping val="standard"/>
        <c:varyColors val="0"/>
        <c:ser>
          <c:idx val="5"/>
          <c:order val="5"/>
          <c:tx>
            <c:strRef>
              <c:f>'Project Level'!$H$1</c:f>
              <c:strCache>
                <c:ptCount val="1"/>
                <c:pt idx="0">
                  <c:v>ASU Rate</c:v>
                </c:pt>
              </c:strCache>
            </c:strRef>
          </c:tx>
          <c:spPr>
            <a:ln w="19050" cap="rnd">
              <a:solidFill>
                <a:schemeClr val="accent2"/>
              </a:solidFill>
              <a:prstDash val="dash"/>
              <a:round/>
            </a:ln>
            <a:effectLst/>
          </c:spPr>
          <c:marker>
            <c:symbol val="none"/>
          </c:marker>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18-6A7C-4D5C-892B-E20EB95182A4}"/>
                </c:ext>
              </c:extLst>
            </c:dLbl>
            <c:dLbl>
              <c:idx val="11"/>
              <c:layout>
                <c:manualLayout>
                  <c:x val="-1.8819635962493187E-2"/>
                  <c:y val="-7.129748007599212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A7C-4D5C-892B-E20EB95182A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D30F64"/>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'Project Level'!$A$2:$A$17</c:f>
              <c:strCache>
                <c:ptCount val="16"/>
                <c:pt idx="0">
                  <c:v>Guangdong CM</c:v>
                </c:pt>
                <c:pt idx="1">
                  <c:v>Jiangsu CM</c:v>
                </c:pt>
                <c:pt idx="2">
                  <c:v>Sichuan CT</c:v>
                </c:pt>
                <c:pt idx="3">
                  <c:v>Guangdong CT</c:v>
                </c:pt>
                <c:pt idx="4">
                  <c:v>Yunnan CT</c:v>
                </c:pt>
                <c:pt idx="5">
                  <c:v>JiangXi CM</c:v>
                </c:pt>
                <c:pt idx="6">
                  <c:v>Sichuan CM</c:v>
                </c:pt>
                <c:pt idx="7">
                  <c:v>ZheJiang CM</c:v>
                </c:pt>
                <c:pt idx="8">
                  <c:v>GuangXi CT</c:v>
                </c:pt>
                <c:pt idx="9">
                  <c:v>HuNan CM</c:v>
                </c:pt>
                <c:pt idx="10">
                  <c:v>Guangdong CU</c:v>
                </c:pt>
                <c:pt idx="11">
                  <c:v>HuBei CM</c:v>
                </c:pt>
                <c:pt idx="12">
                  <c:v>Liaoning CM</c:v>
                </c:pt>
                <c:pt idx="13">
                  <c:v>Sichuan CU</c:v>
                </c:pt>
                <c:pt idx="14">
                  <c:v>Anhui CM</c:v>
                </c:pt>
                <c:pt idx="15">
                  <c:v>Henan CM</c:v>
                </c:pt>
              </c:strCache>
            </c:strRef>
          </c:cat>
          <c:val>
            <c:numRef>
              <c:f>'Project Level'!$H$2:$H$17</c:f>
              <c:numCache>
                <c:formatCode>0%</c:formatCode>
                <c:ptCount val="16"/>
                <c:pt idx="0">
                  <c:v>8.5021794319107155E-2</c:v>
                </c:pt>
                <c:pt idx="1">
                  <c:v>0.89664551223934719</c:v>
                </c:pt>
                <c:pt idx="2">
                  <c:v>1</c:v>
                </c:pt>
                <c:pt idx="3">
                  <c:v>1</c:v>
                </c:pt>
                <c:pt idx="4">
                  <c:v>1</c:v>
                </c:pt>
                <c:pt idx="5">
                  <c:v>1</c:v>
                </c:pt>
                <c:pt idx="6">
                  <c:v>0.99900941059930659</c:v>
                </c:pt>
                <c:pt idx="7">
                  <c:v>0.99158780231335442</c:v>
                </c:pt>
                <c:pt idx="8">
                  <c:v>0.96388367729831148</c:v>
                </c:pt>
                <c:pt idx="9">
                  <c:v>0.97795823665893267</c:v>
                </c:pt>
                <c:pt idx="10">
                  <c:v>0.55197368421052628</c:v>
                </c:pt>
                <c:pt idx="11">
                  <c:v>0</c:v>
                </c:pt>
                <c:pt idx="12">
                  <c:v>1</c:v>
                </c:pt>
                <c:pt idx="13">
                  <c:v>1</c:v>
                </c:pt>
                <c:pt idx="14">
                  <c:v>1</c:v>
                </c:pt>
                <c:pt idx="15">
                  <c:v>0.996164500319625</c:v>
                </c:pt>
              </c:numCache>
            </c:numRef>
          </c:val>
          <c:smooth val="1"/>
          <c:extLst>
            <c:ext xmlns:c16="http://schemas.microsoft.com/office/drawing/2014/chart" uri="{C3380CC4-5D6E-409C-BE32-E72D297353CC}">
              <c16:uniqueId val="{00000005-6A7C-4D5C-892B-E20EB95182A4}"/>
            </c:ext>
          </c:extLst>
        </c:ser>
        <c:dLbls>
          <c:showLegendKey val="0"/>
          <c:showVal val="0"/>
          <c:showCatName val="0"/>
          <c:showSerName val="0"/>
          <c:showPercent val="0"/>
          <c:showBubbleSize val="0"/>
        </c:dLbls>
        <c:marker val="1"/>
        <c:smooth val="0"/>
        <c:axId val="1135965120"/>
        <c:axId val="1135962496"/>
      </c:lineChart>
      <c:catAx>
        <c:axId val="101491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909824"/>
        <c:crosses val="autoZero"/>
        <c:auto val="1"/>
        <c:lblAlgn val="ctr"/>
        <c:lblOffset val="100"/>
        <c:noMultiLvlLbl val="0"/>
      </c:catAx>
      <c:valAx>
        <c:axId val="10149098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912448"/>
        <c:crosses val="autoZero"/>
        <c:crossBetween val="between"/>
      </c:valAx>
      <c:valAx>
        <c:axId val="1135962496"/>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965120"/>
        <c:crosses val="max"/>
        <c:crossBetween val="between"/>
      </c:valAx>
      <c:catAx>
        <c:axId val="1135965120"/>
        <c:scaling>
          <c:orientation val="minMax"/>
        </c:scaling>
        <c:delete val="1"/>
        <c:axPos val="b"/>
        <c:numFmt formatCode="General" sourceLinked="1"/>
        <c:majorTickMark val="out"/>
        <c:minorTickMark val="none"/>
        <c:tickLblPos val="nextTo"/>
        <c:crossAx val="113596249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25400</xdr:colOff>
      <xdr:row>14</xdr:row>
      <xdr:rowOff>101600</xdr:rowOff>
    </xdr:from>
    <xdr:to>
      <xdr:col>16</xdr:col>
      <xdr:colOff>336550</xdr:colOff>
      <xdr:row>38</xdr:row>
      <xdr:rowOff>38100</xdr:rowOff>
    </xdr:to>
    <xdr:graphicFrame macro="">
      <xdr:nvGraphicFramePr>
        <xdr:cNvPr id="3" name="Chart 2">
          <a:extLst>
            <a:ext uri="{FF2B5EF4-FFF2-40B4-BE49-F238E27FC236}">
              <a16:creationId xmlns:a16="http://schemas.microsoft.com/office/drawing/2014/main" id="{44177027-A16A-4994-9AD8-AAA0D7661F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177800</xdr:colOff>
      <xdr:row>23</xdr:row>
      <xdr:rowOff>31750</xdr:rowOff>
    </xdr:from>
    <xdr:to>
      <xdr:col>16</xdr:col>
      <xdr:colOff>139700</xdr:colOff>
      <xdr:row>24</xdr:row>
      <xdr:rowOff>95250</xdr:rowOff>
    </xdr:to>
    <xdr:sp macro="" textlink="">
      <xdr:nvSpPr>
        <xdr:cNvPr id="5" name="TextBox 4">
          <a:extLst>
            <a:ext uri="{FF2B5EF4-FFF2-40B4-BE49-F238E27FC236}">
              <a16:creationId xmlns:a16="http://schemas.microsoft.com/office/drawing/2014/main" id="{63A284B9-21B9-47B9-A4A0-6A466796EBB8}"/>
            </a:ext>
          </a:extLst>
        </xdr:cNvPr>
        <xdr:cNvSpPr txBox="1"/>
      </xdr:nvSpPr>
      <xdr:spPr>
        <a:xfrm>
          <a:off x="9893300" y="4248150"/>
          <a:ext cx="95885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rgbClr val="D30F0A"/>
              </a:solidFill>
            </a:rPr>
            <a:t>Average Rate</a:t>
          </a:r>
          <a:endParaRPr lang="zh-CN" altLang="en-US" sz="1100">
            <a:solidFill>
              <a:srgbClr val="D30F0A"/>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146050</xdr:colOff>
      <xdr:row>36</xdr:row>
      <xdr:rowOff>88900</xdr:rowOff>
    </xdr:from>
    <xdr:to>
      <xdr:col>8</xdr:col>
      <xdr:colOff>977900</xdr:colOff>
      <xdr:row>60</xdr:row>
      <xdr:rowOff>6350</xdr:rowOff>
    </xdr:to>
    <xdr:graphicFrame macro="">
      <xdr:nvGraphicFramePr>
        <xdr:cNvPr id="3" name="Chart 2">
          <a:extLst>
            <a:ext uri="{FF2B5EF4-FFF2-40B4-BE49-F238E27FC236}">
              <a16:creationId xmlns:a16="http://schemas.microsoft.com/office/drawing/2014/main" id="{A9E229EE-BD01-4C9B-BEBA-FB47892924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DB283-CC21-4294-96B6-7C55FC3DD641}">
  <sheetPr>
    <tabColor rgb="FFFF0000"/>
  </sheetPr>
  <dimension ref="A1:N448"/>
  <sheetViews>
    <sheetView tabSelected="1" workbookViewId="0">
      <selection activeCell="P11" sqref="P11"/>
    </sheetView>
  </sheetViews>
  <sheetFormatPr defaultRowHeight="14.4"/>
  <cols>
    <col min="1" max="1" width="6.77734375" style="12" customWidth="1"/>
    <col min="2" max="2" width="7.77734375" style="12" customWidth="1"/>
    <col min="3" max="3" width="13.5546875" style="12" customWidth="1"/>
    <col min="4" max="4" width="14.77734375" style="12" customWidth="1"/>
    <col min="5" max="5" width="8.6640625" style="12"/>
    <col min="6" max="6" width="7.5546875" customWidth="1"/>
    <col min="7" max="7" width="20.33203125" customWidth="1"/>
    <col min="8" max="8" width="11.44140625" customWidth="1"/>
    <col min="9" max="9" width="16.44140625" customWidth="1"/>
    <col min="10" max="10" width="23.44140625" customWidth="1"/>
    <col min="11" max="11" width="17" style="23" customWidth="1"/>
    <col min="12" max="12" width="26.33203125" customWidth="1"/>
    <col min="13" max="13" width="36.77734375" customWidth="1"/>
    <col min="14" max="14" width="19.88671875" customWidth="1"/>
    <col min="18" max="18" width="24.33203125" bestFit="1" customWidth="1"/>
  </cols>
  <sheetData>
    <row r="1" spans="1:14">
      <c r="A1" s="1" t="s">
        <v>0</v>
      </c>
      <c r="B1" s="1" t="s">
        <v>1</v>
      </c>
      <c r="C1" s="1" t="s">
        <v>2</v>
      </c>
      <c r="D1" s="1" t="s">
        <v>3</v>
      </c>
      <c r="E1" s="1" t="s">
        <v>4</v>
      </c>
      <c r="F1" s="1" t="s">
        <v>41</v>
      </c>
      <c r="G1" s="1" t="s">
        <v>332</v>
      </c>
      <c r="H1" s="1" t="s">
        <v>333</v>
      </c>
      <c r="I1" s="1" t="s">
        <v>334</v>
      </c>
      <c r="J1" s="1" t="s">
        <v>335</v>
      </c>
      <c r="K1" s="1" t="s">
        <v>336</v>
      </c>
      <c r="L1" s="1" t="s">
        <v>337</v>
      </c>
      <c r="M1" s="51" t="s">
        <v>241</v>
      </c>
      <c r="N1" s="51" t="s">
        <v>255</v>
      </c>
    </row>
    <row r="2" spans="1:14">
      <c r="A2" s="25" t="s">
        <v>10</v>
      </c>
      <c r="B2" s="31" t="s">
        <v>11</v>
      </c>
      <c r="C2" s="25" t="s">
        <v>19</v>
      </c>
      <c r="D2" s="32" t="str">
        <f>C2&amp;" "&amp;B2</f>
        <v>Guangdong CM</v>
      </c>
      <c r="E2" s="25" t="s">
        <v>20</v>
      </c>
      <c r="F2" s="5" t="s">
        <v>38</v>
      </c>
      <c r="G2" s="2">
        <v>1564</v>
      </c>
      <c r="H2" s="2">
        <v>0</v>
      </c>
      <c r="I2" s="2">
        <v>1564</v>
      </c>
      <c r="J2" s="6"/>
      <c r="K2" s="20">
        <f>H2/G2</f>
        <v>0</v>
      </c>
      <c r="L2" s="2" t="s">
        <v>238</v>
      </c>
      <c r="N2" t="str">
        <f t="shared" ref="N2:N65" si="0">D2&amp;E2</f>
        <v>Guangdong CM佛山</v>
      </c>
    </row>
    <row r="3" spans="1:14">
      <c r="A3" s="25" t="s">
        <v>10</v>
      </c>
      <c r="B3" s="31" t="s">
        <v>11</v>
      </c>
      <c r="C3" s="25" t="s">
        <v>19</v>
      </c>
      <c r="D3" s="32" t="str">
        <f t="shared" ref="D3:D66" si="1">C3&amp;" "&amp;B3</f>
        <v>Guangdong CM</v>
      </c>
      <c r="E3" s="25" t="s">
        <v>20</v>
      </c>
      <c r="F3" s="2" t="s">
        <v>39</v>
      </c>
      <c r="G3" s="2">
        <v>1041</v>
      </c>
      <c r="H3" s="2">
        <v>0</v>
      </c>
      <c r="I3" s="2">
        <v>1041</v>
      </c>
      <c r="J3" s="4"/>
      <c r="K3" s="20">
        <f t="shared" ref="K3:K66" si="2">H3/G3</f>
        <v>0</v>
      </c>
      <c r="L3" s="2" t="s">
        <v>48</v>
      </c>
      <c r="M3" s="14" t="s">
        <v>301</v>
      </c>
      <c r="N3" s="14" t="str">
        <f t="shared" si="0"/>
        <v>Guangdong CM佛山</v>
      </c>
    </row>
    <row r="4" spans="1:14">
      <c r="A4" s="25" t="s">
        <v>10</v>
      </c>
      <c r="B4" s="31" t="s">
        <v>11</v>
      </c>
      <c r="C4" s="25" t="s">
        <v>19</v>
      </c>
      <c r="D4" s="32" t="str">
        <f t="shared" si="1"/>
        <v>Guangdong CM</v>
      </c>
      <c r="E4" s="25" t="s">
        <v>20</v>
      </c>
      <c r="F4" s="2" t="s">
        <v>39</v>
      </c>
      <c r="G4" s="2">
        <v>1055</v>
      </c>
      <c r="H4" s="2">
        <v>0</v>
      </c>
      <c r="I4" s="2">
        <v>1055</v>
      </c>
      <c r="J4" s="4"/>
      <c r="K4" s="20">
        <f t="shared" si="2"/>
        <v>0</v>
      </c>
      <c r="L4" s="2" t="s">
        <v>48</v>
      </c>
      <c r="M4" s="14" t="s">
        <v>298</v>
      </c>
      <c r="N4" s="14" t="str">
        <f t="shared" si="0"/>
        <v>Guangdong CM佛山</v>
      </c>
    </row>
    <row r="5" spans="1:14">
      <c r="A5" s="25" t="s">
        <v>10</v>
      </c>
      <c r="B5" s="31" t="s">
        <v>11</v>
      </c>
      <c r="C5" s="25" t="s">
        <v>19</v>
      </c>
      <c r="D5" s="32" t="str">
        <f t="shared" si="1"/>
        <v>Guangdong CM</v>
      </c>
      <c r="E5" s="25" t="s">
        <v>20</v>
      </c>
      <c r="F5" s="2" t="s">
        <v>40</v>
      </c>
      <c r="G5" s="2">
        <v>1609</v>
      </c>
      <c r="H5" s="2">
        <v>0</v>
      </c>
      <c r="I5" s="2">
        <v>1609</v>
      </c>
      <c r="J5" s="4"/>
      <c r="K5" s="20">
        <f t="shared" si="2"/>
        <v>0</v>
      </c>
      <c r="L5" s="2" t="s">
        <v>48</v>
      </c>
      <c r="M5" s="14" t="s">
        <v>298</v>
      </c>
      <c r="N5" s="14" t="str">
        <f t="shared" si="0"/>
        <v>Guangdong CM佛山</v>
      </c>
    </row>
    <row r="6" spans="1:14">
      <c r="A6" s="25" t="s">
        <v>10</v>
      </c>
      <c r="B6" s="31" t="s">
        <v>11</v>
      </c>
      <c r="C6" s="25" t="s">
        <v>19</v>
      </c>
      <c r="D6" s="32" t="str">
        <f t="shared" si="1"/>
        <v>Guangdong CM</v>
      </c>
      <c r="E6" s="25" t="s">
        <v>20</v>
      </c>
      <c r="F6" s="2" t="s">
        <v>40</v>
      </c>
      <c r="G6" s="2">
        <v>631</v>
      </c>
      <c r="H6" s="2">
        <v>0</v>
      </c>
      <c r="I6" s="2">
        <v>631</v>
      </c>
      <c r="J6" s="4"/>
      <c r="K6" s="20">
        <f t="shared" si="2"/>
        <v>0</v>
      </c>
      <c r="L6" s="2" t="s">
        <v>48</v>
      </c>
      <c r="M6" s="14" t="s">
        <v>298</v>
      </c>
      <c r="N6" s="14" t="str">
        <f t="shared" si="0"/>
        <v>Guangdong CM佛山</v>
      </c>
    </row>
    <row r="7" spans="1:14">
      <c r="A7" s="25" t="s">
        <v>10</v>
      </c>
      <c r="B7" s="31" t="s">
        <v>11</v>
      </c>
      <c r="C7" s="25" t="s">
        <v>19</v>
      </c>
      <c r="D7" s="32" t="str">
        <f t="shared" si="1"/>
        <v>Guangdong CM</v>
      </c>
      <c r="E7" s="25" t="s">
        <v>21</v>
      </c>
      <c r="F7" s="2" t="s">
        <v>37</v>
      </c>
      <c r="G7" s="2">
        <v>2</v>
      </c>
      <c r="H7" s="2">
        <v>0</v>
      </c>
      <c r="I7" s="2">
        <f>G7</f>
        <v>2</v>
      </c>
      <c r="J7" s="4"/>
      <c r="K7" s="20">
        <f t="shared" si="2"/>
        <v>0</v>
      </c>
      <c r="L7" s="10" t="s">
        <v>47</v>
      </c>
      <c r="N7" s="14" t="str">
        <f t="shared" si="0"/>
        <v>Guangdong CM广州</v>
      </c>
    </row>
    <row r="8" spans="1:14">
      <c r="A8" s="25" t="s">
        <v>10</v>
      </c>
      <c r="B8" s="31" t="s">
        <v>11</v>
      </c>
      <c r="C8" s="25" t="s">
        <v>19</v>
      </c>
      <c r="D8" s="32" t="str">
        <f t="shared" si="1"/>
        <v>Guangdong CM</v>
      </c>
      <c r="E8" s="25" t="s">
        <v>21</v>
      </c>
      <c r="F8" s="2" t="s">
        <v>37</v>
      </c>
      <c r="G8" s="2">
        <v>1059</v>
      </c>
      <c r="H8" s="2">
        <v>0</v>
      </c>
      <c r="I8" s="2">
        <f t="shared" ref="I8:I12" si="3">G8</f>
        <v>1059</v>
      </c>
      <c r="J8" s="4"/>
      <c r="K8" s="20">
        <f t="shared" si="2"/>
        <v>0</v>
      </c>
      <c r="L8" s="10" t="s">
        <v>230</v>
      </c>
      <c r="N8" s="14" t="str">
        <f t="shared" si="0"/>
        <v>Guangdong CM广州</v>
      </c>
    </row>
    <row r="9" spans="1:14">
      <c r="A9" s="25" t="s">
        <v>10</v>
      </c>
      <c r="B9" s="31" t="s">
        <v>11</v>
      </c>
      <c r="C9" s="25" t="s">
        <v>19</v>
      </c>
      <c r="D9" s="32" t="str">
        <f t="shared" si="1"/>
        <v>Guangdong CM</v>
      </c>
      <c r="E9" s="25" t="s">
        <v>21</v>
      </c>
      <c r="F9" s="2" t="s">
        <v>37</v>
      </c>
      <c r="G9" s="2">
        <v>11</v>
      </c>
      <c r="H9" s="2">
        <v>0</v>
      </c>
      <c r="I9" s="2">
        <f t="shared" si="3"/>
        <v>11</v>
      </c>
      <c r="J9" s="4"/>
      <c r="K9" s="20">
        <f t="shared" si="2"/>
        <v>0</v>
      </c>
      <c r="L9" s="10" t="s">
        <v>47</v>
      </c>
      <c r="N9" s="14" t="str">
        <f t="shared" si="0"/>
        <v>Guangdong CM广州</v>
      </c>
    </row>
    <row r="10" spans="1:14">
      <c r="A10" s="25" t="s">
        <v>10</v>
      </c>
      <c r="B10" s="31" t="s">
        <v>11</v>
      </c>
      <c r="C10" s="25" t="s">
        <v>19</v>
      </c>
      <c r="D10" s="32" t="str">
        <f t="shared" si="1"/>
        <v>Guangdong CM</v>
      </c>
      <c r="E10" s="25" t="s">
        <v>21</v>
      </c>
      <c r="F10" s="2" t="s">
        <v>39</v>
      </c>
      <c r="G10" s="2">
        <v>10</v>
      </c>
      <c r="H10" s="2">
        <v>0</v>
      </c>
      <c r="I10" s="2">
        <f t="shared" si="3"/>
        <v>10</v>
      </c>
      <c r="J10" s="4"/>
      <c r="K10" s="20">
        <f t="shared" si="2"/>
        <v>0</v>
      </c>
      <c r="L10" s="10" t="s">
        <v>47</v>
      </c>
      <c r="M10" s="14"/>
      <c r="N10" s="14" t="str">
        <f t="shared" si="0"/>
        <v>Guangdong CM广州</v>
      </c>
    </row>
    <row r="11" spans="1:14">
      <c r="A11" s="63" t="s">
        <v>10</v>
      </c>
      <c r="B11" s="64" t="s">
        <v>11</v>
      </c>
      <c r="C11" s="63" t="s">
        <v>19</v>
      </c>
      <c r="D11" s="65" t="str">
        <f t="shared" si="1"/>
        <v>Guangdong CM</v>
      </c>
      <c r="E11" s="63" t="s">
        <v>21</v>
      </c>
      <c r="F11" s="41" t="s">
        <v>40</v>
      </c>
      <c r="G11" s="41">
        <f>217+170+247+36+65+514</f>
        <v>1249</v>
      </c>
      <c r="H11" s="41">
        <v>0</v>
      </c>
      <c r="I11" s="41">
        <f t="shared" si="3"/>
        <v>1249</v>
      </c>
      <c r="J11" s="66"/>
      <c r="K11" s="67">
        <f t="shared" si="2"/>
        <v>0</v>
      </c>
      <c r="L11" s="41" t="s">
        <v>48</v>
      </c>
      <c r="M11" s="14" t="s">
        <v>309</v>
      </c>
      <c r="N11" s="14" t="str">
        <f t="shared" si="0"/>
        <v>Guangdong CM广州</v>
      </c>
    </row>
    <row r="12" spans="1:14">
      <c r="A12" s="63" t="s">
        <v>10</v>
      </c>
      <c r="B12" s="64" t="s">
        <v>11</v>
      </c>
      <c r="C12" s="63" t="s">
        <v>19</v>
      </c>
      <c r="D12" s="65" t="str">
        <f t="shared" si="1"/>
        <v>Guangdong CM</v>
      </c>
      <c r="E12" s="63" t="s">
        <v>21</v>
      </c>
      <c r="F12" s="41" t="s">
        <v>40</v>
      </c>
      <c r="G12" s="41">
        <v>887</v>
      </c>
      <c r="H12" s="41">
        <v>0</v>
      </c>
      <c r="I12" s="41">
        <f t="shared" si="3"/>
        <v>887</v>
      </c>
      <c r="J12" s="66"/>
      <c r="K12" s="67">
        <f t="shared" si="2"/>
        <v>0</v>
      </c>
      <c r="L12" s="41" t="s">
        <v>48</v>
      </c>
      <c r="M12" s="14" t="s">
        <v>298</v>
      </c>
      <c r="N12" s="14" t="str">
        <f t="shared" si="0"/>
        <v>Guangdong CM广州</v>
      </c>
    </row>
    <row r="13" spans="1:14">
      <c r="A13" s="63" t="s">
        <v>10</v>
      </c>
      <c r="B13" s="64" t="s">
        <v>11</v>
      </c>
      <c r="C13" s="63" t="s">
        <v>19</v>
      </c>
      <c r="D13" s="65" t="str">
        <f t="shared" si="1"/>
        <v>Guangdong CM</v>
      </c>
      <c r="E13" s="63" t="s">
        <v>22</v>
      </c>
      <c r="F13" s="41" t="s">
        <v>37</v>
      </c>
      <c r="G13" s="41">
        <v>79</v>
      </c>
      <c r="H13" s="41">
        <v>0</v>
      </c>
      <c r="I13" s="41">
        <v>79</v>
      </c>
      <c r="J13" s="66"/>
      <c r="K13" s="67">
        <f t="shared" si="2"/>
        <v>0</v>
      </c>
      <c r="L13" s="41" t="s">
        <v>46</v>
      </c>
      <c r="N13" s="14" t="str">
        <f t="shared" si="0"/>
        <v>Guangdong CM韶关</v>
      </c>
    </row>
    <row r="14" spans="1:14">
      <c r="A14" s="63" t="s">
        <v>10</v>
      </c>
      <c r="B14" s="64" t="s">
        <v>11</v>
      </c>
      <c r="C14" s="63" t="s">
        <v>19</v>
      </c>
      <c r="D14" s="65" t="str">
        <f t="shared" si="1"/>
        <v>Guangdong CM</v>
      </c>
      <c r="E14" s="63" t="s">
        <v>22</v>
      </c>
      <c r="F14" s="41" t="s">
        <v>37</v>
      </c>
      <c r="G14" s="41">
        <v>101</v>
      </c>
      <c r="H14" s="41">
        <v>0</v>
      </c>
      <c r="I14" s="41">
        <v>101</v>
      </c>
      <c r="J14" s="66"/>
      <c r="K14" s="67">
        <f t="shared" si="2"/>
        <v>0</v>
      </c>
      <c r="L14" s="41" t="s">
        <v>46</v>
      </c>
      <c r="N14" s="14" t="str">
        <f t="shared" si="0"/>
        <v>Guangdong CM韶关</v>
      </c>
    </row>
    <row r="15" spans="1:14">
      <c r="A15" s="63" t="s">
        <v>10</v>
      </c>
      <c r="B15" s="64" t="s">
        <v>11</v>
      </c>
      <c r="C15" s="63" t="s">
        <v>19</v>
      </c>
      <c r="D15" s="65" t="str">
        <f t="shared" si="1"/>
        <v>Guangdong CM</v>
      </c>
      <c r="E15" s="63" t="s">
        <v>22</v>
      </c>
      <c r="F15" s="68" t="s">
        <v>38</v>
      </c>
      <c r="G15" s="41">
        <v>436</v>
      </c>
      <c r="H15" s="41">
        <v>0</v>
      </c>
      <c r="I15" s="41">
        <v>436</v>
      </c>
      <c r="J15" s="66"/>
      <c r="K15" s="67">
        <f t="shared" si="2"/>
        <v>0</v>
      </c>
      <c r="L15" s="41" t="s">
        <v>46</v>
      </c>
      <c r="N15" s="14" t="str">
        <f t="shared" si="0"/>
        <v>Guangdong CM韶关</v>
      </c>
    </row>
    <row r="16" spans="1:14">
      <c r="A16" s="63" t="s">
        <v>10</v>
      </c>
      <c r="B16" s="64" t="s">
        <v>11</v>
      </c>
      <c r="C16" s="63" t="s">
        <v>19</v>
      </c>
      <c r="D16" s="65" t="str">
        <f t="shared" si="1"/>
        <v>Guangdong CM</v>
      </c>
      <c r="E16" s="63" t="s">
        <v>22</v>
      </c>
      <c r="F16" s="68" t="s">
        <v>38</v>
      </c>
      <c r="G16" s="41">
        <v>327</v>
      </c>
      <c r="H16" s="41">
        <v>0</v>
      </c>
      <c r="I16" s="41">
        <v>327</v>
      </c>
      <c r="J16" s="66"/>
      <c r="K16" s="67">
        <f t="shared" si="2"/>
        <v>0</v>
      </c>
      <c r="L16" s="41" t="s">
        <v>46</v>
      </c>
      <c r="N16" s="14" t="str">
        <f t="shared" si="0"/>
        <v>Guangdong CM韶关</v>
      </c>
    </row>
    <row r="17" spans="1:14">
      <c r="A17" s="63" t="s">
        <v>10</v>
      </c>
      <c r="B17" s="64" t="s">
        <v>11</v>
      </c>
      <c r="C17" s="63" t="s">
        <v>19</v>
      </c>
      <c r="D17" s="65" t="str">
        <f t="shared" si="1"/>
        <v>Guangdong CM</v>
      </c>
      <c r="E17" s="63" t="s">
        <v>22</v>
      </c>
      <c r="F17" s="68" t="s">
        <v>38</v>
      </c>
      <c r="G17" s="41">
        <v>304</v>
      </c>
      <c r="H17" s="41">
        <v>0</v>
      </c>
      <c r="I17" s="41">
        <v>304</v>
      </c>
      <c r="J17" s="66"/>
      <c r="K17" s="67">
        <f t="shared" si="2"/>
        <v>0</v>
      </c>
      <c r="L17" s="41" t="s">
        <v>46</v>
      </c>
      <c r="N17" s="14" t="str">
        <f t="shared" si="0"/>
        <v>Guangdong CM韶关</v>
      </c>
    </row>
    <row r="18" spans="1:14">
      <c r="A18" s="63" t="s">
        <v>10</v>
      </c>
      <c r="B18" s="64" t="s">
        <v>11</v>
      </c>
      <c r="C18" s="63" t="s">
        <v>19</v>
      </c>
      <c r="D18" s="65" t="str">
        <f t="shared" si="1"/>
        <v>Guangdong CM</v>
      </c>
      <c r="E18" s="63" t="s">
        <v>22</v>
      </c>
      <c r="F18" s="68" t="s">
        <v>38</v>
      </c>
      <c r="G18" s="41">
        <v>68</v>
      </c>
      <c r="H18" s="41">
        <v>0</v>
      </c>
      <c r="I18" s="41">
        <v>68</v>
      </c>
      <c r="J18" s="66"/>
      <c r="K18" s="67">
        <f t="shared" si="2"/>
        <v>0</v>
      </c>
      <c r="L18" s="41" t="s">
        <v>46</v>
      </c>
      <c r="N18" s="14" t="str">
        <f t="shared" si="0"/>
        <v>Guangdong CM韶关</v>
      </c>
    </row>
    <row r="19" spans="1:14">
      <c r="A19" s="63" t="s">
        <v>10</v>
      </c>
      <c r="B19" s="64" t="s">
        <v>11</v>
      </c>
      <c r="C19" s="63" t="s">
        <v>19</v>
      </c>
      <c r="D19" s="65" t="str">
        <f t="shared" si="1"/>
        <v>Guangdong CM</v>
      </c>
      <c r="E19" s="63" t="s">
        <v>22</v>
      </c>
      <c r="F19" s="41" t="s">
        <v>39</v>
      </c>
      <c r="G19" s="41">
        <v>77</v>
      </c>
      <c r="H19" s="41">
        <v>0</v>
      </c>
      <c r="I19" s="41">
        <v>77</v>
      </c>
      <c r="J19" s="66"/>
      <c r="K19" s="67">
        <f t="shared" si="2"/>
        <v>0</v>
      </c>
      <c r="L19" s="41" t="s">
        <v>46</v>
      </c>
      <c r="N19" s="14" t="str">
        <f t="shared" si="0"/>
        <v>Guangdong CM韶关</v>
      </c>
    </row>
    <row r="20" spans="1:14">
      <c r="A20" s="63" t="s">
        <v>10</v>
      </c>
      <c r="B20" s="64" t="s">
        <v>11</v>
      </c>
      <c r="C20" s="63" t="s">
        <v>19</v>
      </c>
      <c r="D20" s="65" t="str">
        <f t="shared" si="1"/>
        <v>Guangdong CM</v>
      </c>
      <c r="E20" s="63" t="s">
        <v>22</v>
      </c>
      <c r="F20" s="41" t="s">
        <v>39</v>
      </c>
      <c r="G20" s="41">
        <v>69</v>
      </c>
      <c r="H20" s="41">
        <v>0</v>
      </c>
      <c r="I20" s="41">
        <v>69</v>
      </c>
      <c r="J20" s="66"/>
      <c r="K20" s="67">
        <f t="shared" si="2"/>
        <v>0</v>
      </c>
      <c r="L20" s="41" t="s">
        <v>46</v>
      </c>
      <c r="N20" s="14" t="str">
        <f t="shared" si="0"/>
        <v>Guangdong CM韶关</v>
      </c>
    </row>
    <row r="21" spans="1:14">
      <c r="A21" s="63" t="s">
        <v>10</v>
      </c>
      <c r="B21" s="64" t="s">
        <v>11</v>
      </c>
      <c r="C21" s="63" t="s">
        <v>19</v>
      </c>
      <c r="D21" s="65" t="str">
        <f t="shared" si="1"/>
        <v>Guangdong CM</v>
      </c>
      <c r="E21" s="63" t="s">
        <v>22</v>
      </c>
      <c r="F21" s="41" t="s">
        <v>40</v>
      </c>
      <c r="G21" s="41">
        <v>76</v>
      </c>
      <c r="H21" s="41">
        <v>0</v>
      </c>
      <c r="I21" s="41">
        <v>76</v>
      </c>
      <c r="J21" s="66"/>
      <c r="K21" s="67">
        <f t="shared" si="2"/>
        <v>0</v>
      </c>
      <c r="L21" s="41" t="s">
        <v>46</v>
      </c>
      <c r="N21" s="14" t="str">
        <f t="shared" si="0"/>
        <v>Guangdong CM韶关</v>
      </c>
    </row>
    <row r="22" spans="1:14">
      <c r="A22" s="63" t="s">
        <v>10</v>
      </c>
      <c r="B22" s="64" t="s">
        <v>11</v>
      </c>
      <c r="C22" s="63" t="s">
        <v>19</v>
      </c>
      <c r="D22" s="65" t="str">
        <f t="shared" si="1"/>
        <v>Guangdong CM</v>
      </c>
      <c r="E22" s="63" t="s">
        <v>22</v>
      </c>
      <c r="F22" s="41" t="s">
        <v>40</v>
      </c>
      <c r="G22" s="41">
        <v>438</v>
      </c>
      <c r="H22" s="41">
        <v>0</v>
      </c>
      <c r="I22" s="41">
        <v>438</v>
      </c>
      <c r="J22" s="66"/>
      <c r="K22" s="67">
        <f t="shared" si="2"/>
        <v>0</v>
      </c>
      <c r="L22" s="41" t="s">
        <v>46</v>
      </c>
      <c r="N22" s="14" t="str">
        <f t="shared" si="0"/>
        <v>Guangdong CM韶关</v>
      </c>
    </row>
    <row r="23" spans="1:14">
      <c r="A23" s="63" t="s">
        <v>10</v>
      </c>
      <c r="B23" s="64" t="s">
        <v>11</v>
      </c>
      <c r="C23" s="63" t="s">
        <v>19</v>
      </c>
      <c r="D23" s="65" t="str">
        <f t="shared" si="1"/>
        <v>Guangdong CM</v>
      </c>
      <c r="E23" s="63" t="s">
        <v>23</v>
      </c>
      <c r="F23" s="41" t="s">
        <v>37</v>
      </c>
      <c r="G23" s="41">
        <v>421</v>
      </c>
      <c r="H23" s="41">
        <v>0</v>
      </c>
      <c r="I23" s="41">
        <v>421</v>
      </c>
      <c r="J23" s="66"/>
      <c r="K23" s="67">
        <f t="shared" si="2"/>
        <v>0</v>
      </c>
      <c r="L23" s="41" t="s">
        <v>46</v>
      </c>
      <c r="N23" s="14" t="str">
        <f t="shared" si="0"/>
        <v>Guangdong CM清远</v>
      </c>
    </row>
    <row r="24" spans="1:14">
      <c r="A24" s="63" t="s">
        <v>10</v>
      </c>
      <c r="B24" s="64" t="s">
        <v>11</v>
      </c>
      <c r="C24" s="63" t="s">
        <v>19</v>
      </c>
      <c r="D24" s="65" t="str">
        <f t="shared" si="1"/>
        <v>Guangdong CM</v>
      </c>
      <c r="E24" s="63" t="s">
        <v>23</v>
      </c>
      <c r="F24" s="68" t="s">
        <v>38</v>
      </c>
      <c r="G24" s="41">
        <v>492</v>
      </c>
      <c r="H24" s="41">
        <v>0</v>
      </c>
      <c r="I24" s="41">
        <v>492</v>
      </c>
      <c r="J24" s="66"/>
      <c r="K24" s="67">
        <f t="shared" si="2"/>
        <v>0</v>
      </c>
      <c r="L24" s="41" t="s">
        <v>46</v>
      </c>
      <c r="N24" s="14" t="str">
        <f t="shared" si="0"/>
        <v>Guangdong CM清远</v>
      </c>
    </row>
    <row r="25" spans="1:14">
      <c r="A25" s="63" t="s">
        <v>10</v>
      </c>
      <c r="B25" s="64" t="s">
        <v>11</v>
      </c>
      <c r="C25" s="63" t="s">
        <v>19</v>
      </c>
      <c r="D25" s="65" t="str">
        <f t="shared" si="1"/>
        <v>Guangdong CM</v>
      </c>
      <c r="E25" s="63" t="s">
        <v>23</v>
      </c>
      <c r="F25" s="68" t="s">
        <v>38</v>
      </c>
      <c r="G25" s="41">
        <v>543</v>
      </c>
      <c r="H25" s="41">
        <v>0</v>
      </c>
      <c r="I25" s="41">
        <v>543</v>
      </c>
      <c r="J25" s="66"/>
      <c r="K25" s="67">
        <f t="shared" si="2"/>
        <v>0</v>
      </c>
      <c r="L25" s="41" t="s">
        <v>46</v>
      </c>
      <c r="N25" s="14" t="str">
        <f t="shared" si="0"/>
        <v>Guangdong CM清远</v>
      </c>
    </row>
    <row r="26" spans="1:14">
      <c r="A26" s="63" t="s">
        <v>10</v>
      </c>
      <c r="B26" s="64" t="s">
        <v>11</v>
      </c>
      <c r="C26" s="63" t="s">
        <v>19</v>
      </c>
      <c r="D26" s="65" t="str">
        <f t="shared" si="1"/>
        <v>Guangdong CM</v>
      </c>
      <c r="E26" s="63" t="s">
        <v>23</v>
      </c>
      <c r="F26" s="68" t="s">
        <v>38</v>
      </c>
      <c r="G26" s="41">
        <v>522</v>
      </c>
      <c r="H26" s="41">
        <v>0</v>
      </c>
      <c r="I26" s="41">
        <v>522</v>
      </c>
      <c r="J26" s="66"/>
      <c r="K26" s="67">
        <f t="shared" si="2"/>
        <v>0</v>
      </c>
      <c r="L26" s="41" t="s">
        <v>46</v>
      </c>
      <c r="N26" s="14" t="str">
        <f t="shared" si="0"/>
        <v>Guangdong CM清远</v>
      </c>
    </row>
    <row r="27" spans="1:14">
      <c r="A27" s="63" t="s">
        <v>10</v>
      </c>
      <c r="B27" s="64" t="s">
        <v>11</v>
      </c>
      <c r="C27" s="63" t="s">
        <v>19</v>
      </c>
      <c r="D27" s="65" t="str">
        <f t="shared" si="1"/>
        <v>Guangdong CM</v>
      </c>
      <c r="E27" s="63" t="s">
        <v>23</v>
      </c>
      <c r="F27" s="41" t="s">
        <v>39</v>
      </c>
      <c r="G27" s="41">
        <v>94</v>
      </c>
      <c r="H27" s="41">
        <v>0</v>
      </c>
      <c r="I27" s="41">
        <v>94</v>
      </c>
      <c r="J27" s="66"/>
      <c r="K27" s="67">
        <f t="shared" si="2"/>
        <v>0</v>
      </c>
      <c r="L27" s="41" t="s">
        <v>46</v>
      </c>
      <c r="N27" s="14" t="str">
        <f t="shared" si="0"/>
        <v>Guangdong CM清远</v>
      </c>
    </row>
    <row r="28" spans="1:14">
      <c r="A28" s="63" t="s">
        <v>10</v>
      </c>
      <c r="B28" s="64" t="s">
        <v>11</v>
      </c>
      <c r="C28" s="63" t="s">
        <v>19</v>
      </c>
      <c r="D28" s="65" t="str">
        <f t="shared" si="1"/>
        <v>Guangdong CM</v>
      </c>
      <c r="E28" s="63" t="s">
        <v>23</v>
      </c>
      <c r="F28" s="41" t="s">
        <v>39</v>
      </c>
      <c r="G28" s="41">
        <v>248</v>
      </c>
      <c r="H28" s="41">
        <v>0</v>
      </c>
      <c r="I28" s="41">
        <v>248</v>
      </c>
      <c r="J28" s="66"/>
      <c r="K28" s="67">
        <f t="shared" si="2"/>
        <v>0</v>
      </c>
      <c r="L28" s="10" t="s">
        <v>12</v>
      </c>
      <c r="M28" s="62" t="s">
        <v>299</v>
      </c>
      <c r="N28" s="14" t="str">
        <f t="shared" si="0"/>
        <v>Guangdong CM清远</v>
      </c>
    </row>
    <row r="29" spans="1:14">
      <c r="A29" s="63" t="s">
        <v>10</v>
      </c>
      <c r="B29" s="64" t="s">
        <v>11</v>
      </c>
      <c r="C29" s="63" t="s">
        <v>19</v>
      </c>
      <c r="D29" s="65" t="str">
        <f t="shared" si="1"/>
        <v>Guangdong CM</v>
      </c>
      <c r="E29" s="63" t="s">
        <v>23</v>
      </c>
      <c r="F29" s="41" t="s">
        <v>40</v>
      </c>
      <c r="G29" s="41">
        <v>57</v>
      </c>
      <c r="H29" s="41">
        <v>0</v>
      </c>
      <c r="I29" s="41">
        <v>57</v>
      </c>
      <c r="J29" s="66"/>
      <c r="K29" s="67">
        <f t="shared" si="2"/>
        <v>0</v>
      </c>
      <c r="L29" s="41" t="s">
        <v>46</v>
      </c>
      <c r="N29" s="14" t="str">
        <f t="shared" si="0"/>
        <v>Guangdong CM清远</v>
      </c>
    </row>
    <row r="30" spans="1:14">
      <c r="A30" s="63" t="s">
        <v>10</v>
      </c>
      <c r="B30" s="64" t="s">
        <v>11</v>
      </c>
      <c r="C30" s="63" t="s">
        <v>19</v>
      </c>
      <c r="D30" s="65" t="str">
        <f t="shared" si="1"/>
        <v>Guangdong CM</v>
      </c>
      <c r="E30" s="63" t="s">
        <v>23</v>
      </c>
      <c r="F30" s="41" t="s">
        <v>40</v>
      </c>
      <c r="G30" s="41">
        <v>289</v>
      </c>
      <c r="H30" s="41">
        <v>0</v>
      </c>
      <c r="I30" s="41">
        <v>289</v>
      </c>
      <c r="J30" s="66"/>
      <c r="K30" s="67">
        <f t="shared" si="2"/>
        <v>0</v>
      </c>
      <c r="L30" s="41" t="s">
        <v>46</v>
      </c>
      <c r="N30" s="14" t="str">
        <f t="shared" si="0"/>
        <v>Guangdong CM清远</v>
      </c>
    </row>
    <row r="31" spans="1:14">
      <c r="A31" s="26" t="s">
        <v>10</v>
      </c>
      <c r="B31" s="34" t="s">
        <v>16</v>
      </c>
      <c r="C31" s="26" t="s">
        <v>19</v>
      </c>
      <c r="D31" s="61" t="str">
        <f t="shared" si="1"/>
        <v>Guangdong CU</v>
      </c>
      <c r="E31" s="26" t="s">
        <v>24</v>
      </c>
      <c r="F31" s="10" t="s">
        <v>37</v>
      </c>
      <c r="G31" s="10">
        <f>484+125+6</f>
        <v>615</v>
      </c>
      <c r="H31" s="10">
        <v>0</v>
      </c>
      <c r="I31" s="10">
        <f>484+125+6</f>
        <v>615</v>
      </c>
      <c r="J31" s="11"/>
      <c r="K31" s="21">
        <f t="shared" si="2"/>
        <v>0</v>
      </c>
      <c r="L31" s="10" t="s">
        <v>48</v>
      </c>
      <c r="M31" s="80" t="s">
        <v>310</v>
      </c>
      <c r="N31" s="14" t="str">
        <f t="shared" si="0"/>
        <v>Guangdong CU珠海</v>
      </c>
    </row>
    <row r="32" spans="1:14">
      <c r="A32" s="26" t="s">
        <v>10</v>
      </c>
      <c r="B32" s="34" t="s">
        <v>16</v>
      </c>
      <c r="C32" s="26" t="s">
        <v>19</v>
      </c>
      <c r="D32" s="61" t="str">
        <f t="shared" si="1"/>
        <v>Guangdong CU</v>
      </c>
      <c r="E32" s="26" t="s">
        <v>21</v>
      </c>
      <c r="F32" s="10" t="s">
        <v>37</v>
      </c>
      <c r="G32" s="10">
        <f>23+31</f>
        <v>54</v>
      </c>
      <c r="H32" s="10">
        <v>0</v>
      </c>
      <c r="I32" s="10">
        <f>23+31</f>
        <v>54</v>
      </c>
      <c r="J32" s="11"/>
      <c r="K32" s="21">
        <f t="shared" si="2"/>
        <v>0</v>
      </c>
      <c r="L32" s="10" t="s">
        <v>12</v>
      </c>
      <c r="M32" s="80" t="s">
        <v>310</v>
      </c>
      <c r="N32" s="14" t="str">
        <f t="shared" si="0"/>
        <v>Guangdong CU广州</v>
      </c>
    </row>
    <row r="33" spans="1:14">
      <c r="A33" s="25" t="s">
        <v>10</v>
      </c>
      <c r="B33" s="31" t="s">
        <v>16</v>
      </c>
      <c r="C33" s="25" t="s">
        <v>19</v>
      </c>
      <c r="D33" s="32" t="str">
        <f t="shared" si="1"/>
        <v>Guangdong CU</v>
      </c>
      <c r="E33" s="25" t="s">
        <v>25</v>
      </c>
      <c r="F33" s="2" t="s">
        <v>37</v>
      </c>
      <c r="G33" s="2">
        <v>1</v>
      </c>
      <c r="H33" s="2">
        <v>0</v>
      </c>
      <c r="I33" s="2">
        <v>1</v>
      </c>
      <c r="J33" s="4"/>
      <c r="K33" s="20">
        <f t="shared" si="2"/>
        <v>0</v>
      </c>
      <c r="L33" s="2" t="s">
        <v>47</v>
      </c>
      <c r="N33" s="14" t="str">
        <f t="shared" si="0"/>
        <v>Guangdong CU东莞</v>
      </c>
    </row>
    <row r="34" spans="1:14">
      <c r="A34" s="25" t="s">
        <v>10</v>
      </c>
      <c r="B34" s="31" t="s">
        <v>16</v>
      </c>
      <c r="C34" s="25" t="s">
        <v>19</v>
      </c>
      <c r="D34" s="32" t="str">
        <f t="shared" si="1"/>
        <v>Guangdong CU</v>
      </c>
      <c r="E34" s="25" t="s">
        <v>24</v>
      </c>
      <c r="F34" s="2" t="s">
        <v>40</v>
      </c>
      <c r="G34" s="2">
        <v>2</v>
      </c>
      <c r="H34" s="2">
        <v>0</v>
      </c>
      <c r="I34" s="2">
        <v>2</v>
      </c>
      <c r="J34" s="4"/>
      <c r="K34" s="20">
        <f t="shared" si="2"/>
        <v>0</v>
      </c>
      <c r="L34" s="2" t="s">
        <v>47</v>
      </c>
      <c r="N34" s="14" t="str">
        <f t="shared" si="0"/>
        <v>Guangdong CU珠海</v>
      </c>
    </row>
    <row r="35" spans="1:14">
      <c r="A35" s="25" t="s">
        <v>10</v>
      </c>
      <c r="B35" s="31" t="s">
        <v>16</v>
      </c>
      <c r="C35" s="25" t="s">
        <v>19</v>
      </c>
      <c r="D35" s="32" t="str">
        <f t="shared" si="1"/>
        <v>Guangdong CU</v>
      </c>
      <c r="E35" s="25" t="s">
        <v>24</v>
      </c>
      <c r="F35" s="2" t="s">
        <v>40</v>
      </c>
      <c r="G35" s="2">
        <v>2</v>
      </c>
      <c r="H35" s="2">
        <v>0</v>
      </c>
      <c r="I35" s="2">
        <v>2</v>
      </c>
      <c r="J35" s="4"/>
      <c r="K35" s="20">
        <f t="shared" si="2"/>
        <v>0</v>
      </c>
      <c r="L35" s="2" t="s">
        <v>47</v>
      </c>
      <c r="N35" s="14" t="str">
        <f t="shared" si="0"/>
        <v>Guangdong CU珠海</v>
      </c>
    </row>
    <row r="36" spans="1:14">
      <c r="A36" s="25" t="s">
        <v>10</v>
      </c>
      <c r="B36" s="31" t="s">
        <v>16</v>
      </c>
      <c r="C36" s="25" t="s">
        <v>19</v>
      </c>
      <c r="D36" s="32" t="str">
        <f t="shared" si="1"/>
        <v>Guangdong CU</v>
      </c>
      <c r="E36" s="25" t="s">
        <v>24</v>
      </c>
      <c r="F36" s="2" t="s">
        <v>40</v>
      </c>
      <c r="G36" s="2">
        <v>7</v>
      </c>
      <c r="H36" s="2">
        <v>0</v>
      </c>
      <c r="I36" s="2">
        <v>7</v>
      </c>
      <c r="J36" s="4"/>
      <c r="K36" s="20">
        <f t="shared" si="2"/>
        <v>0</v>
      </c>
      <c r="L36" s="15" t="s">
        <v>47</v>
      </c>
      <c r="N36" s="14" t="str">
        <f t="shared" si="0"/>
        <v>Guangdong CU珠海</v>
      </c>
    </row>
    <row r="37" spans="1:14">
      <c r="A37" s="25" t="s">
        <v>13</v>
      </c>
      <c r="B37" s="31" t="s">
        <v>11</v>
      </c>
      <c r="C37" s="25" t="s">
        <v>62</v>
      </c>
      <c r="D37" s="32" t="str">
        <f>C37&amp;" "&amp;B37</f>
        <v>Anhui CM</v>
      </c>
      <c r="E37" s="29" t="s">
        <v>194</v>
      </c>
      <c r="F37" s="2" t="s">
        <v>42</v>
      </c>
      <c r="G37" s="2">
        <v>298</v>
      </c>
      <c r="H37" s="2">
        <v>298</v>
      </c>
      <c r="I37" s="2">
        <f>G37-H37</f>
        <v>0</v>
      </c>
      <c r="J37" s="4"/>
      <c r="K37" s="20">
        <f t="shared" si="2"/>
        <v>1</v>
      </c>
      <c r="L37" s="2"/>
      <c r="N37" s="14" t="str">
        <f t="shared" si="0"/>
        <v>Anhui CM芜湖</v>
      </c>
    </row>
    <row r="38" spans="1:14">
      <c r="A38" s="25" t="s">
        <v>13</v>
      </c>
      <c r="B38" s="31" t="s">
        <v>11</v>
      </c>
      <c r="C38" s="25" t="s">
        <v>83</v>
      </c>
      <c r="D38" s="32" t="str">
        <f t="shared" si="1"/>
        <v>HuNan CM</v>
      </c>
      <c r="E38" s="29" t="s">
        <v>199</v>
      </c>
      <c r="F38" s="2" t="s">
        <v>42</v>
      </c>
      <c r="G38" s="2">
        <v>230</v>
      </c>
      <c r="H38" s="2">
        <v>230</v>
      </c>
      <c r="I38" s="2">
        <f t="shared" ref="I38:I74" si="4">G38-H38</f>
        <v>0</v>
      </c>
      <c r="J38" s="4"/>
      <c r="K38" s="20">
        <f t="shared" si="2"/>
        <v>1</v>
      </c>
      <c r="L38" s="2"/>
      <c r="N38" s="14" t="str">
        <f t="shared" si="0"/>
        <v>HuNan CM岳阳</v>
      </c>
    </row>
    <row r="39" spans="1:14">
      <c r="A39" s="25" t="s">
        <v>13</v>
      </c>
      <c r="B39" s="31" t="s">
        <v>11</v>
      </c>
      <c r="C39" s="25" t="s">
        <v>83</v>
      </c>
      <c r="D39" s="32" t="str">
        <f t="shared" si="1"/>
        <v>HuNan CM</v>
      </c>
      <c r="E39" s="29" t="s">
        <v>199</v>
      </c>
      <c r="F39" s="2" t="s">
        <v>42</v>
      </c>
      <c r="G39" s="2">
        <v>293</v>
      </c>
      <c r="H39" s="2">
        <v>293</v>
      </c>
      <c r="I39" s="2">
        <f t="shared" si="4"/>
        <v>0</v>
      </c>
      <c r="J39" s="4"/>
      <c r="K39" s="20">
        <f t="shared" si="2"/>
        <v>1</v>
      </c>
      <c r="L39" s="2"/>
      <c r="N39" s="14" t="str">
        <f t="shared" si="0"/>
        <v>HuNan CM岳阳</v>
      </c>
    </row>
    <row r="40" spans="1:14">
      <c r="A40" s="25" t="s">
        <v>13</v>
      </c>
      <c r="B40" s="31" t="s">
        <v>11</v>
      </c>
      <c r="C40" s="25" t="s">
        <v>82</v>
      </c>
      <c r="D40" s="32" t="str">
        <f t="shared" si="1"/>
        <v>HuBei CM</v>
      </c>
      <c r="E40" s="29" t="s">
        <v>196</v>
      </c>
      <c r="F40" s="2" t="s">
        <v>43</v>
      </c>
      <c r="G40" s="2">
        <v>708</v>
      </c>
      <c r="H40" s="2">
        <v>0</v>
      </c>
      <c r="I40" s="2">
        <f t="shared" si="4"/>
        <v>708</v>
      </c>
      <c r="J40" s="4"/>
      <c r="K40" s="20">
        <f t="shared" si="2"/>
        <v>0</v>
      </c>
      <c r="L40" s="2" t="s">
        <v>48</v>
      </c>
      <c r="M40" t="s">
        <v>311</v>
      </c>
      <c r="N40" s="14" t="str">
        <f t="shared" si="0"/>
        <v>HuBei CM咸宁</v>
      </c>
    </row>
    <row r="41" spans="1:14">
      <c r="A41" s="25" t="s">
        <v>13</v>
      </c>
      <c r="B41" s="31" t="s">
        <v>11</v>
      </c>
      <c r="C41" s="25" t="s">
        <v>82</v>
      </c>
      <c r="D41" s="32" t="str">
        <f t="shared" si="1"/>
        <v>HuBei CM</v>
      </c>
      <c r="E41" s="29" t="s">
        <v>196</v>
      </c>
      <c r="F41" s="2" t="s">
        <v>43</v>
      </c>
      <c r="G41" s="2">
        <v>654</v>
      </c>
      <c r="H41" s="2">
        <v>0</v>
      </c>
      <c r="I41" s="2">
        <f t="shared" si="4"/>
        <v>654</v>
      </c>
      <c r="J41" s="4"/>
      <c r="K41" s="20">
        <f t="shared" si="2"/>
        <v>0</v>
      </c>
      <c r="L41" s="2" t="s">
        <v>48</v>
      </c>
      <c r="M41" s="14" t="s">
        <v>311</v>
      </c>
      <c r="N41" s="14" t="str">
        <f t="shared" si="0"/>
        <v>HuBei CM咸宁</v>
      </c>
    </row>
    <row r="42" spans="1:14">
      <c r="A42" s="25" t="s">
        <v>13</v>
      </c>
      <c r="B42" s="31" t="s">
        <v>11</v>
      </c>
      <c r="C42" s="25" t="s">
        <v>65</v>
      </c>
      <c r="D42" s="32" t="str">
        <f t="shared" si="1"/>
        <v>JiangXi CM</v>
      </c>
      <c r="E42" s="29" t="s">
        <v>201</v>
      </c>
      <c r="F42" s="2" t="s">
        <v>43</v>
      </c>
      <c r="G42" s="2">
        <v>275</v>
      </c>
      <c r="H42" s="2">
        <v>275</v>
      </c>
      <c r="I42" s="2">
        <f t="shared" si="4"/>
        <v>0</v>
      </c>
      <c r="J42" s="4"/>
      <c r="K42" s="20">
        <f t="shared" si="2"/>
        <v>1</v>
      </c>
      <c r="L42" s="2"/>
      <c r="N42" s="14" t="str">
        <f t="shared" si="0"/>
        <v>JiangXi CM抚州</v>
      </c>
    </row>
    <row r="43" spans="1:14">
      <c r="A43" s="25" t="s">
        <v>13</v>
      </c>
      <c r="B43" s="31" t="s">
        <v>11</v>
      </c>
      <c r="C43" s="25" t="s">
        <v>65</v>
      </c>
      <c r="D43" s="32" t="str">
        <f t="shared" si="1"/>
        <v>JiangXi CM</v>
      </c>
      <c r="E43" s="29" t="s">
        <v>201</v>
      </c>
      <c r="F43" s="2" t="s">
        <v>43</v>
      </c>
      <c r="G43" s="2">
        <v>295</v>
      </c>
      <c r="H43" s="2">
        <v>295</v>
      </c>
      <c r="I43" s="2">
        <f t="shared" si="4"/>
        <v>0</v>
      </c>
      <c r="J43" s="4"/>
      <c r="K43" s="20">
        <f t="shared" si="2"/>
        <v>1</v>
      </c>
      <c r="L43" s="2"/>
      <c r="N43" s="14" t="str">
        <f t="shared" si="0"/>
        <v>JiangXi CM抚州</v>
      </c>
    </row>
    <row r="44" spans="1:14">
      <c r="A44" s="25" t="s">
        <v>13</v>
      </c>
      <c r="B44" s="31" t="s">
        <v>11</v>
      </c>
      <c r="C44" s="25" t="s">
        <v>65</v>
      </c>
      <c r="D44" s="32" t="str">
        <f t="shared" si="1"/>
        <v>JiangXi CM</v>
      </c>
      <c r="E44" s="29" t="s">
        <v>201</v>
      </c>
      <c r="F44" s="2" t="s">
        <v>43</v>
      </c>
      <c r="G44" s="2">
        <v>244</v>
      </c>
      <c r="H44" s="2">
        <v>244</v>
      </c>
      <c r="I44" s="2">
        <f t="shared" si="4"/>
        <v>0</v>
      </c>
      <c r="J44" s="4"/>
      <c r="K44" s="20">
        <f t="shared" si="2"/>
        <v>1</v>
      </c>
      <c r="L44" s="2"/>
      <c r="N44" s="14" t="str">
        <f t="shared" si="0"/>
        <v>JiangXi CM抚州</v>
      </c>
    </row>
    <row r="45" spans="1:14">
      <c r="A45" s="25" t="s">
        <v>13</v>
      </c>
      <c r="B45" s="31" t="s">
        <v>11</v>
      </c>
      <c r="C45" s="25" t="s">
        <v>65</v>
      </c>
      <c r="D45" s="32" t="str">
        <f t="shared" si="1"/>
        <v>JiangXi CM</v>
      </c>
      <c r="E45" s="29" t="s">
        <v>201</v>
      </c>
      <c r="F45" s="2" t="s">
        <v>43</v>
      </c>
      <c r="G45" s="2">
        <v>238</v>
      </c>
      <c r="H45" s="2">
        <v>238</v>
      </c>
      <c r="I45" s="2">
        <f t="shared" si="4"/>
        <v>0</v>
      </c>
      <c r="J45" s="4"/>
      <c r="K45" s="20">
        <f t="shared" si="2"/>
        <v>1</v>
      </c>
      <c r="L45" s="2"/>
      <c r="N45" s="14" t="str">
        <f t="shared" si="0"/>
        <v>JiangXi CM抚州</v>
      </c>
    </row>
    <row r="46" spans="1:14">
      <c r="A46" s="25" t="s">
        <v>13</v>
      </c>
      <c r="B46" s="31" t="s">
        <v>11</v>
      </c>
      <c r="C46" s="25" t="s">
        <v>65</v>
      </c>
      <c r="D46" s="32" t="str">
        <f t="shared" si="1"/>
        <v>JiangXi CM</v>
      </c>
      <c r="E46" s="29" t="s">
        <v>201</v>
      </c>
      <c r="F46" s="2" t="s">
        <v>43</v>
      </c>
      <c r="G46" s="2">
        <v>225</v>
      </c>
      <c r="H46" s="2">
        <v>225</v>
      </c>
      <c r="I46" s="2">
        <f t="shared" si="4"/>
        <v>0</v>
      </c>
      <c r="J46" s="4"/>
      <c r="K46" s="20">
        <f t="shared" si="2"/>
        <v>1</v>
      </c>
      <c r="L46" s="2"/>
      <c r="N46" s="14" t="str">
        <f t="shared" si="0"/>
        <v>JiangXi CM抚州</v>
      </c>
    </row>
    <row r="47" spans="1:14">
      <c r="A47" s="25" t="s">
        <v>13</v>
      </c>
      <c r="B47" s="31" t="s">
        <v>11</v>
      </c>
      <c r="C47" s="25" t="s">
        <v>83</v>
      </c>
      <c r="D47" s="32" t="str">
        <f t="shared" si="1"/>
        <v>HuNan CM</v>
      </c>
      <c r="E47" s="29" t="s">
        <v>199</v>
      </c>
      <c r="F47" s="2" t="s">
        <v>43</v>
      </c>
      <c r="G47" s="2">
        <v>55</v>
      </c>
      <c r="H47" s="2">
        <v>55</v>
      </c>
      <c r="I47" s="2">
        <f t="shared" si="4"/>
        <v>0</v>
      </c>
      <c r="J47" s="4"/>
      <c r="K47" s="20">
        <f t="shared" si="2"/>
        <v>1</v>
      </c>
      <c r="L47" s="2"/>
      <c r="N47" s="14" t="str">
        <f t="shared" si="0"/>
        <v>HuNan CM岳阳</v>
      </c>
    </row>
    <row r="48" spans="1:14">
      <c r="A48" s="25" t="s">
        <v>13</v>
      </c>
      <c r="B48" s="31" t="s">
        <v>11</v>
      </c>
      <c r="C48" s="25" t="s">
        <v>83</v>
      </c>
      <c r="D48" s="32" t="str">
        <f t="shared" si="1"/>
        <v>HuNan CM</v>
      </c>
      <c r="E48" s="29" t="s">
        <v>199</v>
      </c>
      <c r="F48" s="2" t="s">
        <v>43</v>
      </c>
      <c r="G48" s="2">
        <v>107</v>
      </c>
      <c r="H48" s="2">
        <v>107</v>
      </c>
      <c r="I48" s="2">
        <f t="shared" si="4"/>
        <v>0</v>
      </c>
      <c r="J48" s="4"/>
      <c r="K48" s="20">
        <f t="shared" si="2"/>
        <v>1</v>
      </c>
      <c r="L48" s="2"/>
      <c r="N48" s="14" t="str">
        <f t="shared" si="0"/>
        <v>HuNan CM岳阳</v>
      </c>
    </row>
    <row r="49" spans="1:14">
      <c r="A49" s="25" t="s">
        <v>13</v>
      </c>
      <c r="B49" s="31" t="s">
        <v>11</v>
      </c>
      <c r="C49" s="25" t="s">
        <v>83</v>
      </c>
      <c r="D49" s="32" t="str">
        <f t="shared" si="1"/>
        <v>HuNan CM</v>
      </c>
      <c r="E49" s="29" t="s">
        <v>199</v>
      </c>
      <c r="F49" s="2" t="s">
        <v>43</v>
      </c>
      <c r="G49" s="2">
        <v>367</v>
      </c>
      <c r="H49" s="2">
        <v>367</v>
      </c>
      <c r="I49" s="2">
        <f t="shared" si="4"/>
        <v>0</v>
      </c>
      <c r="J49" s="4"/>
      <c r="K49" s="20">
        <f t="shared" si="2"/>
        <v>1</v>
      </c>
      <c r="L49" s="2"/>
      <c r="N49" s="14" t="str">
        <f t="shared" si="0"/>
        <v>HuNan CM岳阳</v>
      </c>
    </row>
    <row r="50" spans="1:14">
      <c r="A50" s="25" t="s">
        <v>13</v>
      </c>
      <c r="B50" s="31" t="s">
        <v>11</v>
      </c>
      <c r="C50" s="25" t="s">
        <v>83</v>
      </c>
      <c r="D50" s="32" t="str">
        <f t="shared" si="1"/>
        <v>HuNan CM</v>
      </c>
      <c r="E50" s="29" t="s">
        <v>199</v>
      </c>
      <c r="F50" s="2" t="s">
        <v>43</v>
      </c>
      <c r="G50" s="2">
        <v>256</v>
      </c>
      <c r="H50" s="2">
        <v>256</v>
      </c>
      <c r="I50" s="2">
        <f t="shared" si="4"/>
        <v>0</v>
      </c>
      <c r="J50" s="4"/>
      <c r="K50" s="20">
        <f t="shared" si="2"/>
        <v>1</v>
      </c>
      <c r="L50" s="2"/>
      <c r="N50" s="14" t="str">
        <f t="shared" si="0"/>
        <v>HuNan CM岳阳</v>
      </c>
    </row>
    <row r="51" spans="1:14" s="82" customFormat="1">
      <c r="A51" s="26" t="s">
        <v>13</v>
      </c>
      <c r="B51" s="34" t="s">
        <v>11</v>
      </c>
      <c r="C51" s="26" t="s">
        <v>83</v>
      </c>
      <c r="D51" s="61" t="str">
        <f t="shared" si="1"/>
        <v>HuNan CM</v>
      </c>
      <c r="E51" s="81" t="s">
        <v>199</v>
      </c>
      <c r="F51" s="10" t="s">
        <v>43</v>
      </c>
      <c r="G51" s="10">
        <v>287</v>
      </c>
      <c r="H51" s="10">
        <v>256</v>
      </c>
      <c r="I51" s="10">
        <f t="shared" si="4"/>
        <v>31</v>
      </c>
      <c r="J51" s="11"/>
      <c r="K51" s="21">
        <f t="shared" si="2"/>
        <v>0.89198606271777003</v>
      </c>
      <c r="L51" s="10" t="s">
        <v>47</v>
      </c>
      <c r="N51" s="82" t="str">
        <f t="shared" si="0"/>
        <v>HuNan CM岳阳</v>
      </c>
    </row>
    <row r="52" spans="1:14">
      <c r="A52" s="25" t="s">
        <v>13</v>
      </c>
      <c r="B52" s="31" t="s">
        <v>11</v>
      </c>
      <c r="C52" s="25" t="s">
        <v>65</v>
      </c>
      <c r="D52" s="32" t="str">
        <f t="shared" si="1"/>
        <v>JiangXi CM</v>
      </c>
      <c r="E52" s="29" t="s">
        <v>201</v>
      </c>
      <c r="F52" s="2" t="s">
        <v>43</v>
      </c>
      <c r="G52" s="2">
        <v>214</v>
      </c>
      <c r="H52" s="2">
        <v>214</v>
      </c>
      <c r="I52" s="2">
        <f t="shared" si="4"/>
        <v>0</v>
      </c>
      <c r="J52" s="4"/>
      <c r="K52" s="20">
        <f t="shared" si="2"/>
        <v>1</v>
      </c>
      <c r="L52" s="2"/>
      <c r="N52" s="14" t="str">
        <f t="shared" si="0"/>
        <v>JiangXi CM抚州</v>
      </c>
    </row>
    <row r="53" spans="1:14">
      <c r="A53" s="25" t="s">
        <v>13</v>
      </c>
      <c r="B53" s="31" t="s">
        <v>11</v>
      </c>
      <c r="C53" s="25" t="s">
        <v>65</v>
      </c>
      <c r="D53" s="32" t="str">
        <f t="shared" si="1"/>
        <v>JiangXi CM</v>
      </c>
      <c r="E53" s="29" t="s">
        <v>201</v>
      </c>
      <c r="F53" s="2" t="s">
        <v>43</v>
      </c>
      <c r="G53" s="2">
        <v>201</v>
      </c>
      <c r="H53" s="2">
        <v>201</v>
      </c>
      <c r="I53" s="2">
        <f t="shared" si="4"/>
        <v>0</v>
      </c>
      <c r="J53" s="4"/>
      <c r="K53" s="20">
        <f t="shared" si="2"/>
        <v>1</v>
      </c>
      <c r="L53" s="2"/>
      <c r="N53" s="14" t="str">
        <f t="shared" si="0"/>
        <v>JiangXi CM抚州</v>
      </c>
    </row>
    <row r="54" spans="1:14">
      <c r="A54" s="25" t="s">
        <v>13</v>
      </c>
      <c r="B54" s="31" t="s">
        <v>11</v>
      </c>
      <c r="C54" s="25" t="s">
        <v>65</v>
      </c>
      <c r="D54" s="32" t="str">
        <f t="shared" si="1"/>
        <v>JiangXi CM</v>
      </c>
      <c r="E54" s="29" t="s">
        <v>201</v>
      </c>
      <c r="F54" s="2" t="s">
        <v>43</v>
      </c>
      <c r="G54" s="2">
        <v>347</v>
      </c>
      <c r="H54" s="2">
        <v>347</v>
      </c>
      <c r="I54" s="2">
        <f t="shared" si="4"/>
        <v>0</v>
      </c>
      <c r="J54" s="4"/>
      <c r="K54" s="20">
        <f t="shared" si="2"/>
        <v>1</v>
      </c>
      <c r="L54" s="2"/>
      <c r="N54" s="14" t="str">
        <f t="shared" si="0"/>
        <v>JiangXi CM抚州</v>
      </c>
    </row>
    <row r="55" spans="1:14">
      <c r="A55" s="25" t="s">
        <v>13</v>
      </c>
      <c r="B55" s="31" t="s">
        <v>11</v>
      </c>
      <c r="C55" s="25" t="s">
        <v>65</v>
      </c>
      <c r="D55" s="32" t="str">
        <f t="shared" si="1"/>
        <v>JiangXi CM</v>
      </c>
      <c r="E55" s="29" t="s">
        <v>201</v>
      </c>
      <c r="F55" s="2" t="s">
        <v>43</v>
      </c>
      <c r="G55" s="2">
        <v>403</v>
      </c>
      <c r="H55" s="2">
        <v>403</v>
      </c>
      <c r="I55" s="2">
        <f t="shared" si="4"/>
        <v>0</v>
      </c>
      <c r="J55" s="4"/>
      <c r="K55" s="20">
        <f t="shared" si="2"/>
        <v>1</v>
      </c>
      <c r="L55" s="2"/>
      <c r="N55" s="14" t="str">
        <f t="shared" si="0"/>
        <v>JiangXi CM抚州</v>
      </c>
    </row>
    <row r="56" spans="1:14">
      <c r="A56" s="25" t="s">
        <v>13</v>
      </c>
      <c r="B56" s="31" t="s">
        <v>11</v>
      </c>
      <c r="C56" s="25" t="s">
        <v>83</v>
      </c>
      <c r="D56" s="32" t="str">
        <f t="shared" si="1"/>
        <v>HuNan CM</v>
      </c>
      <c r="E56" s="29" t="s">
        <v>199</v>
      </c>
      <c r="F56" s="2" t="s">
        <v>44</v>
      </c>
      <c r="G56" s="2">
        <v>122</v>
      </c>
      <c r="H56" s="2">
        <v>122</v>
      </c>
      <c r="I56" s="2">
        <f t="shared" si="4"/>
        <v>0</v>
      </c>
      <c r="J56" s="4"/>
      <c r="K56" s="20">
        <f t="shared" si="2"/>
        <v>1</v>
      </c>
      <c r="L56" s="2"/>
      <c r="N56" s="14" t="str">
        <f t="shared" si="0"/>
        <v>HuNan CM岳阳</v>
      </c>
    </row>
    <row r="57" spans="1:14" s="82" customFormat="1">
      <c r="A57" s="26" t="s">
        <v>13</v>
      </c>
      <c r="B57" s="34" t="s">
        <v>11</v>
      </c>
      <c r="C57" s="26" t="s">
        <v>83</v>
      </c>
      <c r="D57" s="61" t="str">
        <f t="shared" si="1"/>
        <v>HuNan CM</v>
      </c>
      <c r="E57" s="81" t="s">
        <v>199</v>
      </c>
      <c r="F57" s="10" t="s">
        <v>44</v>
      </c>
      <c r="G57" s="10">
        <v>7</v>
      </c>
      <c r="H57" s="10">
        <v>0</v>
      </c>
      <c r="I57" s="10">
        <f t="shared" si="4"/>
        <v>7</v>
      </c>
      <c r="J57" s="11"/>
      <c r="K57" s="21">
        <f t="shared" si="2"/>
        <v>0</v>
      </c>
      <c r="L57" s="10" t="s">
        <v>47</v>
      </c>
      <c r="N57" s="82" t="str">
        <f t="shared" si="0"/>
        <v>HuNan CM岳阳</v>
      </c>
    </row>
    <row r="58" spans="1:14">
      <c r="A58" s="25" t="s">
        <v>13</v>
      </c>
      <c r="B58" s="31" t="s">
        <v>11</v>
      </c>
      <c r="C58" s="25" t="s">
        <v>66</v>
      </c>
      <c r="D58" s="32" t="str">
        <f t="shared" si="1"/>
        <v>ZheJiang CM</v>
      </c>
      <c r="E58" s="25" t="s">
        <v>203</v>
      </c>
      <c r="F58" s="2" t="s">
        <v>44</v>
      </c>
      <c r="G58" s="2">
        <v>1124</v>
      </c>
      <c r="H58" s="2">
        <v>1124</v>
      </c>
      <c r="I58" s="2">
        <f t="shared" si="4"/>
        <v>0</v>
      </c>
      <c r="J58" s="4"/>
      <c r="K58" s="20">
        <f t="shared" si="2"/>
        <v>1</v>
      </c>
      <c r="L58" s="2"/>
      <c r="N58" s="14" t="str">
        <f t="shared" si="0"/>
        <v>ZheJiang CM丽水</v>
      </c>
    </row>
    <row r="59" spans="1:14">
      <c r="A59" s="25" t="s">
        <v>13</v>
      </c>
      <c r="B59" s="31" t="s">
        <v>11</v>
      </c>
      <c r="C59" s="25" t="s">
        <v>65</v>
      </c>
      <c r="D59" s="32" t="str">
        <f t="shared" si="1"/>
        <v>JiangXi CM</v>
      </c>
      <c r="E59" s="29" t="s">
        <v>201</v>
      </c>
      <c r="F59" s="2" t="s">
        <v>44</v>
      </c>
      <c r="G59" s="2">
        <v>570</v>
      </c>
      <c r="H59" s="2">
        <v>570</v>
      </c>
      <c r="I59" s="2">
        <f t="shared" si="4"/>
        <v>0</v>
      </c>
      <c r="J59" s="4"/>
      <c r="K59" s="20">
        <f t="shared" si="2"/>
        <v>1</v>
      </c>
      <c r="L59" s="2"/>
      <c r="N59" s="14" t="str">
        <f t="shared" si="0"/>
        <v>JiangXi CM抚州</v>
      </c>
    </row>
    <row r="60" spans="1:14">
      <c r="A60" s="25" t="s">
        <v>13</v>
      </c>
      <c r="B60" s="31" t="s">
        <v>11</v>
      </c>
      <c r="C60" s="25" t="s">
        <v>65</v>
      </c>
      <c r="D60" s="32" t="str">
        <f t="shared" si="1"/>
        <v>JiangXi CM</v>
      </c>
      <c r="E60" s="29" t="s">
        <v>201</v>
      </c>
      <c r="F60" s="2" t="s">
        <v>44</v>
      </c>
      <c r="G60" s="2">
        <v>419</v>
      </c>
      <c r="H60" s="2">
        <v>419</v>
      </c>
      <c r="I60" s="2">
        <f t="shared" si="4"/>
        <v>0</v>
      </c>
      <c r="J60" s="4"/>
      <c r="K60" s="20">
        <f t="shared" si="2"/>
        <v>1</v>
      </c>
      <c r="L60" s="2"/>
      <c r="N60" s="14" t="str">
        <f t="shared" si="0"/>
        <v>JiangXi CM抚州</v>
      </c>
    </row>
    <row r="61" spans="1:14">
      <c r="A61" s="25" t="s">
        <v>13</v>
      </c>
      <c r="B61" s="31" t="s">
        <v>11</v>
      </c>
      <c r="C61" s="25" t="s">
        <v>65</v>
      </c>
      <c r="D61" s="32" t="str">
        <f t="shared" si="1"/>
        <v>JiangXi CM</v>
      </c>
      <c r="E61" s="29" t="s">
        <v>201</v>
      </c>
      <c r="F61" s="2" t="s">
        <v>44</v>
      </c>
      <c r="G61" s="2">
        <v>312</v>
      </c>
      <c r="H61" s="2">
        <v>312</v>
      </c>
      <c r="I61" s="2">
        <f t="shared" si="4"/>
        <v>0</v>
      </c>
      <c r="J61" s="4"/>
      <c r="K61" s="20">
        <f t="shared" si="2"/>
        <v>1</v>
      </c>
      <c r="L61" s="2"/>
      <c r="N61" s="14" t="str">
        <f t="shared" si="0"/>
        <v>JiangXi CM抚州</v>
      </c>
    </row>
    <row r="62" spans="1:14">
      <c r="A62" s="25" t="s">
        <v>13</v>
      </c>
      <c r="B62" s="31" t="s">
        <v>11</v>
      </c>
      <c r="C62" s="25" t="s">
        <v>65</v>
      </c>
      <c r="D62" s="32" t="str">
        <f t="shared" si="1"/>
        <v>JiangXi CM</v>
      </c>
      <c r="E62" s="29" t="s">
        <v>201</v>
      </c>
      <c r="F62" s="2" t="s">
        <v>44</v>
      </c>
      <c r="G62" s="2">
        <v>310</v>
      </c>
      <c r="H62" s="2">
        <v>310</v>
      </c>
      <c r="I62" s="2">
        <f t="shared" si="4"/>
        <v>0</v>
      </c>
      <c r="J62" s="4"/>
      <c r="K62" s="20">
        <f t="shared" si="2"/>
        <v>1</v>
      </c>
      <c r="L62" s="2"/>
      <c r="N62" s="14" t="str">
        <f t="shared" si="0"/>
        <v>JiangXi CM抚州</v>
      </c>
    </row>
    <row r="63" spans="1:14">
      <c r="A63" s="25" t="s">
        <v>13</v>
      </c>
      <c r="B63" s="31" t="s">
        <v>11</v>
      </c>
      <c r="C63" s="25" t="s">
        <v>66</v>
      </c>
      <c r="D63" s="32" t="str">
        <f t="shared" si="1"/>
        <v>ZheJiang CM</v>
      </c>
      <c r="E63" s="25" t="s">
        <v>203</v>
      </c>
      <c r="F63" s="2" t="s">
        <v>44</v>
      </c>
      <c r="G63" s="2">
        <v>1156</v>
      </c>
      <c r="H63" s="2">
        <v>1156</v>
      </c>
      <c r="I63" s="2">
        <f t="shared" si="4"/>
        <v>0</v>
      </c>
      <c r="J63" s="4"/>
      <c r="K63" s="20">
        <f t="shared" si="2"/>
        <v>1</v>
      </c>
      <c r="L63" s="2"/>
      <c r="N63" s="14" t="str">
        <f t="shared" si="0"/>
        <v>ZheJiang CM丽水</v>
      </c>
    </row>
    <row r="64" spans="1:14">
      <c r="A64" s="25" t="s">
        <v>13</v>
      </c>
      <c r="B64" s="31" t="s">
        <v>11</v>
      </c>
      <c r="C64" s="25" t="s">
        <v>53</v>
      </c>
      <c r="D64" s="32" t="str">
        <f t="shared" si="1"/>
        <v>Jiangsu CM</v>
      </c>
      <c r="E64" s="25" t="s">
        <v>61</v>
      </c>
      <c r="F64" s="2" t="s">
        <v>44</v>
      </c>
      <c r="G64" s="2">
        <v>497</v>
      </c>
      <c r="H64" s="2">
        <v>497</v>
      </c>
      <c r="I64" s="2">
        <f t="shared" si="4"/>
        <v>0</v>
      </c>
      <c r="J64" s="4"/>
      <c r="K64" s="20">
        <f t="shared" si="2"/>
        <v>1</v>
      </c>
      <c r="L64" s="2"/>
      <c r="N64" s="14" t="str">
        <f t="shared" si="0"/>
        <v>Jiangsu CM无锡</v>
      </c>
    </row>
    <row r="65" spans="1:14">
      <c r="A65" s="25" t="s">
        <v>13</v>
      </c>
      <c r="B65" s="31" t="s">
        <v>11</v>
      </c>
      <c r="C65" s="25" t="s">
        <v>53</v>
      </c>
      <c r="D65" s="32" t="str">
        <f t="shared" si="1"/>
        <v>Jiangsu CM</v>
      </c>
      <c r="E65" s="25" t="s">
        <v>61</v>
      </c>
      <c r="F65" s="2" t="s">
        <v>44</v>
      </c>
      <c r="G65" s="2">
        <v>485</v>
      </c>
      <c r="H65" s="2">
        <v>485</v>
      </c>
      <c r="I65" s="2">
        <f t="shared" si="4"/>
        <v>0</v>
      </c>
      <c r="J65" s="4"/>
      <c r="K65" s="20">
        <f t="shared" si="2"/>
        <v>1</v>
      </c>
      <c r="L65" s="2"/>
      <c r="N65" s="14" t="str">
        <f t="shared" si="0"/>
        <v>Jiangsu CM无锡</v>
      </c>
    </row>
    <row r="66" spans="1:14">
      <c r="A66" s="25" t="s">
        <v>13</v>
      </c>
      <c r="B66" s="31" t="s">
        <v>11</v>
      </c>
      <c r="C66" s="25" t="s">
        <v>53</v>
      </c>
      <c r="D66" s="32" t="str">
        <f t="shared" si="1"/>
        <v>Jiangsu CM</v>
      </c>
      <c r="E66" s="25" t="s">
        <v>61</v>
      </c>
      <c r="F66" s="2" t="s">
        <v>44</v>
      </c>
      <c r="G66" s="2">
        <v>491</v>
      </c>
      <c r="H66" s="2">
        <v>491</v>
      </c>
      <c r="I66" s="2">
        <f t="shared" si="4"/>
        <v>0</v>
      </c>
      <c r="J66" s="4"/>
      <c r="K66" s="20">
        <f t="shared" si="2"/>
        <v>1</v>
      </c>
      <c r="L66" s="2"/>
      <c r="N66" s="14" t="str">
        <f t="shared" ref="N66:N129" si="5">D66&amp;E66</f>
        <v>Jiangsu CM无锡</v>
      </c>
    </row>
    <row r="67" spans="1:14">
      <c r="A67" s="25" t="s">
        <v>13</v>
      </c>
      <c r="B67" s="31" t="s">
        <v>11</v>
      </c>
      <c r="C67" s="25" t="s">
        <v>53</v>
      </c>
      <c r="D67" s="32" t="str">
        <f t="shared" ref="D67:D130" si="6">C67&amp;" "&amp;B67</f>
        <v>Jiangsu CM</v>
      </c>
      <c r="E67" s="25" t="s">
        <v>61</v>
      </c>
      <c r="F67" s="2" t="s">
        <v>44</v>
      </c>
      <c r="G67" s="2">
        <v>683</v>
      </c>
      <c r="H67" s="2">
        <v>683</v>
      </c>
      <c r="I67" s="2">
        <f t="shared" si="4"/>
        <v>0</v>
      </c>
      <c r="J67" s="4"/>
      <c r="K67" s="20">
        <f t="shared" ref="K67:K103" si="7">H67/G67</f>
        <v>1</v>
      </c>
      <c r="L67" s="2"/>
      <c r="N67" s="14" t="str">
        <f t="shared" si="5"/>
        <v>Jiangsu CM无锡</v>
      </c>
    </row>
    <row r="68" spans="1:14">
      <c r="A68" s="25" t="s">
        <v>13</v>
      </c>
      <c r="B68" s="31" t="s">
        <v>11</v>
      </c>
      <c r="C68" s="25" t="s">
        <v>53</v>
      </c>
      <c r="D68" s="32" t="str">
        <f t="shared" si="6"/>
        <v>Jiangsu CM</v>
      </c>
      <c r="E68" s="25" t="s">
        <v>61</v>
      </c>
      <c r="F68" s="2" t="s">
        <v>44</v>
      </c>
      <c r="G68" s="2">
        <v>689</v>
      </c>
      <c r="H68" s="2">
        <v>689</v>
      </c>
      <c r="I68" s="2">
        <f t="shared" si="4"/>
        <v>0</v>
      </c>
      <c r="J68" s="4"/>
      <c r="K68" s="20">
        <f t="shared" si="7"/>
        <v>1</v>
      </c>
      <c r="L68" s="2"/>
      <c r="N68" s="14" t="str">
        <f t="shared" si="5"/>
        <v>Jiangsu CM无锡</v>
      </c>
    </row>
    <row r="69" spans="1:14">
      <c r="A69" s="25" t="s">
        <v>13</v>
      </c>
      <c r="B69" s="31" t="s">
        <v>11</v>
      </c>
      <c r="C69" s="25" t="s">
        <v>53</v>
      </c>
      <c r="D69" s="32" t="str">
        <f t="shared" si="6"/>
        <v>Jiangsu CM</v>
      </c>
      <c r="E69" s="25" t="s">
        <v>61</v>
      </c>
      <c r="F69" s="2" t="s">
        <v>44</v>
      </c>
      <c r="G69" s="2">
        <v>176</v>
      </c>
      <c r="H69" s="2">
        <v>176</v>
      </c>
      <c r="I69" s="2">
        <f t="shared" si="4"/>
        <v>0</v>
      </c>
      <c r="J69" s="4"/>
      <c r="K69" s="20">
        <f t="shared" si="7"/>
        <v>1</v>
      </c>
      <c r="L69" s="2"/>
      <c r="N69" s="14" t="str">
        <f t="shared" si="5"/>
        <v>Jiangsu CM无锡</v>
      </c>
    </row>
    <row r="70" spans="1:14">
      <c r="A70" s="25" t="s">
        <v>13</v>
      </c>
      <c r="B70" s="31" t="s">
        <v>11</v>
      </c>
      <c r="C70" s="25" t="s">
        <v>53</v>
      </c>
      <c r="D70" s="32" t="str">
        <f t="shared" si="6"/>
        <v>Jiangsu CM</v>
      </c>
      <c r="E70" s="25" t="s">
        <v>61</v>
      </c>
      <c r="F70" s="2" t="s">
        <v>44</v>
      </c>
      <c r="G70" s="2">
        <v>168</v>
      </c>
      <c r="H70" s="2">
        <v>168</v>
      </c>
      <c r="I70" s="2">
        <f t="shared" si="4"/>
        <v>0</v>
      </c>
      <c r="J70" s="4"/>
      <c r="K70" s="20">
        <f t="shared" si="7"/>
        <v>1</v>
      </c>
      <c r="L70" s="2"/>
      <c r="N70" s="14" t="str">
        <f t="shared" si="5"/>
        <v>Jiangsu CM无锡</v>
      </c>
    </row>
    <row r="71" spans="1:14">
      <c r="A71" s="25" t="s">
        <v>13</v>
      </c>
      <c r="B71" s="31" t="s">
        <v>11</v>
      </c>
      <c r="C71" s="25" t="s">
        <v>53</v>
      </c>
      <c r="D71" s="32" t="str">
        <f t="shared" si="6"/>
        <v>Jiangsu CM</v>
      </c>
      <c r="E71" s="25" t="s">
        <v>61</v>
      </c>
      <c r="F71" s="2" t="s">
        <v>44</v>
      </c>
      <c r="G71" s="2">
        <v>170</v>
      </c>
      <c r="H71" s="2">
        <v>170</v>
      </c>
      <c r="I71" s="2">
        <f t="shared" si="4"/>
        <v>0</v>
      </c>
      <c r="J71" s="4"/>
      <c r="K71" s="20">
        <f t="shared" si="7"/>
        <v>1</v>
      </c>
      <c r="L71" s="2"/>
      <c r="N71" s="14" t="str">
        <f t="shared" si="5"/>
        <v>Jiangsu CM无锡</v>
      </c>
    </row>
    <row r="72" spans="1:14">
      <c r="A72" s="25" t="s">
        <v>13</v>
      </c>
      <c r="B72" s="31" t="s">
        <v>11</v>
      </c>
      <c r="C72" s="25" t="s">
        <v>53</v>
      </c>
      <c r="D72" s="32" t="str">
        <f t="shared" si="6"/>
        <v>Jiangsu CM</v>
      </c>
      <c r="E72" s="25" t="s">
        <v>61</v>
      </c>
      <c r="F72" s="2" t="s">
        <v>44</v>
      </c>
      <c r="G72" s="2">
        <v>184</v>
      </c>
      <c r="H72" s="2">
        <v>184</v>
      </c>
      <c r="I72" s="2">
        <f t="shared" si="4"/>
        <v>0</v>
      </c>
      <c r="J72" s="4"/>
      <c r="K72" s="20">
        <f t="shared" si="7"/>
        <v>1</v>
      </c>
      <c r="L72" s="2"/>
      <c r="N72" s="14" t="str">
        <f t="shared" si="5"/>
        <v>Jiangsu CM无锡</v>
      </c>
    </row>
    <row r="73" spans="1:14">
      <c r="A73" s="25" t="s">
        <v>13</v>
      </c>
      <c r="B73" s="31" t="s">
        <v>11</v>
      </c>
      <c r="C73" s="25" t="s">
        <v>66</v>
      </c>
      <c r="D73" s="32" t="str">
        <f t="shared" si="6"/>
        <v>ZheJiang CM</v>
      </c>
      <c r="E73" s="25" t="s">
        <v>204</v>
      </c>
      <c r="F73" s="2" t="s">
        <v>44</v>
      </c>
      <c r="G73" s="2">
        <v>10</v>
      </c>
      <c r="H73" s="2">
        <v>0</v>
      </c>
      <c r="I73" s="2">
        <f t="shared" si="4"/>
        <v>10</v>
      </c>
      <c r="J73" s="4"/>
      <c r="K73" s="20">
        <f t="shared" si="7"/>
        <v>0</v>
      </c>
      <c r="L73" s="2" t="s">
        <v>48</v>
      </c>
      <c r="N73" s="14" t="str">
        <f t="shared" si="5"/>
        <v>ZheJiang CM湖州</v>
      </c>
    </row>
    <row r="74" spans="1:14">
      <c r="A74" s="25" t="s">
        <v>13</v>
      </c>
      <c r="B74" s="31" t="s">
        <v>11</v>
      </c>
      <c r="C74" s="25" t="s">
        <v>66</v>
      </c>
      <c r="D74" s="32" t="str">
        <f t="shared" si="6"/>
        <v>ZheJiang CM</v>
      </c>
      <c r="E74" s="25" t="s">
        <v>203</v>
      </c>
      <c r="F74" s="2" t="s">
        <v>44</v>
      </c>
      <c r="G74" s="2">
        <v>10</v>
      </c>
      <c r="H74" s="2">
        <v>0</v>
      </c>
      <c r="I74" s="2">
        <f t="shared" si="4"/>
        <v>10</v>
      </c>
      <c r="J74" s="4"/>
      <c r="K74" s="20">
        <f t="shared" si="7"/>
        <v>0</v>
      </c>
      <c r="L74" s="2" t="s">
        <v>48</v>
      </c>
      <c r="N74" s="14" t="str">
        <f t="shared" si="5"/>
        <v>ZheJiang CM丽水</v>
      </c>
    </row>
    <row r="75" spans="1:14">
      <c r="A75" s="25" t="s">
        <v>14</v>
      </c>
      <c r="B75" s="31" t="s">
        <v>11</v>
      </c>
      <c r="C75" s="25" t="s">
        <v>15</v>
      </c>
      <c r="D75" s="32" t="str">
        <f t="shared" si="6"/>
        <v>Sichuan CM</v>
      </c>
      <c r="E75" s="29" t="s">
        <v>144</v>
      </c>
      <c r="F75" s="2" t="s">
        <v>43</v>
      </c>
      <c r="G75" s="2">
        <v>554</v>
      </c>
      <c r="H75" s="2">
        <f>G75</f>
        <v>554</v>
      </c>
      <c r="I75" s="2">
        <v>0</v>
      </c>
      <c r="J75" s="4"/>
      <c r="K75" s="20">
        <f t="shared" si="7"/>
        <v>1</v>
      </c>
      <c r="L75" s="2"/>
      <c r="N75" s="14" t="str">
        <f t="shared" si="5"/>
        <v>Sichuan CM资阳</v>
      </c>
    </row>
    <row r="76" spans="1:14">
      <c r="A76" s="25" t="s">
        <v>14</v>
      </c>
      <c r="B76" s="31" t="s">
        <v>11</v>
      </c>
      <c r="C76" s="25" t="s">
        <v>15</v>
      </c>
      <c r="D76" s="32" t="str">
        <f t="shared" si="6"/>
        <v>Sichuan CM</v>
      </c>
      <c r="E76" s="29" t="s">
        <v>144</v>
      </c>
      <c r="F76" s="2" t="s">
        <v>43</v>
      </c>
      <c r="G76" s="2">
        <v>596</v>
      </c>
      <c r="H76" s="2">
        <f t="shared" ref="H76:H103" si="8">G76</f>
        <v>596</v>
      </c>
      <c r="I76" s="2">
        <v>0</v>
      </c>
      <c r="J76" s="4"/>
      <c r="K76" s="20">
        <f t="shared" si="7"/>
        <v>1</v>
      </c>
      <c r="L76" s="2"/>
      <c r="N76" s="14" t="str">
        <f t="shared" si="5"/>
        <v>Sichuan CM资阳</v>
      </c>
    </row>
    <row r="77" spans="1:14">
      <c r="A77" s="25" t="s">
        <v>14</v>
      </c>
      <c r="B77" s="31" t="s">
        <v>11</v>
      </c>
      <c r="C77" s="25" t="s">
        <v>15</v>
      </c>
      <c r="D77" s="32" t="str">
        <f t="shared" si="6"/>
        <v>Sichuan CM</v>
      </c>
      <c r="E77" s="29" t="s">
        <v>144</v>
      </c>
      <c r="F77" s="2" t="s">
        <v>43</v>
      </c>
      <c r="G77" s="2">
        <v>274</v>
      </c>
      <c r="H77" s="2">
        <f t="shared" si="8"/>
        <v>274</v>
      </c>
      <c r="I77" s="2">
        <v>0</v>
      </c>
      <c r="J77" s="4"/>
      <c r="K77" s="20">
        <f t="shared" si="7"/>
        <v>1</v>
      </c>
      <c r="L77" s="2"/>
      <c r="N77" s="14" t="str">
        <f t="shared" si="5"/>
        <v>Sichuan CM资阳</v>
      </c>
    </row>
    <row r="78" spans="1:14">
      <c r="A78" s="25" t="s">
        <v>14</v>
      </c>
      <c r="B78" s="31" t="s">
        <v>11</v>
      </c>
      <c r="C78" s="25" t="s">
        <v>15</v>
      </c>
      <c r="D78" s="32" t="str">
        <f t="shared" si="6"/>
        <v>Sichuan CM</v>
      </c>
      <c r="E78" s="29" t="s">
        <v>143</v>
      </c>
      <c r="F78" s="2" t="s">
        <v>43</v>
      </c>
      <c r="G78" s="2">
        <v>628</v>
      </c>
      <c r="H78" s="2">
        <f t="shared" si="8"/>
        <v>628</v>
      </c>
      <c r="I78" s="2">
        <v>0</v>
      </c>
      <c r="J78" s="4"/>
      <c r="K78" s="20">
        <f t="shared" si="7"/>
        <v>1</v>
      </c>
      <c r="L78" s="2"/>
      <c r="N78" s="14" t="str">
        <f t="shared" si="5"/>
        <v>Sichuan CM遂宁</v>
      </c>
    </row>
    <row r="79" spans="1:14">
      <c r="A79" s="25" t="s">
        <v>14</v>
      </c>
      <c r="B79" s="31" t="s">
        <v>11</v>
      </c>
      <c r="C79" s="25" t="s">
        <v>15</v>
      </c>
      <c r="D79" s="32" t="str">
        <f t="shared" si="6"/>
        <v>Sichuan CM</v>
      </c>
      <c r="E79" s="29" t="s">
        <v>143</v>
      </c>
      <c r="F79" s="2" t="s">
        <v>43</v>
      </c>
      <c r="G79" s="2">
        <v>549</v>
      </c>
      <c r="H79" s="2">
        <f t="shared" si="8"/>
        <v>549</v>
      </c>
      <c r="I79" s="2">
        <v>0</v>
      </c>
      <c r="J79" s="4"/>
      <c r="K79" s="20">
        <f t="shared" si="7"/>
        <v>1</v>
      </c>
      <c r="L79" s="2"/>
      <c r="N79" s="14" t="str">
        <f t="shared" si="5"/>
        <v>Sichuan CM遂宁</v>
      </c>
    </row>
    <row r="80" spans="1:14">
      <c r="A80" s="25" t="s">
        <v>14</v>
      </c>
      <c r="B80" s="31" t="s">
        <v>11</v>
      </c>
      <c r="C80" s="25" t="s">
        <v>15</v>
      </c>
      <c r="D80" s="32" t="str">
        <f t="shared" si="6"/>
        <v>Sichuan CM</v>
      </c>
      <c r="E80" s="29" t="s">
        <v>143</v>
      </c>
      <c r="F80" s="2" t="s">
        <v>43</v>
      </c>
      <c r="G80" s="2">
        <v>659</v>
      </c>
      <c r="H80" s="2">
        <f t="shared" si="8"/>
        <v>659</v>
      </c>
      <c r="I80" s="2">
        <v>0</v>
      </c>
      <c r="J80" s="4"/>
      <c r="K80" s="20">
        <f t="shared" si="7"/>
        <v>1</v>
      </c>
      <c r="L80" s="2"/>
      <c r="N80" s="14" t="str">
        <f t="shared" si="5"/>
        <v>Sichuan CM遂宁</v>
      </c>
    </row>
    <row r="81" spans="1:14">
      <c r="A81" s="25" t="s">
        <v>14</v>
      </c>
      <c r="B81" s="31" t="s">
        <v>16</v>
      </c>
      <c r="C81" s="25" t="s">
        <v>15</v>
      </c>
      <c r="D81" s="32" t="str">
        <f t="shared" si="6"/>
        <v>Sichuan CU</v>
      </c>
      <c r="E81" s="25" t="s">
        <v>205</v>
      </c>
      <c r="F81" s="2" t="s">
        <v>45</v>
      </c>
      <c r="G81" s="2">
        <v>180</v>
      </c>
      <c r="H81" s="2">
        <f t="shared" si="8"/>
        <v>180</v>
      </c>
      <c r="I81" s="2">
        <v>0</v>
      </c>
      <c r="J81" s="4"/>
      <c r="K81" s="20">
        <f t="shared" si="7"/>
        <v>1</v>
      </c>
      <c r="L81" s="2"/>
      <c r="N81" s="14" t="str">
        <f t="shared" si="5"/>
        <v>Sichuan CU成都</v>
      </c>
    </row>
    <row r="82" spans="1:14">
      <c r="A82" s="25" t="s">
        <v>14</v>
      </c>
      <c r="B82" s="31" t="s">
        <v>16</v>
      </c>
      <c r="C82" s="25" t="s">
        <v>15</v>
      </c>
      <c r="D82" s="32" t="str">
        <f t="shared" si="6"/>
        <v>Sichuan CU</v>
      </c>
      <c r="E82" s="25" t="s">
        <v>205</v>
      </c>
      <c r="F82" s="2" t="s">
        <v>44</v>
      </c>
      <c r="G82" s="2">
        <v>232</v>
      </c>
      <c r="H82" s="2">
        <f t="shared" si="8"/>
        <v>232</v>
      </c>
      <c r="I82" s="2">
        <v>0</v>
      </c>
      <c r="J82" s="4"/>
      <c r="K82" s="20">
        <f t="shared" si="7"/>
        <v>1</v>
      </c>
      <c r="L82" s="2"/>
      <c r="N82" s="14" t="str">
        <f t="shared" si="5"/>
        <v>Sichuan CU成都</v>
      </c>
    </row>
    <row r="83" spans="1:14">
      <c r="A83" s="25" t="s">
        <v>14</v>
      </c>
      <c r="B83" s="31" t="s">
        <v>18</v>
      </c>
      <c r="C83" s="25" t="s">
        <v>17</v>
      </c>
      <c r="D83" s="32" t="str">
        <f t="shared" si="6"/>
        <v>Yunnan CT</v>
      </c>
      <c r="E83" s="25" t="s">
        <v>206</v>
      </c>
      <c r="F83" s="2" t="s">
        <v>44</v>
      </c>
      <c r="G83" s="2">
        <v>76</v>
      </c>
      <c r="H83" s="2">
        <f t="shared" si="8"/>
        <v>76</v>
      </c>
      <c r="I83" s="2">
        <v>0</v>
      </c>
      <c r="J83" s="4"/>
      <c r="K83" s="20">
        <f t="shared" si="7"/>
        <v>1</v>
      </c>
      <c r="L83" s="2"/>
      <c r="N83" s="14" t="str">
        <f t="shared" si="5"/>
        <v>Yunnan CT昆明</v>
      </c>
    </row>
    <row r="84" spans="1:14">
      <c r="A84" s="25" t="s">
        <v>14</v>
      </c>
      <c r="B84" s="31" t="s">
        <v>18</v>
      </c>
      <c r="C84" s="25" t="s">
        <v>17</v>
      </c>
      <c r="D84" s="32" t="str">
        <f t="shared" si="6"/>
        <v>Yunnan CT</v>
      </c>
      <c r="E84" s="25" t="s">
        <v>206</v>
      </c>
      <c r="F84" s="2" t="s">
        <v>44</v>
      </c>
      <c r="G84" s="2">
        <v>403</v>
      </c>
      <c r="H84" s="2">
        <f t="shared" si="8"/>
        <v>403</v>
      </c>
      <c r="I84" s="2">
        <v>0</v>
      </c>
      <c r="J84" s="4"/>
      <c r="K84" s="20">
        <f t="shared" si="7"/>
        <v>1</v>
      </c>
      <c r="L84" s="2"/>
      <c r="N84" s="14" t="str">
        <f t="shared" si="5"/>
        <v>Yunnan CT昆明</v>
      </c>
    </row>
    <row r="85" spans="1:14">
      <c r="A85" s="25" t="s">
        <v>14</v>
      </c>
      <c r="B85" s="31" t="s">
        <v>18</v>
      </c>
      <c r="C85" s="25" t="s">
        <v>17</v>
      </c>
      <c r="D85" s="32" t="str">
        <f t="shared" si="6"/>
        <v>Yunnan CT</v>
      </c>
      <c r="E85" s="25" t="s">
        <v>206</v>
      </c>
      <c r="F85" s="2" t="s">
        <v>44</v>
      </c>
      <c r="G85" s="2">
        <v>393</v>
      </c>
      <c r="H85" s="2">
        <f t="shared" si="8"/>
        <v>393</v>
      </c>
      <c r="I85" s="2">
        <v>0</v>
      </c>
      <c r="J85" s="4"/>
      <c r="K85" s="20">
        <f t="shared" si="7"/>
        <v>1</v>
      </c>
      <c r="L85" s="2"/>
      <c r="N85" s="14" t="str">
        <f t="shared" si="5"/>
        <v>Yunnan CT昆明</v>
      </c>
    </row>
    <row r="86" spans="1:14">
      <c r="A86" s="25" t="s">
        <v>14</v>
      </c>
      <c r="B86" s="31" t="s">
        <v>18</v>
      </c>
      <c r="C86" s="25" t="s">
        <v>15</v>
      </c>
      <c r="D86" s="32" t="str">
        <f t="shared" si="6"/>
        <v>Sichuan CT</v>
      </c>
      <c r="E86" s="25" t="s">
        <v>215</v>
      </c>
      <c r="F86" s="2" t="s">
        <v>44</v>
      </c>
      <c r="G86" s="2">
        <v>91</v>
      </c>
      <c r="H86" s="2">
        <f t="shared" si="8"/>
        <v>91</v>
      </c>
      <c r="I86" s="2">
        <v>0</v>
      </c>
      <c r="J86" s="4"/>
      <c r="K86" s="20">
        <f t="shared" si="7"/>
        <v>1</v>
      </c>
      <c r="L86" s="2"/>
      <c r="N86" s="14" t="str">
        <f t="shared" si="5"/>
        <v>Sichuan CT绵阳</v>
      </c>
    </row>
    <row r="87" spans="1:14">
      <c r="A87" s="25" t="s">
        <v>14</v>
      </c>
      <c r="B87" s="31" t="s">
        <v>18</v>
      </c>
      <c r="C87" s="25" t="s">
        <v>17</v>
      </c>
      <c r="D87" s="32" t="str">
        <f t="shared" si="6"/>
        <v>Yunnan CT</v>
      </c>
      <c r="E87" s="25" t="s">
        <v>206</v>
      </c>
      <c r="F87" s="2" t="s">
        <v>44</v>
      </c>
      <c r="G87" s="2">
        <v>398</v>
      </c>
      <c r="H87" s="2">
        <f t="shared" si="8"/>
        <v>398</v>
      </c>
      <c r="I87" s="2">
        <v>0</v>
      </c>
      <c r="J87" s="4"/>
      <c r="K87" s="20">
        <f t="shared" si="7"/>
        <v>1</v>
      </c>
      <c r="L87" s="2"/>
      <c r="N87" s="14" t="str">
        <f t="shared" si="5"/>
        <v>Yunnan CT昆明</v>
      </c>
    </row>
    <row r="88" spans="1:14">
      <c r="A88" s="25" t="s">
        <v>14</v>
      </c>
      <c r="B88" s="31" t="s">
        <v>18</v>
      </c>
      <c r="C88" s="25" t="s">
        <v>17</v>
      </c>
      <c r="D88" s="32" t="str">
        <f t="shared" si="6"/>
        <v>Yunnan CT</v>
      </c>
      <c r="E88" s="25" t="s">
        <v>206</v>
      </c>
      <c r="F88" s="2" t="s">
        <v>44</v>
      </c>
      <c r="G88" s="2">
        <v>228</v>
      </c>
      <c r="H88" s="2">
        <f t="shared" si="8"/>
        <v>228</v>
      </c>
      <c r="I88" s="2">
        <v>0</v>
      </c>
      <c r="J88" s="4"/>
      <c r="K88" s="20">
        <f t="shared" si="7"/>
        <v>1</v>
      </c>
      <c r="L88" s="2"/>
      <c r="N88" s="14" t="str">
        <f t="shared" si="5"/>
        <v>Yunnan CT昆明</v>
      </c>
    </row>
    <row r="89" spans="1:14">
      <c r="A89" s="25" t="s">
        <v>14</v>
      </c>
      <c r="B89" s="31" t="s">
        <v>18</v>
      </c>
      <c r="C89" s="25" t="s">
        <v>17</v>
      </c>
      <c r="D89" s="32" t="str">
        <f t="shared" si="6"/>
        <v>Yunnan CT</v>
      </c>
      <c r="E89" s="25" t="s">
        <v>207</v>
      </c>
      <c r="F89" s="2" t="s">
        <v>44</v>
      </c>
      <c r="G89" s="2">
        <v>172</v>
      </c>
      <c r="H89" s="2">
        <f t="shared" si="8"/>
        <v>172</v>
      </c>
      <c r="I89" s="2">
        <v>0</v>
      </c>
      <c r="J89" s="4"/>
      <c r="K89" s="20">
        <f t="shared" si="7"/>
        <v>1</v>
      </c>
      <c r="L89" s="2"/>
      <c r="N89" s="14" t="str">
        <f t="shared" si="5"/>
        <v>Yunnan CT曲靖</v>
      </c>
    </row>
    <row r="90" spans="1:14">
      <c r="A90" s="25" t="s">
        <v>14</v>
      </c>
      <c r="B90" s="31" t="s">
        <v>18</v>
      </c>
      <c r="C90" s="25" t="s">
        <v>17</v>
      </c>
      <c r="D90" s="32" t="str">
        <f t="shared" si="6"/>
        <v>Yunnan CT</v>
      </c>
      <c r="E90" s="25" t="s">
        <v>208</v>
      </c>
      <c r="F90" s="2" t="s">
        <v>44</v>
      </c>
      <c r="G90" s="2">
        <v>140</v>
      </c>
      <c r="H90" s="2">
        <f t="shared" si="8"/>
        <v>140</v>
      </c>
      <c r="I90" s="2">
        <v>0</v>
      </c>
      <c r="J90" s="4"/>
      <c r="K90" s="20">
        <f t="shared" si="7"/>
        <v>1</v>
      </c>
      <c r="L90" s="2"/>
      <c r="N90" s="14" t="str">
        <f t="shared" si="5"/>
        <v>Yunnan CT保山</v>
      </c>
    </row>
    <row r="91" spans="1:14">
      <c r="A91" s="25" t="s">
        <v>14</v>
      </c>
      <c r="B91" s="31" t="s">
        <v>18</v>
      </c>
      <c r="C91" s="25" t="s">
        <v>17</v>
      </c>
      <c r="D91" s="32" t="str">
        <f t="shared" si="6"/>
        <v>Yunnan CT</v>
      </c>
      <c r="E91" s="25" t="s">
        <v>209</v>
      </c>
      <c r="F91" s="2" t="s">
        <v>44</v>
      </c>
      <c r="G91" s="2">
        <v>105</v>
      </c>
      <c r="H91" s="2">
        <f t="shared" si="8"/>
        <v>105</v>
      </c>
      <c r="I91" s="2">
        <v>0</v>
      </c>
      <c r="J91" s="4"/>
      <c r="K91" s="20">
        <f t="shared" si="7"/>
        <v>1</v>
      </c>
      <c r="L91" s="2"/>
      <c r="N91" s="14" t="str">
        <f t="shared" si="5"/>
        <v>Yunnan CT德宏</v>
      </c>
    </row>
    <row r="92" spans="1:14">
      <c r="A92" s="25" t="s">
        <v>14</v>
      </c>
      <c r="B92" s="31" t="s">
        <v>18</v>
      </c>
      <c r="C92" s="25" t="s">
        <v>17</v>
      </c>
      <c r="D92" s="32" t="str">
        <f t="shared" si="6"/>
        <v>Yunnan CT</v>
      </c>
      <c r="E92" s="25" t="s">
        <v>210</v>
      </c>
      <c r="F92" s="2" t="s">
        <v>44</v>
      </c>
      <c r="G92" s="2">
        <v>52</v>
      </c>
      <c r="H92" s="2">
        <f t="shared" si="8"/>
        <v>52</v>
      </c>
      <c r="I92" s="2">
        <v>0</v>
      </c>
      <c r="J92" s="4"/>
      <c r="K92" s="20">
        <f t="shared" si="7"/>
        <v>1</v>
      </c>
      <c r="L92" s="15"/>
      <c r="N92" s="14" t="str">
        <f t="shared" si="5"/>
        <v>Yunnan CT怒江</v>
      </c>
    </row>
    <row r="93" spans="1:14">
      <c r="A93" s="25" t="s">
        <v>14</v>
      </c>
      <c r="B93" s="31" t="s">
        <v>18</v>
      </c>
      <c r="C93" s="25" t="s">
        <v>17</v>
      </c>
      <c r="D93" s="32" t="str">
        <f t="shared" si="6"/>
        <v>Yunnan CT</v>
      </c>
      <c r="E93" s="25" t="s">
        <v>211</v>
      </c>
      <c r="F93" s="2" t="s">
        <v>44</v>
      </c>
      <c r="G93" s="2">
        <v>104</v>
      </c>
      <c r="H93" s="2">
        <f t="shared" si="8"/>
        <v>104</v>
      </c>
      <c r="I93" s="2">
        <v>0</v>
      </c>
      <c r="J93" s="4"/>
      <c r="K93" s="20">
        <f t="shared" si="7"/>
        <v>1</v>
      </c>
      <c r="L93" s="15"/>
      <c r="N93" s="14" t="str">
        <f t="shared" si="5"/>
        <v>Yunnan CT楚雄</v>
      </c>
    </row>
    <row r="94" spans="1:14">
      <c r="A94" s="25" t="s">
        <v>14</v>
      </c>
      <c r="B94" s="31" t="s">
        <v>18</v>
      </c>
      <c r="C94" s="25" t="s">
        <v>15</v>
      </c>
      <c r="D94" s="32" t="str">
        <f t="shared" si="6"/>
        <v>Sichuan CT</v>
      </c>
      <c r="E94" s="25" t="s">
        <v>212</v>
      </c>
      <c r="F94" s="2" t="s">
        <v>44</v>
      </c>
      <c r="G94" s="2">
        <v>549</v>
      </c>
      <c r="H94" s="2">
        <f t="shared" si="8"/>
        <v>549</v>
      </c>
      <c r="I94" s="2">
        <v>0</v>
      </c>
      <c r="J94" s="4"/>
      <c r="K94" s="20">
        <f t="shared" si="7"/>
        <v>1</v>
      </c>
      <c r="L94" s="15"/>
      <c r="N94" s="14" t="str">
        <f t="shared" si="5"/>
        <v>Sichuan CT南充</v>
      </c>
    </row>
    <row r="95" spans="1:14">
      <c r="A95" s="25" t="s">
        <v>14</v>
      </c>
      <c r="B95" s="31" t="s">
        <v>18</v>
      </c>
      <c r="C95" s="25" t="s">
        <v>15</v>
      </c>
      <c r="D95" s="32" t="str">
        <f t="shared" si="6"/>
        <v>Sichuan CT</v>
      </c>
      <c r="E95" s="25" t="s">
        <v>212</v>
      </c>
      <c r="F95" s="2" t="s">
        <v>44</v>
      </c>
      <c r="G95" s="2">
        <v>480</v>
      </c>
      <c r="H95" s="2">
        <f t="shared" si="8"/>
        <v>480</v>
      </c>
      <c r="I95" s="2">
        <v>0</v>
      </c>
      <c r="J95" s="4"/>
      <c r="K95" s="20">
        <f t="shared" si="7"/>
        <v>1</v>
      </c>
      <c r="L95" s="15"/>
      <c r="N95" s="14" t="str">
        <f t="shared" si="5"/>
        <v>Sichuan CT南充</v>
      </c>
    </row>
    <row r="96" spans="1:14">
      <c r="A96" s="25" t="s">
        <v>14</v>
      </c>
      <c r="B96" s="31" t="s">
        <v>18</v>
      </c>
      <c r="C96" s="25" t="s">
        <v>15</v>
      </c>
      <c r="D96" s="32" t="str">
        <f t="shared" si="6"/>
        <v>Sichuan CT</v>
      </c>
      <c r="E96" s="25" t="s">
        <v>213</v>
      </c>
      <c r="F96" s="2" t="s">
        <v>44</v>
      </c>
      <c r="G96" s="2">
        <v>665</v>
      </c>
      <c r="H96" s="2">
        <f t="shared" si="8"/>
        <v>665</v>
      </c>
      <c r="I96" s="2">
        <v>0</v>
      </c>
      <c r="J96" s="4"/>
      <c r="K96" s="20">
        <f t="shared" si="7"/>
        <v>1</v>
      </c>
      <c r="L96" s="15"/>
      <c r="N96" s="14" t="str">
        <f t="shared" si="5"/>
        <v>Sichuan CT达州</v>
      </c>
    </row>
    <row r="97" spans="1:14">
      <c r="A97" s="25" t="s">
        <v>14</v>
      </c>
      <c r="B97" s="31" t="s">
        <v>18</v>
      </c>
      <c r="C97" s="25" t="s">
        <v>15</v>
      </c>
      <c r="D97" s="32" t="str">
        <f t="shared" si="6"/>
        <v>Sichuan CT</v>
      </c>
      <c r="E97" s="25" t="s">
        <v>214</v>
      </c>
      <c r="F97" s="2" t="s">
        <v>44</v>
      </c>
      <c r="G97" s="2">
        <v>405</v>
      </c>
      <c r="H97" s="2">
        <f t="shared" si="8"/>
        <v>405</v>
      </c>
      <c r="I97" s="2">
        <v>0</v>
      </c>
      <c r="J97" s="4"/>
      <c r="K97" s="20">
        <f t="shared" si="7"/>
        <v>1</v>
      </c>
      <c r="L97" s="15"/>
      <c r="N97" s="14" t="str">
        <f t="shared" si="5"/>
        <v>Sichuan CT凉山</v>
      </c>
    </row>
    <row r="98" spans="1:14">
      <c r="A98" s="25" t="s">
        <v>14</v>
      </c>
      <c r="B98" s="33" t="s">
        <v>18</v>
      </c>
      <c r="C98" s="25" t="s">
        <v>15</v>
      </c>
      <c r="D98" s="32" t="str">
        <f t="shared" si="6"/>
        <v>Sichuan CT</v>
      </c>
      <c r="E98" s="25" t="s">
        <v>215</v>
      </c>
      <c r="F98" s="2" t="s">
        <v>44</v>
      </c>
      <c r="G98" s="2">
        <v>436</v>
      </c>
      <c r="H98" s="2">
        <f t="shared" si="8"/>
        <v>436</v>
      </c>
      <c r="I98" s="2">
        <v>0</v>
      </c>
      <c r="J98" s="4"/>
      <c r="K98" s="20">
        <f t="shared" si="7"/>
        <v>1</v>
      </c>
      <c r="L98" s="2"/>
      <c r="N98" s="14" t="str">
        <f t="shared" si="5"/>
        <v>Sichuan CT绵阳</v>
      </c>
    </row>
    <row r="99" spans="1:14">
      <c r="A99" s="25" t="s">
        <v>14</v>
      </c>
      <c r="B99" s="33" t="s">
        <v>18</v>
      </c>
      <c r="C99" s="25" t="s">
        <v>15</v>
      </c>
      <c r="D99" s="32" t="str">
        <f t="shared" si="6"/>
        <v>Sichuan CT</v>
      </c>
      <c r="E99" s="25" t="s">
        <v>216</v>
      </c>
      <c r="F99" s="2" t="s">
        <v>44</v>
      </c>
      <c r="G99" s="2">
        <v>426</v>
      </c>
      <c r="H99" s="2">
        <f t="shared" si="8"/>
        <v>426</v>
      </c>
      <c r="I99" s="2">
        <v>0</v>
      </c>
      <c r="J99" s="4"/>
      <c r="K99" s="20">
        <f t="shared" si="7"/>
        <v>1</v>
      </c>
      <c r="L99" s="2"/>
      <c r="N99" s="14" t="str">
        <f t="shared" si="5"/>
        <v>Sichuan CT巴中</v>
      </c>
    </row>
    <row r="100" spans="1:14">
      <c r="A100" s="25" t="s">
        <v>14</v>
      </c>
      <c r="B100" s="33" t="s">
        <v>18</v>
      </c>
      <c r="C100" s="25" t="s">
        <v>15</v>
      </c>
      <c r="D100" s="32" t="str">
        <f t="shared" si="6"/>
        <v>Sichuan CT</v>
      </c>
      <c r="E100" s="25" t="s">
        <v>217</v>
      </c>
      <c r="F100" s="2" t="s">
        <v>44</v>
      </c>
      <c r="G100" s="2">
        <v>411</v>
      </c>
      <c r="H100" s="2">
        <f t="shared" si="8"/>
        <v>411</v>
      </c>
      <c r="I100" s="2">
        <v>0</v>
      </c>
      <c r="J100" s="4"/>
      <c r="K100" s="20">
        <f t="shared" si="7"/>
        <v>1</v>
      </c>
      <c r="L100" s="2"/>
      <c r="N100" s="14" t="str">
        <f t="shared" si="5"/>
        <v>Sichuan CT广元</v>
      </c>
    </row>
    <row r="101" spans="1:14">
      <c r="A101" s="25" t="s">
        <v>14</v>
      </c>
      <c r="B101" s="31" t="s">
        <v>11</v>
      </c>
      <c r="C101" s="25" t="s">
        <v>15</v>
      </c>
      <c r="D101" s="32" t="str">
        <f t="shared" si="6"/>
        <v>Sichuan CM</v>
      </c>
      <c r="E101" s="29" t="s">
        <v>144</v>
      </c>
      <c r="F101" s="2" t="s">
        <v>45</v>
      </c>
      <c r="G101" s="2">
        <v>7</v>
      </c>
      <c r="H101" s="2">
        <f t="shared" si="8"/>
        <v>7</v>
      </c>
      <c r="I101" s="2">
        <v>0</v>
      </c>
      <c r="J101" s="4"/>
      <c r="K101" s="20">
        <f t="shared" si="7"/>
        <v>1</v>
      </c>
      <c r="L101" s="2"/>
      <c r="N101" s="14" t="str">
        <f t="shared" si="5"/>
        <v>Sichuan CM资阳</v>
      </c>
    </row>
    <row r="102" spans="1:14">
      <c r="A102" s="25" t="s">
        <v>14</v>
      </c>
      <c r="B102" s="31" t="s">
        <v>11</v>
      </c>
      <c r="C102" s="25" t="s">
        <v>15</v>
      </c>
      <c r="D102" s="32" t="str">
        <f t="shared" si="6"/>
        <v>Sichuan CM</v>
      </c>
      <c r="E102" s="29" t="s">
        <v>143</v>
      </c>
      <c r="F102" s="2" t="s">
        <v>45</v>
      </c>
      <c r="G102" s="2">
        <v>12</v>
      </c>
      <c r="H102" s="2">
        <f t="shared" si="8"/>
        <v>12</v>
      </c>
      <c r="I102" s="2">
        <v>0</v>
      </c>
      <c r="J102" s="4"/>
      <c r="K102" s="20">
        <f t="shared" si="7"/>
        <v>1</v>
      </c>
      <c r="L102" s="2"/>
      <c r="N102" s="14" t="str">
        <f t="shared" si="5"/>
        <v>Sichuan CM遂宁</v>
      </c>
    </row>
    <row r="103" spans="1:14">
      <c r="A103" s="25" t="s">
        <v>14</v>
      </c>
      <c r="B103" s="31" t="s">
        <v>11</v>
      </c>
      <c r="C103" s="25" t="s">
        <v>15</v>
      </c>
      <c r="D103" s="32" t="str">
        <f t="shared" si="6"/>
        <v>Sichuan CM</v>
      </c>
      <c r="E103" s="29" t="s">
        <v>143</v>
      </c>
      <c r="F103" s="2" t="s">
        <v>45</v>
      </c>
      <c r="G103" s="2">
        <v>235</v>
      </c>
      <c r="H103" s="2">
        <f t="shared" si="8"/>
        <v>235</v>
      </c>
      <c r="I103" s="2">
        <v>0</v>
      </c>
      <c r="J103" s="4"/>
      <c r="K103" s="20">
        <f t="shared" si="7"/>
        <v>1</v>
      </c>
      <c r="L103" s="2"/>
      <c r="N103" s="14" t="str">
        <f t="shared" si="5"/>
        <v>Sichuan CM遂宁</v>
      </c>
    </row>
    <row r="104" spans="1:14">
      <c r="A104" s="25" t="s">
        <v>10</v>
      </c>
      <c r="B104" s="31" t="s">
        <v>18</v>
      </c>
      <c r="C104" s="25" t="s">
        <v>19</v>
      </c>
      <c r="D104" s="32" t="str">
        <f t="shared" si="6"/>
        <v>Guangdong CT</v>
      </c>
      <c r="E104" s="25" t="s">
        <v>26</v>
      </c>
      <c r="F104" s="2" t="s">
        <v>39</v>
      </c>
      <c r="G104" s="2">
        <v>386</v>
      </c>
      <c r="H104" s="2">
        <v>386</v>
      </c>
      <c r="I104" s="2">
        <v>0</v>
      </c>
      <c r="J104" s="4"/>
      <c r="K104" s="20">
        <f>H104/G104</f>
        <v>1</v>
      </c>
      <c r="L104" s="2"/>
      <c r="N104" s="14" t="str">
        <f t="shared" si="5"/>
        <v>Guangdong CT汕头</v>
      </c>
    </row>
    <row r="105" spans="1:14">
      <c r="A105" s="25" t="s">
        <v>10</v>
      </c>
      <c r="B105" s="31" t="s">
        <v>18</v>
      </c>
      <c r="C105" s="25" t="s">
        <v>19</v>
      </c>
      <c r="D105" s="32" t="str">
        <f t="shared" si="6"/>
        <v>Guangdong CT</v>
      </c>
      <c r="E105" s="25" t="s">
        <v>27</v>
      </c>
      <c r="F105" s="2" t="s">
        <v>39</v>
      </c>
      <c r="G105" s="2">
        <v>166</v>
      </c>
      <c r="H105" s="2">
        <v>166</v>
      </c>
      <c r="I105" s="2">
        <v>0</v>
      </c>
      <c r="J105" s="4"/>
      <c r="K105" s="20">
        <f t="shared" ref="K105:K117" si="9">H105/G105</f>
        <v>1</v>
      </c>
      <c r="L105" s="2"/>
      <c r="N105" s="14" t="str">
        <f t="shared" si="5"/>
        <v>Guangdong CT潮州</v>
      </c>
    </row>
    <row r="106" spans="1:14">
      <c r="A106" s="25" t="s">
        <v>10</v>
      </c>
      <c r="B106" s="31" t="s">
        <v>18</v>
      </c>
      <c r="C106" s="25" t="s">
        <v>19</v>
      </c>
      <c r="D106" s="32" t="str">
        <f t="shared" si="6"/>
        <v>Guangdong CT</v>
      </c>
      <c r="E106" s="25" t="s">
        <v>28</v>
      </c>
      <c r="F106" s="2" t="s">
        <v>39</v>
      </c>
      <c r="G106" s="2">
        <v>3</v>
      </c>
      <c r="H106" s="2">
        <v>3</v>
      </c>
      <c r="I106" s="2">
        <v>0</v>
      </c>
      <c r="J106" s="4"/>
      <c r="K106" s="20">
        <f t="shared" si="9"/>
        <v>1</v>
      </c>
      <c r="L106" s="2"/>
      <c r="N106" s="14" t="str">
        <f t="shared" si="5"/>
        <v>Guangdong CT河源</v>
      </c>
    </row>
    <row r="107" spans="1:14">
      <c r="A107" s="25" t="s">
        <v>10</v>
      </c>
      <c r="B107" s="31" t="s">
        <v>18</v>
      </c>
      <c r="C107" s="25" t="s">
        <v>19</v>
      </c>
      <c r="D107" s="32" t="str">
        <f t="shared" si="6"/>
        <v>Guangdong CT</v>
      </c>
      <c r="E107" s="25" t="s">
        <v>25</v>
      </c>
      <c r="F107" s="2" t="s">
        <v>39</v>
      </c>
      <c r="G107" s="2">
        <v>436</v>
      </c>
      <c r="H107" s="2">
        <v>436</v>
      </c>
      <c r="I107" s="2">
        <v>0</v>
      </c>
      <c r="J107" s="4"/>
      <c r="K107" s="20">
        <f t="shared" si="9"/>
        <v>1</v>
      </c>
      <c r="L107" s="2"/>
      <c r="N107" s="14" t="str">
        <f t="shared" si="5"/>
        <v>Guangdong CT东莞</v>
      </c>
    </row>
    <row r="108" spans="1:14">
      <c r="A108" s="25" t="s">
        <v>10</v>
      </c>
      <c r="B108" s="31" t="s">
        <v>18</v>
      </c>
      <c r="C108" s="25" t="s">
        <v>19</v>
      </c>
      <c r="D108" s="32" t="str">
        <f t="shared" si="6"/>
        <v>Guangdong CT</v>
      </c>
      <c r="E108" s="25" t="s">
        <v>29</v>
      </c>
      <c r="F108" s="2" t="s">
        <v>39</v>
      </c>
      <c r="G108" s="2">
        <v>4</v>
      </c>
      <c r="H108" s="2">
        <v>4</v>
      </c>
      <c r="I108" s="2">
        <v>0</v>
      </c>
      <c r="J108" s="4"/>
      <c r="K108" s="20">
        <f t="shared" si="9"/>
        <v>1</v>
      </c>
      <c r="L108" s="2"/>
      <c r="N108" s="14" t="str">
        <f t="shared" si="5"/>
        <v>Guangdong CT江门</v>
      </c>
    </row>
    <row r="109" spans="1:14">
      <c r="A109" s="25" t="s">
        <v>10</v>
      </c>
      <c r="B109" s="31" t="s">
        <v>18</v>
      </c>
      <c r="C109" s="25" t="s">
        <v>19</v>
      </c>
      <c r="D109" s="32" t="str">
        <f t="shared" si="6"/>
        <v>Guangdong CT</v>
      </c>
      <c r="E109" s="25" t="s">
        <v>23</v>
      </c>
      <c r="F109" s="2" t="s">
        <v>39</v>
      </c>
      <c r="G109" s="2">
        <v>82</v>
      </c>
      <c r="H109" s="2">
        <v>82</v>
      </c>
      <c r="I109" s="2">
        <v>0</v>
      </c>
      <c r="J109" s="4"/>
      <c r="K109" s="20">
        <f t="shared" si="9"/>
        <v>1</v>
      </c>
      <c r="L109" s="2"/>
      <c r="N109" s="14" t="str">
        <f t="shared" si="5"/>
        <v>Guangdong CT清远</v>
      </c>
    </row>
    <row r="110" spans="1:14">
      <c r="A110" s="25" t="s">
        <v>10</v>
      </c>
      <c r="B110" s="31" t="s">
        <v>18</v>
      </c>
      <c r="C110" s="25" t="s">
        <v>19</v>
      </c>
      <c r="D110" s="32" t="str">
        <f t="shared" si="6"/>
        <v>Guangdong CT</v>
      </c>
      <c r="E110" s="25" t="s">
        <v>22</v>
      </c>
      <c r="F110" s="2" t="s">
        <v>39</v>
      </c>
      <c r="G110" s="2">
        <v>3</v>
      </c>
      <c r="H110" s="2">
        <v>3</v>
      </c>
      <c r="I110" s="2">
        <v>0</v>
      </c>
      <c r="J110" s="4"/>
      <c r="K110" s="20">
        <f t="shared" si="9"/>
        <v>1</v>
      </c>
      <c r="L110" s="2"/>
      <c r="N110" s="14" t="str">
        <f t="shared" si="5"/>
        <v>Guangdong CT韶关</v>
      </c>
    </row>
    <row r="111" spans="1:14">
      <c r="A111" s="25" t="s">
        <v>10</v>
      </c>
      <c r="B111" s="31" t="s">
        <v>18</v>
      </c>
      <c r="C111" s="25" t="s">
        <v>19</v>
      </c>
      <c r="D111" s="32" t="str">
        <f t="shared" si="6"/>
        <v>Guangdong CT</v>
      </c>
      <c r="E111" s="25" t="s">
        <v>30</v>
      </c>
      <c r="F111" s="2" t="s">
        <v>39</v>
      </c>
      <c r="G111" s="2">
        <v>4</v>
      </c>
      <c r="H111" s="2">
        <v>4</v>
      </c>
      <c r="I111" s="2">
        <v>0</v>
      </c>
      <c r="J111" s="4"/>
      <c r="K111" s="20">
        <f t="shared" si="9"/>
        <v>1</v>
      </c>
      <c r="L111" s="2"/>
      <c r="N111" s="14" t="str">
        <f t="shared" si="5"/>
        <v>Guangdong CT深圳</v>
      </c>
    </row>
    <row r="112" spans="1:14">
      <c r="A112" s="25" t="s">
        <v>10</v>
      </c>
      <c r="B112" s="31" t="s">
        <v>18</v>
      </c>
      <c r="C112" s="25" t="s">
        <v>19</v>
      </c>
      <c r="D112" s="32" t="str">
        <f t="shared" si="6"/>
        <v>Guangdong CT</v>
      </c>
      <c r="E112" s="25" t="s">
        <v>31</v>
      </c>
      <c r="F112" s="2" t="s">
        <v>39</v>
      </c>
      <c r="G112" s="2">
        <v>6</v>
      </c>
      <c r="H112" s="2">
        <v>6</v>
      </c>
      <c r="I112" s="2">
        <v>0</v>
      </c>
      <c r="J112" s="4"/>
      <c r="K112" s="20">
        <f t="shared" si="9"/>
        <v>1</v>
      </c>
      <c r="L112" s="2"/>
      <c r="N112" s="14" t="str">
        <f t="shared" si="5"/>
        <v>Guangdong CT阳江</v>
      </c>
    </row>
    <row r="113" spans="1:14">
      <c r="A113" s="25" t="s">
        <v>10</v>
      </c>
      <c r="B113" s="31" t="s">
        <v>18</v>
      </c>
      <c r="C113" s="25" t="s">
        <v>19</v>
      </c>
      <c r="D113" s="32" t="str">
        <f t="shared" si="6"/>
        <v>Guangdong CT</v>
      </c>
      <c r="E113" s="25" t="s">
        <v>32</v>
      </c>
      <c r="F113" s="2" t="s">
        <v>39</v>
      </c>
      <c r="G113" s="2">
        <v>4</v>
      </c>
      <c r="H113" s="2">
        <v>4</v>
      </c>
      <c r="I113" s="2">
        <v>0</v>
      </c>
      <c r="J113" s="4"/>
      <c r="K113" s="20">
        <f t="shared" si="9"/>
        <v>1</v>
      </c>
      <c r="L113" s="2"/>
      <c r="N113" s="14" t="str">
        <f t="shared" si="5"/>
        <v>Guangdong CT云浮</v>
      </c>
    </row>
    <row r="114" spans="1:14">
      <c r="A114" s="25" t="s">
        <v>10</v>
      </c>
      <c r="B114" s="31" t="s">
        <v>18</v>
      </c>
      <c r="C114" s="25" t="s">
        <v>19</v>
      </c>
      <c r="D114" s="32" t="str">
        <f t="shared" si="6"/>
        <v>Guangdong CT</v>
      </c>
      <c r="E114" s="25" t="s">
        <v>33</v>
      </c>
      <c r="F114" s="2" t="s">
        <v>39</v>
      </c>
      <c r="G114" s="2">
        <v>13</v>
      </c>
      <c r="H114" s="2">
        <v>13</v>
      </c>
      <c r="I114" s="2">
        <v>0</v>
      </c>
      <c r="J114" s="4"/>
      <c r="K114" s="20">
        <f t="shared" si="9"/>
        <v>1</v>
      </c>
      <c r="L114" s="2"/>
      <c r="N114" s="14" t="str">
        <f t="shared" si="5"/>
        <v>Guangdong CT中山</v>
      </c>
    </row>
    <row r="115" spans="1:14">
      <c r="A115" s="25" t="s">
        <v>10</v>
      </c>
      <c r="B115" s="31" t="s">
        <v>18</v>
      </c>
      <c r="C115" s="25" t="s">
        <v>19</v>
      </c>
      <c r="D115" s="32" t="str">
        <f t="shared" si="6"/>
        <v>Guangdong CT</v>
      </c>
      <c r="E115" s="25" t="s">
        <v>34</v>
      </c>
      <c r="F115" s="2" t="s">
        <v>39</v>
      </c>
      <c r="G115" s="2">
        <v>267</v>
      </c>
      <c r="H115" s="2">
        <v>267</v>
      </c>
      <c r="I115" s="2">
        <v>0</v>
      </c>
      <c r="J115" s="4"/>
      <c r="K115" s="20">
        <f t="shared" si="9"/>
        <v>1</v>
      </c>
      <c r="L115" s="2"/>
      <c r="N115" s="14" t="str">
        <f t="shared" si="5"/>
        <v>Guangdong CT揭阳</v>
      </c>
    </row>
    <row r="116" spans="1:14">
      <c r="A116" s="25" t="s">
        <v>10</v>
      </c>
      <c r="B116" s="31" t="s">
        <v>18</v>
      </c>
      <c r="C116" s="25" t="s">
        <v>19</v>
      </c>
      <c r="D116" s="32" t="str">
        <f t="shared" si="6"/>
        <v>Guangdong CT</v>
      </c>
      <c r="E116" s="25" t="s">
        <v>35</v>
      </c>
      <c r="F116" s="2" t="s">
        <v>39</v>
      </c>
      <c r="G116" s="2">
        <v>858</v>
      </c>
      <c r="H116" s="2">
        <v>858</v>
      </c>
      <c r="I116" s="2">
        <v>0</v>
      </c>
      <c r="J116" s="4"/>
      <c r="K116" s="20">
        <f t="shared" si="9"/>
        <v>1</v>
      </c>
      <c r="L116" s="2"/>
      <c r="N116" s="14" t="str">
        <f t="shared" si="5"/>
        <v>Guangdong CT惠州</v>
      </c>
    </row>
    <row r="117" spans="1:14">
      <c r="A117" s="25" t="s">
        <v>10</v>
      </c>
      <c r="B117" s="31" t="s">
        <v>18</v>
      </c>
      <c r="C117" s="25" t="s">
        <v>19</v>
      </c>
      <c r="D117" s="32" t="str">
        <f t="shared" si="6"/>
        <v>Guangdong CT</v>
      </c>
      <c r="E117" s="25" t="s">
        <v>36</v>
      </c>
      <c r="F117" s="2" t="s">
        <v>39</v>
      </c>
      <c r="G117" s="2">
        <v>118</v>
      </c>
      <c r="H117" s="2">
        <v>118</v>
      </c>
      <c r="I117" s="2">
        <v>0</v>
      </c>
      <c r="J117" s="4"/>
      <c r="K117" s="20">
        <f t="shared" si="9"/>
        <v>1</v>
      </c>
      <c r="L117" s="2"/>
      <c r="N117" s="14" t="str">
        <f t="shared" si="5"/>
        <v>Guangdong CT梅州</v>
      </c>
    </row>
    <row r="118" spans="1:14">
      <c r="A118" s="25" t="s">
        <v>14</v>
      </c>
      <c r="B118" s="31" t="s">
        <v>11</v>
      </c>
      <c r="C118" s="25" t="s">
        <v>15</v>
      </c>
      <c r="D118" s="32" t="str">
        <f t="shared" si="6"/>
        <v>Sichuan CM</v>
      </c>
      <c r="E118" s="29" t="s">
        <v>143</v>
      </c>
      <c r="F118" s="2" t="s">
        <v>49</v>
      </c>
      <c r="G118" s="2">
        <v>192</v>
      </c>
      <c r="H118" s="2">
        <v>191</v>
      </c>
      <c r="I118" s="2">
        <v>1</v>
      </c>
      <c r="J118" s="3">
        <v>0.99479166666666663</v>
      </c>
      <c r="K118" s="20">
        <v>1</v>
      </c>
      <c r="L118" s="2"/>
      <c r="N118" s="14" t="str">
        <f t="shared" si="5"/>
        <v>Sichuan CM遂宁</v>
      </c>
    </row>
    <row r="119" spans="1:14">
      <c r="A119" s="25" t="s">
        <v>14</v>
      </c>
      <c r="B119" s="31" t="s">
        <v>11</v>
      </c>
      <c r="C119" s="25" t="s">
        <v>15</v>
      </c>
      <c r="D119" s="32" t="str">
        <f t="shared" si="6"/>
        <v>Sichuan CM</v>
      </c>
      <c r="E119" s="29" t="s">
        <v>144</v>
      </c>
      <c r="F119" s="2" t="s">
        <v>49</v>
      </c>
      <c r="G119" s="2">
        <v>202</v>
      </c>
      <c r="H119" s="2">
        <v>200</v>
      </c>
      <c r="I119" s="2">
        <v>2</v>
      </c>
      <c r="J119" s="3">
        <v>0.99009900990099009</v>
      </c>
      <c r="K119" s="20">
        <v>1</v>
      </c>
      <c r="L119" s="2"/>
      <c r="N119" s="14" t="str">
        <f t="shared" si="5"/>
        <v>Sichuan CM资阳</v>
      </c>
    </row>
    <row r="120" spans="1:14">
      <c r="A120" s="25" t="s">
        <v>14</v>
      </c>
      <c r="B120" s="31" t="s">
        <v>11</v>
      </c>
      <c r="C120" s="25" t="s">
        <v>15</v>
      </c>
      <c r="D120" s="32" t="str">
        <f t="shared" si="6"/>
        <v>Sichuan CM</v>
      </c>
      <c r="E120" s="29" t="s">
        <v>144</v>
      </c>
      <c r="F120" s="2" t="s">
        <v>49</v>
      </c>
      <c r="G120" s="2">
        <v>130</v>
      </c>
      <c r="H120" s="2">
        <v>129</v>
      </c>
      <c r="I120" s="2">
        <v>1</v>
      </c>
      <c r="J120" s="3">
        <v>0.99230769230769234</v>
      </c>
      <c r="K120" s="20">
        <v>1</v>
      </c>
      <c r="L120" s="2"/>
      <c r="N120" s="14" t="str">
        <f t="shared" si="5"/>
        <v>Sichuan CM资阳</v>
      </c>
    </row>
    <row r="121" spans="1:14">
      <c r="A121" s="25" t="s">
        <v>10</v>
      </c>
      <c r="B121" s="31" t="s">
        <v>11</v>
      </c>
      <c r="C121" s="25" t="s">
        <v>19</v>
      </c>
      <c r="D121" s="32" t="str">
        <f t="shared" si="6"/>
        <v>Guangdong CM</v>
      </c>
      <c r="E121" s="25" t="s">
        <v>21</v>
      </c>
      <c r="F121" s="2" t="s">
        <v>49</v>
      </c>
      <c r="G121" s="2">
        <v>48</v>
      </c>
      <c r="H121" s="2"/>
      <c r="I121" s="2">
        <f t="shared" ref="I121" si="10">G121</f>
        <v>48</v>
      </c>
      <c r="J121" s="3"/>
      <c r="K121" s="20">
        <v>0</v>
      </c>
      <c r="L121" s="2" t="s">
        <v>12</v>
      </c>
      <c r="N121" s="14" t="str">
        <f t="shared" si="5"/>
        <v>Guangdong CM广州</v>
      </c>
    </row>
    <row r="122" spans="1:14">
      <c r="A122" s="25" t="s">
        <v>10</v>
      </c>
      <c r="B122" s="31" t="s">
        <v>18</v>
      </c>
      <c r="C122" s="25" t="s">
        <v>50</v>
      </c>
      <c r="D122" s="32" t="str">
        <f t="shared" si="6"/>
        <v>GuangXi CT</v>
      </c>
      <c r="E122" s="25" t="s">
        <v>51</v>
      </c>
      <c r="F122" s="2" t="s">
        <v>52</v>
      </c>
      <c r="G122" s="2">
        <v>77</v>
      </c>
      <c r="H122" s="2">
        <v>0</v>
      </c>
      <c r="I122" s="2">
        <v>77</v>
      </c>
      <c r="J122" s="3"/>
      <c r="K122" s="20">
        <v>1</v>
      </c>
      <c r="L122" s="2" t="s">
        <v>12</v>
      </c>
      <c r="N122" s="14" t="str">
        <f t="shared" si="5"/>
        <v>GuangXi CT桂林</v>
      </c>
    </row>
    <row r="123" spans="1:14" s="7" customFormat="1">
      <c r="A123" s="25" t="s">
        <v>13</v>
      </c>
      <c r="B123" s="31" t="s">
        <v>11</v>
      </c>
      <c r="C123" s="25" t="s">
        <v>53</v>
      </c>
      <c r="D123" s="32" t="str">
        <f t="shared" si="6"/>
        <v>Jiangsu CM</v>
      </c>
      <c r="E123" s="25" t="s">
        <v>54</v>
      </c>
      <c r="F123" s="8" t="s">
        <v>52</v>
      </c>
      <c r="G123" s="8">
        <v>183</v>
      </c>
      <c r="H123" s="8">
        <v>183</v>
      </c>
      <c r="I123" s="8">
        <v>0</v>
      </c>
      <c r="J123" s="9"/>
      <c r="K123" s="20">
        <v>1</v>
      </c>
      <c r="L123" s="8"/>
      <c r="N123" s="14" t="str">
        <f t="shared" si="5"/>
        <v>Jiangsu CM苏州</v>
      </c>
    </row>
    <row r="124" spans="1:14" s="7" customFormat="1">
      <c r="A124" s="63" t="s">
        <v>10</v>
      </c>
      <c r="B124" s="64" t="s">
        <v>11</v>
      </c>
      <c r="C124" s="63" t="s">
        <v>19</v>
      </c>
      <c r="D124" s="65" t="str">
        <f t="shared" si="6"/>
        <v>Guangdong CM</v>
      </c>
      <c r="E124" s="63" t="s">
        <v>21</v>
      </c>
      <c r="F124" s="41" t="s">
        <v>52</v>
      </c>
      <c r="G124" s="41">
        <v>82</v>
      </c>
      <c r="H124" s="41">
        <v>0</v>
      </c>
      <c r="I124" s="41">
        <v>82</v>
      </c>
      <c r="J124" s="69"/>
      <c r="K124" s="67">
        <v>0</v>
      </c>
      <c r="L124" s="10" t="s">
        <v>47</v>
      </c>
      <c r="M124" s="14"/>
      <c r="N124" s="14" t="str">
        <f t="shared" si="5"/>
        <v>Guangdong CM广州</v>
      </c>
    </row>
    <row r="125" spans="1:14" s="7" customFormat="1">
      <c r="A125" s="63" t="s">
        <v>10</v>
      </c>
      <c r="B125" s="64" t="s">
        <v>11</v>
      </c>
      <c r="C125" s="63" t="s">
        <v>19</v>
      </c>
      <c r="D125" s="65" t="str">
        <f t="shared" si="6"/>
        <v>Guangdong CM</v>
      </c>
      <c r="E125" s="63" t="s">
        <v>20</v>
      </c>
      <c r="F125" s="41" t="s">
        <v>55</v>
      </c>
      <c r="G125" s="41">
        <v>1019</v>
      </c>
      <c r="H125" s="41">
        <v>0</v>
      </c>
      <c r="I125" s="41">
        <v>1019</v>
      </c>
      <c r="J125" s="66"/>
      <c r="K125" s="67">
        <v>0</v>
      </c>
      <c r="L125" s="41" t="s">
        <v>48</v>
      </c>
      <c r="M125" s="14" t="s">
        <v>298</v>
      </c>
      <c r="N125" s="14" t="str">
        <f t="shared" si="5"/>
        <v>Guangdong CM佛山</v>
      </c>
    </row>
    <row r="126" spans="1:14" s="7" customFormat="1">
      <c r="A126" s="63" t="s">
        <v>10</v>
      </c>
      <c r="B126" s="64" t="s">
        <v>11</v>
      </c>
      <c r="C126" s="63" t="s">
        <v>19</v>
      </c>
      <c r="D126" s="65" t="str">
        <f t="shared" si="6"/>
        <v>Guangdong CM</v>
      </c>
      <c r="E126" s="63" t="s">
        <v>21</v>
      </c>
      <c r="F126" s="41" t="s">
        <v>56</v>
      </c>
      <c r="G126" s="41">
        <v>1398</v>
      </c>
      <c r="H126" s="41">
        <v>0</v>
      </c>
      <c r="I126" s="41">
        <v>1398</v>
      </c>
      <c r="J126" s="66"/>
      <c r="K126" s="67">
        <v>0</v>
      </c>
      <c r="L126" s="41" t="s">
        <v>12</v>
      </c>
      <c r="M126" s="14" t="s">
        <v>298</v>
      </c>
      <c r="N126" s="14" t="str">
        <f t="shared" si="5"/>
        <v>Guangdong CM广州</v>
      </c>
    </row>
    <row r="127" spans="1:14" s="7" customFormat="1">
      <c r="A127" s="63" t="s">
        <v>10</v>
      </c>
      <c r="B127" s="64" t="s">
        <v>11</v>
      </c>
      <c r="C127" s="63" t="s">
        <v>19</v>
      </c>
      <c r="D127" s="65" t="str">
        <f t="shared" si="6"/>
        <v>Guangdong CM</v>
      </c>
      <c r="E127" s="63" t="s">
        <v>20</v>
      </c>
      <c r="F127" s="41" t="s">
        <v>57</v>
      </c>
      <c r="G127" s="41">
        <v>169</v>
      </c>
      <c r="H127" s="41">
        <v>0</v>
      </c>
      <c r="I127" s="41">
        <v>169</v>
      </c>
      <c r="J127" s="66"/>
      <c r="K127" s="67">
        <v>0</v>
      </c>
      <c r="L127" s="41" t="s">
        <v>48</v>
      </c>
      <c r="M127" s="14" t="s">
        <v>298</v>
      </c>
      <c r="N127" s="14" t="str">
        <f t="shared" si="5"/>
        <v>Guangdong CM佛山</v>
      </c>
    </row>
    <row r="128" spans="1:14" s="7" customFormat="1">
      <c r="A128" s="63" t="s">
        <v>10</v>
      </c>
      <c r="B128" s="64" t="s">
        <v>11</v>
      </c>
      <c r="C128" s="63" t="s">
        <v>19</v>
      </c>
      <c r="D128" s="65" t="str">
        <f t="shared" si="6"/>
        <v>Guangdong CM</v>
      </c>
      <c r="E128" s="63" t="s">
        <v>22</v>
      </c>
      <c r="F128" s="41" t="s">
        <v>57</v>
      </c>
      <c r="G128" s="41">
        <v>33</v>
      </c>
      <c r="H128" s="41">
        <v>0</v>
      </c>
      <c r="I128" s="41">
        <v>33</v>
      </c>
      <c r="J128" s="66"/>
      <c r="K128" s="67">
        <v>0</v>
      </c>
      <c r="L128" s="41" t="s">
        <v>47</v>
      </c>
      <c r="N128" s="14" t="str">
        <f t="shared" si="5"/>
        <v>Guangdong CM韶关</v>
      </c>
    </row>
    <row r="129" spans="1:14" s="7" customFormat="1">
      <c r="A129" s="63" t="s">
        <v>58</v>
      </c>
      <c r="B129" s="64" t="s">
        <v>11</v>
      </c>
      <c r="C129" s="63" t="s">
        <v>19</v>
      </c>
      <c r="D129" s="65" t="str">
        <f t="shared" si="6"/>
        <v>Guangdong CM</v>
      </c>
      <c r="E129" s="63" t="s">
        <v>21</v>
      </c>
      <c r="F129" s="41" t="s">
        <v>57</v>
      </c>
      <c r="G129" s="41">
        <v>7</v>
      </c>
      <c r="H129" s="41">
        <v>0</v>
      </c>
      <c r="I129" s="41">
        <v>7</v>
      </c>
      <c r="J129" s="66"/>
      <c r="K129" s="67">
        <v>0</v>
      </c>
      <c r="L129" s="41" t="s">
        <v>47</v>
      </c>
      <c r="N129" s="14" t="str">
        <f t="shared" si="5"/>
        <v>Guangdong CM广州</v>
      </c>
    </row>
    <row r="130" spans="1:14" s="7" customFormat="1">
      <c r="A130" s="25" t="s">
        <v>13</v>
      </c>
      <c r="B130" s="31" t="s">
        <v>11</v>
      </c>
      <c r="C130" s="25" t="s">
        <v>53</v>
      </c>
      <c r="D130" s="32" t="str">
        <f t="shared" si="6"/>
        <v>Jiangsu CM</v>
      </c>
      <c r="E130" s="25" t="s">
        <v>54</v>
      </c>
      <c r="F130" s="8" t="s">
        <v>59</v>
      </c>
      <c r="G130" s="8">
        <v>418</v>
      </c>
      <c r="H130" s="8">
        <v>418</v>
      </c>
      <c r="I130" s="8">
        <v>0</v>
      </c>
      <c r="J130" s="9"/>
      <c r="K130" s="20">
        <v>1</v>
      </c>
      <c r="L130" s="8"/>
      <c r="N130" s="14" t="str">
        <f t="shared" ref="N130:N193" si="11">D130&amp;E130</f>
        <v>Jiangsu CM苏州</v>
      </c>
    </row>
    <row r="131" spans="1:14" s="7" customFormat="1">
      <c r="A131" s="25" t="s">
        <v>13</v>
      </c>
      <c r="B131" s="31" t="s">
        <v>11</v>
      </c>
      <c r="C131" s="25" t="s">
        <v>53</v>
      </c>
      <c r="D131" s="32" t="str">
        <f t="shared" ref="D131:D154" si="12">C131&amp;" "&amp;B131</f>
        <v>Jiangsu CM</v>
      </c>
      <c r="E131" s="25" t="s">
        <v>60</v>
      </c>
      <c r="F131" s="8" t="s">
        <v>59</v>
      </c>
      <c r="G131" s="8">
        <v>50</v>
      </c>
      <c r="H131" s="8">
        <v>50</v>
      </c>
      <c r="I131" s="8">
        <v>0</v>
      </c>
      <c r="J131" s="9"/>
      <c r="K131" s="20">
        <v>1</v>
      </c>
      <c r="L131" s="8"/>
      <c r="N131" s="14" t="str">
        <f t="shared" si="11"/>
        <v>Jiangsu CM南通</v>
      </c>
    </row>
    <row r="132" spans="1:14" s="7" customFormat="1">
      <c r="A132" s="25" t="s">
        <v>13</v>
      </c>
      <c r="B132" s="31" t="s">
        <v>11</v>
      </c>
      <c r="C132" s="25" t="s">
        <v>53</v>
      </c>
      <c r="D132" s="32" t="str">
        <f t="shared" si="12"/>
        <v>Jiangsu CM</v>
      </c>
      <c r="E132" s="25" t="s">
        <v>61</v>
      </c>
      <c r="F132" s="8" t="s">
        <v>59</v>
      </c>
      <c r="G132" s="8">
        <v>390</v>
      </c>
      <c r="H132" s="8">
        <v>390</v>
      </c>
      <c r="I132" s="8">
        <v>0</v>
      </c>
      <c r="J132" s="9"/>
      <c r="K132" s="20">
        <v>1</v>
      </c>
      <c r="L132" s="8"/>
      <c r="N132" s="14" t="str">
        <f t="shared" si="11"/>
        <v>Jiangsu CM无锡</v>
      </c>
    </row>
    <row r="133" spans="1:14" s="7" customFormat="1">
      <c r="A133" s="25" t="s">
        <v>14</v>
      </c>
      <c r="B133" s="31" t="s">
        <v>18</v>
      </c>
      <c r="C133" s="25" t="s">
        <v>17</v>
      </c>
      <c r="D133" s="32" t="str">
        <f t="shared" si="12"/>
        <v>Yunnan CT</v>
      </c>
      <c r="E133" s="25" t="s">
        <v>206</v>
      </c>
      <c r="F133" s="8" t="s">
        <v>59</v>
      </c>
      <c r="G133" s="8">
        <v>85</v>
      </c>
      <c r="H133" s="8">
        <v>85</v>
      </c>
      <c r="I133" s="8">
        <v>0</v>
      </c>
      <c r="J133" s="9">
        <v>1</v>
      </c>
      <c r="K133" s="20">
        <v>1</v>
      </c>
      <c r="L133" s="8"/>
      <c r="N133" s="14" t="str">
        <f t="shared" si="11"/>
        <v>Yunnan CT昆明</v>
      </c>
    </row>
    <row r="134" spans="1:14" s="7" customFormat="1">
      <c r="A134" s="25" t="s">
        <v>14</v>
      </c>
      <c r="B134" s="31" t="s">
        <v>18</v>
      </c>
      <c r="C134" s="25" t="s">
        <v>17</v>
      </c>
      <c r="D134" s="32" t="str">
        <f t="shared" si="12"/>
        <v>Yunnan CT</v>
      </c>
      <c r="E134" s="25" t="s">
        <v>207</v>
      </c>
      <c r="F134" s="8" t="s">
        <v>59</v>
      </c>
      <c r="G134" s="8">
        <v>2</v>
      </c>
      <c r="H134" s="8">
        <v>2</v>
      </c>
      <c r="I134" s="8">
        <v>0</v>
      </c>
      <c r="J134" s="9">
        <v>1</v>
      </c>
      <c r="K134" s="20">
        <v>1</v>
      </c>
      <c r="L134" s="8"/>
      <c r="N134" s="14" t="str">
        <f t="shared" si="11"/>
        <v>Yunnan CT曲靖</v>
      </c>
    </row>
    <row r="135" spans="1:14" s="7" customFormat="1">
      <c r="A135" s="25" t="s">
        <v>14</v>
      </c>
      <c r="B135" s="31" t="s">
        <v>18</v>
      </c>
      <c r="C135" s="25" t="s">
        <v>17</v>
      </c>
      <c r="D135" s="32" t="str">
        <f t="shared" si="12"/>
        <v>Yunnan CT</v>
      </c>
      <c r="E135" s="25" t="s">
        <v>206</v>
      </c>
      <c r="F135" s="8" t="s">
        <v>59</v>
      </c>
      <c r="G135" s="8">
        <v>382</v>
      </c>
      <c r="H135" s="8">
        <v>382</v>
      </c>
      <c r="I135" s="8">
        <v>0</v>
      </c>
      <c r="J135" s="9">
        <v>0.99476439790575921</v>
      </c>
      <c r="K135" s="20">
        <v>1</v>
      </c>
      <c r="L135" s="8"/>
      <c r="N135" s="14" t="str">
        <f t="shared" si="11"/>
        <v>Yunnan CT昆明</v>
      </c>
    </row>
    <row r="136" spans="1:14" s="7" customFormat="1">
      <c r="A136" s="25" t="s">
        <v>14</v>
      </c>
      <c r="B136" s="31" t="s">
        <v>18</v>
      </c>
      <c r="C136" s="25" t="s">
        <v>17</v>
      </c>
      <c r="D136" s="32" t="str">
        <f t="shared" si="12"/>
        <v>Yunnan CT</v>
      </c>
      <c r="E136" s="25" t="s">
        <v>206</v>
      </c>
      <c r="F136" s="8" t="s">
        <v>59</v>
      </c>
      <c r="G136" s="8">
        <v>369</v>
      </c>
      <c r="H136" s="8">
        <v>369</v>
      </c>
      <c r="I136" s="8">
        <v>0</v>
      </c>
      <c r="J136" s="9">
        <v>1</v>
      </c>
      <c r="K136" s="20">
        <v>1</v>
      </c>
      <c r="L136" s="8"/>
      <c r="N136" s="14" t="str">
        <f t="shared" si="11"/>
        <v>Yunnan CT昆明</v>
      </c>
    </row>
    <row r="137" spans="1:14" s="7" customFormat="1">
      <c r="A137" s="25" t="s">
        <v>14</v>
      </c>
      <c r="B137" s="31" t="s">
        <v>18</v>
      </c>
      <c r="C137" s="25" t="s">
        <v>17</v>
      </c>
      <c r="D137" s="32" t="str">
        <f t="shared" si="12"/>
        <v>Yunnan CT</v>
      </c>
      <c r="E137" s="25" t="s">
        <v>206</v>
      </c>
      <c r="F137" s="8" t="s">
        <v>59</v>
      </c>
      <c r="G137" s="8">
        <v>406</v>
      </c>
      <c r="H137" s="8">
        <v>406</v>
      </c>
      <c r="I137" s="8">
        <v>0</v>
      </c>
      <c r="J137" s="9">
        <v>0.9926108374384236</v>
      </c>
      <c r="K137" s="20">
        <v>1</v>
      </c>
      <c r="L137" s="8"/>
      <c r="N137" s="14" t="str">
        <f t="shared" si="11"/>
        <v>Yunnan CT昆明</v>
      </c>
    </row>
    <row r="138" spans="1:14" s="7" customFormat="1">
      <c r="A138" s="25" t="s">
        <v>14</v>
      </c>
      <c r="B138" s="31" t="s">
        <v>18</v>
      </c>
      <c r="C138" s="25" t="s">
        <v>17</v>
      </c>
      <c r="D138" s="32" t="str">
        <f t="shared" si="12"/>
        <v>Yunnan CT</v>
      </c>
      <c r="E138" s="25" t="s">
        <v>206</v>
      </c>
      <c r="F138" s="8" t="s">
        <v>59</v>
      </c>
      <c r="G138" s="8">
        <v>352</v>
      </c>
      <c r="H138" s="8">
        <v>352</v>
      </c>
      <c r="I138" s="8">
        <v>0</v>
      </c>
      <c r="J138" s="9">
        <v>1</v>
      </c>
      <c r="K138" s="20">
        <v>1</v>
      </c>
      <c r="L138" s="8"/>
      <c r="N138" s="14" t="str">
        <f t="shared" si="11"/>
        <v>Yunnan CT昆明</v>
      </c>
    </row>
    <row r="139" spans="1:14" s="7" customFormat="1">
      <c r="A139" s="25" t="s">
        <v>14</v>
      </c>
      <c r="B139" s="31" t="s">
        <v>18</v>
      </c>
      <c r="C139" s="25" t="s">
        <v>17</v>
      </c>
      <c r="D139" s="32" t="str">
        <f t="shared" si="12"/>
        <v>Yunnan CT</v>
      </c>
      <c r="E139" s="25" t="s">
        <v>206</v>
      </c>
      <c r="F139" s="8" t="s">
        <v>59</v>
      </c>
      <c r="G139" s="8">
        <v>330</v>
      </c>
      <c r="H139" s="8">
        <v>330</v>
      </c>
      <c r="I139" s="8">
        <v>0</v>
      </c>
      <c r="J139" s="9">
        <v>0.9939393939393939</v>
      </c>
      <c r="K139" s="20">
        <v>1</v>
      </c>
      <c r="L139" s="8"/>
      <c r="N139" s="14" t="str">
        <f t="shared" si="11"/>
        <v>Yunnan CT昆明</v>
      </c>
    </row>
    <row r="140" spans="1:14" s="7" customFormat="1">
      <c r="A140" s="25" t="s">
        <v>14</v>
      </c>
      <c r="B140" s="31" t="s">
        <v>18</v>
      </c>
      <c r="C140" s="25" t="s">
        <v>17</v>
      </c>
      <c r="D140" s="32" t="str">
        <f t="shared" si="12"/>
        <v>Yunnan CT</v>
      </c>
      <c r="E140" s="25" t="s">
        <v>211</v>
      </c>
      <c r="F140" s="8" t="s">
        <v>59</v>
      </c>
      <c r="G140" s="8">
        <v>412</v>
      </c>
      <c r="H140" s="8">
        <v>412</v>
      </c>
      <c r="I140" s="8">
        <v>0</v>
      </c>
      <c r="J140" s="9">
        <v>0.99514563106796117</v>
      </c>
      <c r="K140" s="20">
        <v>1</v>
      </c>
      <c r="L140" s="8"/>
      <c r="N140" s="14" t="str">
        <f t="shared" si="11"/>
        <v>Yunnan CT楚雄</v>
      </c>
    </row>
    <row r="141" spans="1:14" s="7" customFormat="1">
      <c r="A141" s="25" t="s">
        <v>14</v>
      </c>
      <c r="B141" s="31" t="s">
        <v>18</v>
      </c>
      <c r="C141" s="25" t="s">
        <v>15</v>
      </c>
      <c r="D141" s="32" t="str">
        <f t="shared" si="12"/>
        <v>Sichuan CT</v>
      </c>
      <c r="E141" s="25" t="s">
        <v>215</v>
      </c>
      <c r="F141" s="8" t="s">
        <v>59</v>
      </c>
      <c r="G141" s="8">
        <v>163</v>
      </c>
      <c r="H141" s="8">
        <v>163</v>
      </c>
      <c r="I141" s="8">
        <v>0</v>
      </c>
      <c r="J141" s="9">
        <v>1</v>
      </c>
      <c r="K141" s="20">
        <v>1</v>
      </c>
      <c r="L141" s="8"/>
      <c r="N141" s="14" t="str">
        <f t="shared" si="11"/>
        <v>Sichuan CT绵阳</v>
      </c>
    </row>
    <row r="142" spans="1:14" s="7" customFormat="1">
      <c r="A142" s="25" t="s">
        <v>14</v>
      </c>
      <c r="B142" s="31" t="s">
        <v>18</v>
      </c>
      <c r="C142" s="25" t="s">
        <v>15</v>
      </c>
      <c r="D142" s="32" t="str">
        <f t="shared" si="12"/>
        <v>Sichuan CT</v>
      </c>
      <c r="E142" s="25" t="s">
        <v>218</v>
      </c>
      <c r="F142" s="8" t="s">
        <v>59</v>
      </c>
      <c r="G142" s="8">
        <v>1</v>
      </c>
      <c r="H142" s="8">
        <v>1</v>
      </c>
      <c r="I142" s="8">
        <v>0</v>
      </c>
      <c r="J142" s="9">
        <v>1</v>
      </c>
      <c r="K142" s="20">
        <v>1</v>
      </c>
      <c r="L142" s="8"/>
      <c r="N142" s="14" t="str">
        <f t="shared" si="11"/>
        <v>Sichuan CT内江</v>
      </c>
    </row>
    <row r="143" spans="1:14" s="7" customFormat="1">
      <c r="A143" s="25" t="s">
        <v>14</v>
      </c>
      <c r="B143" s="31" t="s">
        <v>18</v>
      </c>
      <c r="C143" s="25" t="s">
        <v>15</v>
      </c>
      <c r="D143" s="32" t="str">
        <f t="shared" si="12"/>
        <v>Sichuan CT</v>
      </c>
      <c r="E143" s="25" t="s">
        <v>219</v>
      </c>
      <c r="F143" s="8" t="s">
        <v>59</v>
      </c>
      <c r="G143" s="8">
        <v>318</v>
      </c>
      <c r="H143" s="8">
        <v>318</v>
      </c>
      <c r="I143" s="8">
        <v>0</v>
      </c>
      <c r="J143" s="9">
        <v>0.99371069182389937</v>
      </c>
      <c r="K143" s="20">
        <v>1</v>
      </c>
      <c r="L143" s="8"/>
      <c r="N143" s="14" t="str">
        <f t="shared" si="11"/>
        <v>Sichuan CT广安</v>
      </c>
    </row>
    <row r="144" spans="1:14" s="7" customFormat="1">
      <c r="A144" s="25" t="s">
        <v>14</v>
      </c>
      <c r="B144" s="31" t="s">
        <v>18</v>
      </c>
      <c r="C144" s="25" t="s">
        <v>15</v>
      </c>
      <c r="D144" s="32" t="str">
        <f t="shared" si="12"/>
        <v>Sichuan CT</v>
      </c>
      <c r="E144" s="25" t="s">
        <v>214</v>
      </c>
      <c r="F144" s="8" t="s">
        <v>59</v>
      </c>
      <c r="G144" s="8">
        <v>482</v>
      </c>
      <c r="H144" s="8">
        <v>482</v>
      </c>
      <c r="I144" s="8">
        <v>0</v>
      </c>
      <c r="J144" s="9">
        <v>0.98755186721991706</v>
      </c>
      <c r="K144" s="20">
        <v>1</v>
      </c>
      <c r="L144" s="8"/>
      <c r="N144" s="14" t="str">
        <f t="shared" si="11"/>
        <v>Sichuan CT凉山</v>
      </c>
    </row>
    <row r="145" spans="1:14" s="7" customFormat="1">
      <c r="A145" s="25" t="s">
        <v>14</v>
      </c>
      <c r="B145" s="31" t="s">
        <v>18</v>
      </c>
      <c r="C145" s="25" t="s">
        <v>15</v>
      </c>
      <c r="D145" s="32" t="str">
        <f t="shared" si="12"/>
        <v>Sichuan CT</v>
      </c>
      <c r="E145" s="25" t="s">
        <v>215</v>
      </c>
      <c r="F145" s="8" t="s">
        <v>59</v>
      </c>
      <c r="G145" s="8">
        <v>461</v>
      </c>
      <c r="H145" s="8">
        <v>461</v>
      </c>
      <c r="I145" s="8">
        <v>0</v>
      </c>
      <c r="J145" s="9">
        <v>0.97830802603036882</v>
      </c>
      <c r="K145" s="20">
        <v>1</v>
      </c>
      <c r="L145" s="8"/>
      <c r="N145" s="14" t="str">
        <f t="shared" si="11"/>
        <v>Sichuan CT绵阳</v>
      </c>
    </row>
    <row r="146" spans="1:14" s="7" customFormat="1">
      <c r="A146" s="25" t="s">
        <v>14</v>
      </c>
      <c r="B146" s="31" t="s">
        <v>18</v>
      </c>
      <c r="C146" s="25" t="s">
        <v>15</v>
      </c>
      <c r="D146" s="32" t="str">
        <f t="shared" si="12"/>
        <v>Sichuan CT</v>
      </c>
      <c r="E146" s="25" t="s">
        <v>216</v>
      </c>
      <c r="F146" s="8" t="s">
        <v>59</v>
      </c>
      <c r="G146" s="8">
        <v>466</v>
      </c>
      <c r="H146" s="8">
        <v>466</v>
      </c>
      <c r="I146" s="8">
        <v>0</v>
      </c>
      <c r="J146" s="9">
        <v>0.99785407725321884</v>
      </c>
      <c r="K146" s="20">
        <v>1</v>
      </c>
      <c r="L146" s="8"/>
      <c r="N146" s="14" t="str">
        <f t="shared" si="11"/>
        <v>Sichuan CT巴中</v>
      </c>
    </row>
    <row r="147" spans="1:14" s="7" customFormat="1">
      <c r="A147" s="25" t="s">
        <v>14</v>
      </c>
      <c r="B147" s="31" t="s">
        <v>18</v>
      </c>
      <c r="C147" s="25" t="s">
        <v>15</v>
      </c>
      <c r="D147" s="32" t="str">
        <f t="shared" si="12"/>
        <v>Sichuan CT</v>
      </c>
      <c r="E147" s="25" t="s">
        <v>212</v>
      </c>
      <c r="F147" s="8" t="s">
        <v>59</v>
      </c>
      <c r="G147" s="8">
        <v>377</v>
      </c>
      <c r="H147" s="8">
        <v>377</v>
      </c>
      <c r="I147" s="8">
        <v>0</v>
      </c>
      <c r="J147" s="9">
        <v>1</v>
      </c>
      <c r="K147" s="20">
        <v>1</v>
      </c>
      <c r="L147" s="8"/>
      <c r="N147" s="14" t="str">
        <f t="shared" si="11"/>
        <v>Sichuan CT南充</v>
      </c>
    </row>
    <row r="148" spans="1:14" s="7" customFormat="1">
      <c r="A148" s="25" t="s">
        <v>14</v>
      </c>
      <c r="B148" s="31" t="s">
        <v>18</v>
      </c>
      <c r="C148" s="25" t="s">
        <v>15</v>
      </c>
      <c r="D148" s="32" t="str">
        <f t="shared" si="12"/>
        <v>Sichuan CT</v>
      </c>
      <c r="E148" s="25" t="s">
        <v>217</v>
      </c>
      <c r="F148" s="8" t="s">
        <v>59</v>
      </c>
      <c r="G148" s="8">
        <v>443</v>
      </c>
      <c r="H148" s="8">
        <v>443</v>
      </c>
      <c r="I148" s="8">
        <v>0</v>
      </c>
      <c r="J148" s="9">
        <v>0.97968397291196385</v>
      </c>
      <c r="K148" s="20">
        <v>1</v>
      </c>
      <c r="L148" s="8"/>
      <c r="N148" s="14" t="str">
        <f t="shared" si="11"/>
        <v>Sichuan CT广元</v>
      </c>
    </row>
    <row r="149" spans="1:14" s="7" customFormat="1">
      <c r="A149" s="25" t="s">
        <v>14</v>
      </c>
      <c r="B149" s="31" t="s">
        <v>18</v>
      </c>
      <c r="C149" s="25" t="s">
        <v>15</v>
      </c>
      <c r="D149" s="32" t="str">
        <f t="shared" si="12"/>
        <v>Sichuan CT</v>
      </c>
      <c r="E149" s="25" t="s">
        <v>213</v>
      </c>
      <c r="F149" s="8" t="s">
        <v>59</v>
      </c>
      <c r="G149" s="8">
        <v>301</v>
      </c>
      <c r="H149" s="8">
        <v>301</v>
      </c>
      <c r="I149" s="8">
        <v>0</v>
      </c>
      <c r="J149" s="9">
        <v>0.97342192691029905</v>
      </c>
      <c r="K149" s="20">
        <v>1</v>
      </c>
      <c r="L149" s="8"/>
      <c r="N149" s="14" t="str">
        <f t="shared" si="11"/>
        <v>Sichuan CT达州</v>
      </c>
    </row>
    <row r="150" spans="1:14" s="7" customFormat="1">
      <c r="A150" s="25" t="s">
        <v>14</v>
      </c>
      <c r="B150" s="31" t="s">
        <v>18</v>
      </c>
      <c r="C150" s="25" t="s">
        <v>15</v>
      </c>
      <c r="D150" s="32" t="str">
        <f t="shared" si="12"/>
        <v>Sichuan CT</v>
      </c>
      <c r="E150" s="25" t="s">
        <v>212</v>
      </c>
      <c r="F150" s="8" t="s">
        <v>59</v>
      </c>
      <c r="G150" s="8">
        <v>532</v>
      </c>
      <c r="H150" s="8">
        <v>532</v>
      </c>
      <c r="I150" s="8">
        <v>0</v>
      </c>
      <c r="J150" s="9">
        <v>0.99060150375939848</v>
      </c>
      <c r="K150" s="20">
        <v>1</v>
      </c>
      <c r="L150" s="8"/>
      <c r="N150" s="14" t="str">
        <f t="shared" si="11"/>
        <v>Sichuan CT南充</v>
      </c>
    </row>
    <row r="151" spans="1:14" s="7" customFormat="1">
      <c r="A151" s="63" t="s">
        <v>10</v>
      </c>
      <c r="B151" s="64" t="s">
        <v>11</v>
      </c>
      <c r="C151" s="63" t="s">
        <v>19</v>
      </c>
      <c r="D151" s="65" t="str">
        <f t="shared" si="12"/>
        <v>Guangdong CM</v>
      </c>
      <c r="E151" s="63" t="s">
        <v>21</v>
      </c>
      <c r="F151" s="41" t="s">
        <v>67</v>
      </c>
      <c r="G151" s="41">
        <v>52</v>
      </c>
      <c r="H151" s="41">
        <v>0</v>
      </c>
      <c r="I151" s="41">
        <v>52</v>
      </c>
      <c r="J151" s="69"/>
      <c r="K151" s="67">
        <v>0</v>
      </c>
      <c r="L151" s="41" t="s">
        <v>46</v>
      </c>
      <c r="N151" s="14" t="str">
        <f t="shared" si="11"/>
        <v>Guangdong CM广州</v>
      </c>
    </row>
    <row r="152" spans="1:14">
      <c r="A152" s="27" t="s">
        <v>58</v>
      </c>
      <c r="B152" s="35" t="s">
        <v>68</v>
      </c>
      <c r="C152" s="27" t="s">
        <v>69</v>
      </c>
      <c r="D152" s="32" t="str">
        <f t="shared" si="12"/>
        <v>Guangdong CM</v>
      </c>
      <c r="E152" s="27" t="s">
        <v>70</v>
      </c>
      <c r="F152" s="17" t="s">
        <v>71</v>
      </c>
      <c r="G152" s="17">
        <v>40</v>
      </c>
      <c r="H152" s="17">
        <v>40</v>
      </c>
      <c r="I152" s="17">
        <v>0</v>
      </c>
      <c r="J152" s="18">
        <v>1</v>
      </c>
      <c r="K152" s="22">
        <v>1</v>
      </c>
      <c r="L152" s="17"/>
      <c r="N152" s="14" t="str">
        <f t="shared" si="11"/>
        <v>Guangdong CM韶关</v>
      </c>
    </row>
    <row r="153" spans="1:14" s="14" customFormat="1">
      <c r="A153" s="63" t="s">
        <v>10</v>
      </c>
      <c r="B153" s="64" t="s">
        <v>11</v>
      </c>
      <c r="C153" s="63" t="s">
        <v>19</v>
      </c>
      <c r="D153" s="65" t="str">
        <f t="shared" si="12"/>
        <v>Guangdong CM</v>
      </c>
      <c r="E153" s="63" t="s">
        <v>20</v>
      </c>
      <c r="F153" s="41" t="s">
        <v>71</v>
      </c>
      <c r="G153" s="41">
        <v>312</v>
      </c>
      <c r="H153" s="41">
        <v>0</v>
      </c>
      <c r="I153" s="41">
        <v>312</v>
      </c>
      <c r="J153" s="66"/>
      <c r="K153" s="67">
        <f t="shared" ref="K153:K154" si="13">H153/G153</f>
        <v>0</v>
      </c>
      <c r="L153" s="10" t="s">
        <v>12</v>
      </c>
      <c r="M153" s="14" t="s">
        <v>300</v>
      </c>
      <c r="N153" s="14" t="str">
        <f t="shared" si="11"/>
        <v>Guangdong CM佛山</v>
      </c>
    </row>
    <row r="154" spans="1:14">
      <c r="A154" s="28" t="s">
        <v>72</v>
      </c>
      <c r="B154" s="36" t="s">
        <v>73</v>
      </c>
      <c r="C154" s="28" t="s">
        <v>74</v>
      </c>
      <c r="D154" s="32" t="str">
        <f t="shared" si="12"/>
        <v>Guangdong CU</v>
      </c>
      <c r="E154" s="25" t="s">
        <v>24</v>
      </c>
      <c r="F154" s="13" t="s">
        <v>75</v>
      </c>
      <c r="G154" s="13">
        <v>117</v>
      </c>
      <c r="H154" s="13">
        <v>117</v>
      </c>
      <c r="I154" s="13">
        <v>0</v>
      </c>
      <c r="J154" s="19">
        <v>1</v>
      </c>
      <c r="K154" s="20">
        <f t="shared" si="13"/>
        <v>1</v>
      </c>
      <c r="L154" s="42"/>
      <c r="N154" s="14" t="str">
        <f t="shared" si="11"/>
        <v>Guangdong CU珠海</v>
      </c>
    </row>
    <row r="155" spans="1:14" s="14" customFormat="1">
      <c r="A155" s="25" t="s">
        <v>76</v>
      </c>
      <c r="B155" s="31" t="s">
        <v>68</v>
      </c>
      <c r="C155" s="25" t="s">
        <v>77</v>
      </c>
      <c r="D155" s="32" t="str">
        <f t="shared" ref="D155" si="14">C155&amp;" "&amp;B155</f>
        <v>Jiangsu CM</v>
      </c>
      <c r="E155" s="25" t="s">
        <v>78</v>
      </c>
      <c r="F155" s="15" t="s">
        <v>71</v>
      </c>
      <c r="G155" s="15">
        <v>200</v>
      </c>
      <c r="H155" s="15">
        <v>200</v>
      </c>
      <c r="I155" s="15">
        <v>0</v>
      </c>
      <c r="J155" s="16"/>
      <c r="K155" s="20">
        <f t="shared" ref="K155" si="15">H155/G155</f>
        <v>1</v>
      </c>
      <c r="L155" s="15"/>
      <c r="N155" s="14" t="str">
        <f t="shared" si="11"/>
        <v>Jiangsu CM无锡</v>
      </c>
    </row>
    <row r="156" spans="1:14">
      <c r="A156" s="25" t="s">
        <v>13</v>
      </c>
      <c r="B156" s="25" t="s">
        <v>11</v>
      </c>
      <c r="C156" s="25" t="s">
        <v>62</v>
      </c>
      <c r="D156" s="25" t="str">
        <f t="shared" ref="D156:D219" si="16">C156&amp;" "&amp;B156</f>
        <v>Anhui CM</v>
      </c>
      <c r="E156" s="29" t="s">
        <v>194</v>
      </c>
      <c r="F156" s="41" t="s">
        <v>225</v>
      </c>
      <c r="G156" s="42">
        <v>0</v>
      </c>
      <c r="H156" s="42"/>
      <c r="I156" s="42"/>
      <c r="J156" s="42"/>
      <c r="K156" s="43"/>
      <c r="L156" s="42"/>
      <c r="N156" s="14" t="str">
        <f t="shared" si="11"/>
        <v>Anhui CM芜湖</v>
      </c>
    </row>
    <row r="157" spans="1:14">
      <c r="A157" s="25" t="s">
        <v>13</v>
      </c>
      <c r="B157" s="25" t="s">
        <v>11</v>
      </c>
      <c r="C157" s="25" t="s">
        <v>62</v>
      </c>
      <c r="D157" s="25" t="str">
        <f t="shared" si="16"/>
        <v>Anhui CM</v>
      </c>
      <c r="E157" s="25" t="s">
        <v>63</v>
      </c>
      <c r="F157" s="41" t="s">
        <v>225</v>
      </c>
      <c r="G157" s="42">
        <v>0</v>
      </c>
      <c r="H157" s="42"/>
      <c r="I157" s="42"/>
      <c r="J157" s="42"/>
      <c r="K157" s="43"/>
      <c r="L157" s="42"/>
      <c r="N157" s="14" t="str">
        <f t="shared" si="11"/>
        <v>Anhui CM马鞍山</v>
      </c>
    </row>
    <row r="158" spans="1:14">
      <c r="A158" s="29" t="s">
        <v>192</v>
      </c>
      <c r="B158" s="29" t="s">
        <v>68</v>
      </c>
      <c r="C158" s="29" t="s">
        <v>193</v>
      </c>
      <c r="D158" s="25" t="str">
        <f t="shared" si="16"/>
        <v>Anhui CM</v>
      </c>
      <c r="E158" s="29" t="s">
        <v>195</v>
      </c>
      <c r="F158" s="41" t="s">
        <v>225</v>
      </c>
      <c r="G158" s="42">
        <v>0</v>
      </c>
      <c r="H158" s="42"/>
      <c r="I158" s="42"/>
      <c r="J158" s="42"/>
      <c r="K158" s="43"/>
      <c r="L158" s="42"/>
      <c r="N158" s="14" t="str">
        <f t="shared" si="11"/>
        <v>Anhui CM蚌埠</v>
      </c>
    </row>
    <row r="159" spans="1:14">
      <c r="A159" s="29" t="s">
        <v>84</v>
      </c>
      <c r="B159" s="29" t="s">
        <v>91</v>
      </c>
      <c r="C159" s="29" t="s">
        <v>92</v>
      </c>
      <c r="D159" s="25" t="str">
        <f t="shared" si="16"/>
        <v>Beijing CU</v>
      </c>
      <c r="E159" s="29" t="s">
        <v>93</v>
      </c>
      <c r="F159" s="41" t="s">
        <v>225</v>
      </c>
      <c r="G159" s="42">
        <v>0</v>
      </c>
      <c r="H159" s="42"/>
      <c r="I159" s="42"/>
      <c r="J159" s="42"/>
      <c r="K159" s="43"/>
      <c r="L159" s="42"/>
      <c r="N159" s="14" t="str">
        <f t="shared" si="11"/>
        <v>Beijing CU北京</v>
      </c>
    </row>
    <row r="160" spans="1:14">
      <c r="A160" s="29" t="s">
        <v>142</v>
      </c>
      <c r="B160" s="29" t="s">
        <v>68</v>
      </c>
      <c r="C160" s="29" t="s">
        <v>145</v>
      </c>
      <c r="D160" s="25" t="str">
        <f t="shared" si="16"/>
        <v>Chongqing CM</v>
      </c>
      <c r="E160" s="29" t="s">
        <v>146</v>
      </c>
      <c r="F160" s="41" t="s">
        <v>225</v>
      </c>
      <c r="G160" s="42">
        <v>0</v>
      </c>
      <c r="H160" s="42"/>
      <c r="I160" s="42"/>
      <c r="J160" s="42"/>
      <c r="K160" s="43"/>
      <c r="L160" s="42"/>
      <c r="N160" s="14" t="str">
        <f t="shared" si="11"/>
        <v>Chongqing CM北碚</v>
      </c>
    </row>
    <row r="161" spans="1:14">
      <c r="A161" s="29" t="s">
        <v>142</v>
      </c>
      <c r="B161" s="29" t="s">
        <v>68</v>
      </c>
      <c r="C161" s="29" t="s">
        <v>145</v>
      </c>
      <c r="D161" s="25" t="str">
        <f t="shared" si="16"/>
        <v>Chongqing CM</v>
      </c>
      <c r="E161" s="29" t="s">
        <v>147</v>
      </c>
      <c r="F161" s="41" t="s">
        <v>225</v>
      </c>
      <c r="G161" s="42">
        <v>0</v>
      </c>
      <c r="H161" s="42"/>
      <c r="I161" s="42"/>
      <c r="J161" s="42"/>
      <c r="K161" s="43"/>
      <c r="L161" s="42"/>
      <c r="N161" s="14" t="str">
        <f t="shared" si="11"/>
        <v>Chongqing CM合川</v>
      </c>
    </row>
    <row r="162" spans="1:14">
      <c r="A162" s="29" t="s">
        <v>142</v>
      </c>
      <c r="B162" s="29" t="s">
        <v>68</v>
      </c>
      <c r="C162" s="29" t="s">
        <v>145</v>
      </c>
      <c r="D162" s="25" t="str">
        <f t="shared" si="16"/>
        <v>Chongqing CM</v>
      </c>
      <c r="E162" s="29" t="s">
        <v>148</v>
      </c>
      <c r="F162" s="41" t="s">
        <v>225</v>
      </c>
      <c r="G162" s="42">
        <v>0</v>
      </c>
      <c r="H162" s="42"/>
      <c r="I162" s="42"/>
      <c r="J162" s="42"/>
      <c r="K162" s="43"/>
      <c r="L162" s="42"/>
      <c r="N162" s="14" t="str">
        <f t="shared" si="11"/>
        <v>Chongqing CM铜梁</v>
      </c>
    </row>
    <row r="163" spans="1:14">
      <c r="A163" s="29" t="s">
        <v>142</v>
      </c>
      <c r="B163" s="29" t="s">
        <v>68</v>
      </c>
      <c r="C163" s="29" t="s">
        <v>145</v>
      </c>
      <c r="D163" s="25" t="str">
        <f t="shared" si="16"/>
        <v>Chongqing CM</v>
      </c>
      <c r="E163" s="29" t="s">
        <v>149</v>
      </c>
      <c r="F163" s="41" t="s">
        <v>225</v>
      </c>
      <c r="G163" s="42">
        <v>0</v>
      </c>
      <c r="H163" s="42"/>
      <c r="I163" s="42"/>
      <c r="J163" s="42"/>
      <c r="K163" s="43"/>
      <c r="L163" s="42"/>
      <c r="N163" s="14" t="str">
        <f t="shared" si="11"/>
        <v>Chongqing CM潼南</v>
      </c>
    </row>
    <row r="164" spans="1:14">
      <c r="A164" s="29" t="s">
        <v>142</v>
      </c>
      <c r="B164" s="29" t="s">
        <v>68</v>
      </c>
      <c r="C164" s="29" t="s">
        <v>145</v>
      </c>
      <c r="D164" s="25" t="str">
        <f t="shared" si="16"/>
        <v>Chongqing CM</v>
      </c>
      <c r="E164" s="29" t="s">
        <v>150</v>
      </c>
      <c r="F164" s="41" t="s">
        <v>225</v>
      </c>
      <c r="G164" s="42">
        <v>0</v>
      </c>
      <c r="H164" s="42"/>
      <c r="I164" s="42"/>
      <c r="J164" s="42"/>
      <c r="K164" s="43"/>
      <c r="L164" s="42"/>
      <c r="N164" s="14" t="str">
        <f t="shared" si="11"/>
        <v>Chongqing CM开州</v>
      </c>
    </row>
    <row r="165" spans="1:14">
      <c r="A165" s="29" t="s">
        <v>142</v>
      </c>
      <c r="B165" s="29" t="s">
        <v>68</v>
      </c>
      <c r="C165" s="29" t="s">
        <v>145</v>
      </c>
      <c r="D165" s="25" t="str">
        <f t="shared" si="16"/>
        <v>Chongqing CM</v>
      </c>
      <c r="E165" s="29" t="s">
        <v>151</v>
      </c>
      <c r="F165" s="41" t="s">
        <v>225</v>
      </c>
      <c r="G165" s="42">
        <v>0</v>
      </c>
      <c r="H165" s="42"/>
      <c r="I165" s="42"/>
      <c r="J165" s="42"/>
      <c r="K165" s="43"/>
      <c r="L165" s="42"/>
      <c r="N165" s="14" t="str">
        <f t="shared" si="11"/>
        <v>Chongqing CM云阳</v>
      </c>
    </row>
    <row r="166" spans="1:14">
      <c r="A166" s="29" t="s">
        <v>142</v>
      </c>
      <c r="B166" s="29" t="s">
        <v>68</v>
      </c>
      <c r="C166" s="29" t="s">
        <v>145</v>
      </c>
      <c r="D166" s="25" t="str">
        <f t="shared" si="16"/>
        <v>Chongqing CM</v>
      </c>
      <c r="E166" s="29" t="s">
        <v>152</v>
      </c>
      <c r="F166" s="41" t="s">
        <v>225</v>
      </c>
      <c r="G166" s="42">
        <v>0</v>
      </c>
      <c r="H166" s="42"/>
      <c r="I166" s="42"/>
      <c r="J166" s="42"/>
      <c r="K166" s="43"/>
      <c r="L166" s="42"/>
      <c r="N166" s="14" t="str">
        <f t="shared" si="11"/>
        <v>Chongqing CM奉节</v>
      </c>
    </row>
    <row r="167" spans="1:14">
      <c r="A167" s="29" t="s">
        <v>142</v>
      </c>
      <c r="B167" s="29" t="s">
        <v>68</v>
      </c>
      <c r="C167" s="29" t="s">
        <v>145</v>
      </c>
      <c r="D167" s="25" t="str">
        <f t="shared" si="16"/>
        <v>Chongqing CM</v>
      </c>
      <c r="E167" s="29" t="s">
        <v>153</v>
      </c>
      <c r="F167" s="41" t="s">
        <v>225</v>
      </c>
      <c r="G167" s="42">
        <v>0</v>
      </c>
      <c r="H167" s="42"/>
      <c r="I167" s="42"/>
      <c r="J167" s="42"/>
      <c r="K167" s="43"/>
      <c r="L167" s="42"/>
      <c r="N167" s="14" t="str">
        <f t="shared" si="11"/>
        <v>Chongqing CM巫山</v>
      </c>
    </row>
    <row r="168" spans="1:14">
      <c r="A168" s="29" t="s">
        <v>142</v>
      </c>
      <c r="B168" s="29" t="s">
        <v>68</v>
      </c>
      <c r="C168" s="29" t="s">
        <v>145</v>
      </c>
      <c r="D168" s="25" t="str">
        <f t="shared" si="16"/>
        <v>Chongqing CM</v>
      </c>
      <c r="E168" s="29" t="s">
        <v>154</v>
      </c>
      <c r="F168" s="41" t="s">
        <v>225</v>
      </c>
      <c r="G168" s="42">
        <v>0</v>
      </c>
      <c r="H168" s="42"/>
      <c r="I168" s="42"/>
      <c r="J168" s="42"/>
      <c r="K168" s="43"/>
      <c r="L168" s="42"/>
      <c r="N168" s="14" t="str">
        <f t="shared" si="11"/>
        <v>Chongqing CM巫溪</v>
      </c>
    </row>
    <row r="169" spans="1:14">
      <c r="A169" s="29" t="s">
        <v>142</v>
      </c>
      <c r="B169" s="29" t="s">
        <v>68</v>
      </c>
      <c r="C169" s="29" t="s">
        <v>145</v>
      </c>
      <c r="D169" s="25" t="str">
        <f t="shared" si="16"/>
        <v>Chongqing CM</v>
      </c>
      <c r="E169" s="29" t="s">
        <v>155</v>
      </c>
      <c r="F169" s="41" t="s">
        <v>225</v>
      </c>
      <c r="G169" s="42">
        <v>0</v>
      </c>
      <c r="H169" s="42"/>
      <c r="I169" s="42"/>
      <c r="J169" s="42"/>
      <c r="K169" s="43"/>
      <c r="L169" s="42"/>
      <c r="N169" s="14" t="str">
        <f t="shared" si="11"/>
        <v>Chongqing CM城口</v>
      </c>
    </row>
    <row r="170" spans="1:14">
      <c r="A170" s="29" t="s">
        <v>142</v>
      </c>
      <c r="B170" s="29" t="s">
        <v>68</v>
      </c>
      <c r="C170" s="29" t="s">
        <v>145</v>
      </c>
      <c r="D170" s="25" t="str">
        <f t="shared" si="16"/>
        <v>Chongqing CM</v>
      </c>
      <c r="E170" s="29" t="s">
        <v>156</v>
      </c>
      <c r="F170" s="41" t="s">
        <v>225</v>
      </c>
      <c r="G170" s="42">
        <v>0</v>
      </c>
      <c r="H170" s="42"/>
      <c r="I170" s="42"/>
      <c r="J170" s="42"/>
      <c r="K170" s="43"/>
      <c r="L170" s="42"/>
      <c r="N170" s="14" t="str">
        <f t="shared" si="11"/>
        <v>Chongqing CM璧山</v>
      </c>
    </row>
    <row r="171" spans="1:14">
      <c r="A171" s="29" t="s">
        <v>142</v>
      </c>
      <c r="B171" s="29" t="s">
        <v>68</v>
      </c>
      <c r="C171" s="29" t="s">
        <v>145</v>
      </c>
      <c r="D171" s="25" t="str">
        <f t="shared" si="16"/>
        <v>Chongqing CM</v>
      </c>
      <c r="E171" s="29" t="s">
        <v>157</v>
      </c>
      <c r="F171" s="41" t="s">
        <v>225</v>
      </c>
      <c r="G171" s="42">
        <v>0</v>
      </c>
      <c r="H171" s="42"/>
      <c r="I171" s="42"/>
      <c r="J171" s="42"/>
      <c r="K171" s="43"/>
      <c r="L171" s="42"/>
      <c r="N171" s="14" t="str">
        <f t="shared" si="11"/>
        <v>Chongqing CM大足</v>
      </c>
    </row>
    <row r="172" spans="1:14">
      <c r="A172" s="29" t="s">
        <v>142</v>
      </c>
      <c r="B172" s="29" t="s">
        <v>68</v>
      </c>
      <c r="C172" s="29" t="s">
        <v>145</v>
      </c>
      <c r="D172" s="25" t="str">
        <f t="shared" si="16"/>
        <v>Chongqing CM</v>
      </c>
      <c r="E172" s="29" t="s">
        <v>158</v>
      </c>
      <c r="F172" s="41" t="s">
        <v>225</v>
      </c>
      <c r="G172" s="42">
        <v>0</v>
      </c>
      <c r="H172" s="42"/>
      <c r="I172" s="42"/>
      <c r="J172" s="42"/>
      <c r="K172" s="43"/>
      <c r="L172" s="42"/>
      <c r="N172" s="14" t="str">
        <f t="shared" si="11"/>
        <v>Chongqing CM江津</v>
      </c>
    </row>
    <row r="173" spans="1:14">
      <c r="A173" s="29" t="s">
        <v>142</v>
      </c>
      <c r="B173" s="29" t="s">
        <v>68</v>
      </c>
      <c r="C173" s="29" t="s">
        <v>145</v>
      </c>
      <c r="D173" s="25" t="str">
        <f t="shared" si="16"/>
        <v>Chongqing CM</v>
      </c>
      <c r="E173" s="29" t="s">
        <v>159</v>
      </c>
      <c r="F173" s="41" t="s">
        <v>225</v>
      </c>
      <c r="G173" s="42">
        <v>0</v>
      </c>
      <c r="H173" s="42"/>
      <c r="I173" s="42"/>
      <c r="J173" s="42"/>
      <c r="K173" s="43"/>
      <c r="L173" s="42"/>
      <c r="N173" s="14" t="str">
        <f t="shared" si="11"/>
        <v>Chongqing CM荣昌</v>
      </c>
    </row>
    <row r="174" spans="1:14">
      <c r="A174" s="29" t="s">
        <v>142</v>
      </c>
      <c r="B174" s="29" t="s">
        <v>68</v>
      </c>
      <c r="C174" s="29" t="s">
        <v>145</v>
      </c>
      <c r="D174" s="25" t="str">
        <f t="shared" si="16"/>
        <v>Chongqing CM</v>
      </c>
      <c r="E174" s="29" t="s">
        <v>160</v>
      </c>
      <c r="F174" s="41" t="s">
        <v>225</v>
      </c>
      <c r="G174" s="42">
        <v>0</v>
      </c>
      <c r="H174" s="42"/>
      <c r="I174" s="42"/>
      <c r="J174" s="42"/>
      <c r="K174" s="43"/>
      <c r="L174" s="42"/>
      <c r="N174" s="14" t="str">
        <f t="shared" si="11"/>
        <v>Chongqing CM永川</v>
      </c>
    </row>
    <row r="175" spans="1:14">
      <c r="A175" s="29" t="s">
        <v>84</v>
      </c>
      <c r="B175" s="29" t="s">
        <v>85</v>
      </c>
      <c r="C175" s="29" t="s">
        <v>86</v>
      </c>
      <c r="D175" s="25" t="str">
        <f t="shared" si="16"/>
        <v>Gansu CT</v>
      </c>
      <c r="E175" s="29" t="s">
        <v>87</v>
      </c>
      <c r="F175" s="41" t="s">
        <v>225</v>
      </c>
      <c r="G175" s="42">
        <v>0</v>
      </c>
      <c r="H175" s="42"/>
      <c r="I175" s="42"/>
      <c r="J175" s="42"/>
      <c r="K175" s="43"/>
      <c r="L175" s="42"/>
      <c r="N175" s="14" t="str">
        <f t="shared" si="11"/>
        <v>Gansu CT兰州</v>
      </c>
    </row>
    <row r="176" spans="1:14">
      <c r="A176" s="29" t="s">
        <v>84</v>
      </c>
      <c r="B176" s="29" t="s">
        <v>85</v>
      </c>
      <c r="C176" s="29" t="s">
        <v>88</v>
      </c>
      <c r="D176" s="25" t="str">
        <f t="shared" si="16"/>
        <v>Gansu CT</v>
      </c>
      <c r="E176" s="29" t="s">
        <v>89</v>
      </c>
      <c r="F176" s="41" t="s">
        <v>225</v>
      </c>
      <c r="G176" s="42">
        <v>0</v>
      </c>
      <c r="H176" s="42"/>
      <c r="I176" s="42"/>
      <c r="J176" s="42"/>
      <c r="K176" s="43"/>
      <c r="L176" s="42"/>
      <c r="N176" s="14" t="str">
        <f t="shared" si="11"/>
        <v>Gansu CT陇南</v>
      </c>
    </row>
    <row r="177" spans="1:14">
      <c r="A177" s="29" t="s">
        <v>84</v>
      </c>
      <c r="B177" s="29" t="s">
        <v>85</v>
      </c>
      <c r="C177" s="29" t="s">
        <v>88</v>
      </c>
      <c r="D177" s="25" t="str">
        <f t="shared" si="16"/>
        <v>Gansu CT</v>
      </c>
      <c r="E177" s="29" t="s">
        <v>90</v>
      </c>
      <c r="F177" s="41" t="s">
        <v>225</v>
      </c>
      <c r="G177" s="42">
        <v>0</v>
      </c>
      <c r="H177" s="42"/>
      <c r="I177" s="42"/>
      <c r="J177" s="42"/>
      <c r="K177" s="43"/>
      <c r="L177" s="42"/>
      <c r="N177" s="14" t="str">
        <f t="shared" si="11"/>
        <v>Gansu CT甘南</v>
      </c>
    </row>
    <row r="178" spans="1:14">
      <c r="A178" s="29" t="s">
        <v>84</v>
      </c>
      <c r="B178" s="29" t="s">
        <v>85</v>
      </c>
      <c r="C178" s="29" t="s">
        <v>88</v>
      </c>
      <c r="D178" s="25" t="str">
        <f t="shared" si="16"/>
        <v>Gansu CT</v>
      </c>
      <c r="E178" s="29" t="s">
        <v>138</v>
      </c>
      <c r="F178" s="41" t="s">
        <v>225</v>
      </c>
      <c r="G178" s="42">
        <v>0</v>
      </c>
      <c r="H178" s="42"/>
      <c r="I178" s="42"/>
      <c r="J178" s="42"/>
      <c r="K178" s="43"/>
      <c r="L178" s="42"/>
      <c r="N178" s="14" t="str">
        <f t="shared" si="11"/>
        <v>Gansu CT天水</v>
      </c>
    </row>
    <row r="179" spans="1:14">
      <c r="A179" s="25" t="s">
        <v>10</v>
      </c>
      <c r="B179" s="25" t="s">
        <v>11</v>
      </c>
      <c r="C179" s="25" t="s">
        <v>19</v>
      </c>
      <c r="D179" s="25" t="str">
        <f t="shared" si="16"/>
        <v>Guangdong CM</v>
      </c>
      <c r="E179" s="25" t="s">
        <v>20</v>
      </c>
      <c r="F179" s="41" t="s">
        <v>225</v>
      </c>
      <c r="G179" s="42">
        <v>0</v>
      </c>
      <c r="H179" s="42"/>
      <c r="I179" s="42"/>
      <c r="J179" s="42"/>
      <c r="K179" s="43"/>
      <c r="L179" s="42"/>
      <c r="N179" s="14" t="str">
        <f t="shared" si="11"/>
        <v>Guangdong CM佛山</v>
      </c>
    </row>
    <row r="180" spans="1:14">
      <c r="A180" s="63" t="s">
        <v>10</v>
      </c>
      <c r="B180" s="63" t="s">
        <v>11</v>
      </c>
      <c r="C180" s="63" t="s">
        <v>19</v>
      </c>
      <c r="D180" s="63" t="str">
        <f t="shared" si="16"/>
        <v>Guangdong CM</v>
      </c>
      <c r="E180" s="63" t="s">
        <v>21</v>
      </c>
      <c r="F180" s="41" t="s">
        <v>225</v>
      </c>
      <c r="G180" s="45">
        <v>2223</v>
      </c>
      <c r="H180" s="45">
        <v>0</v>
      </c>
      <c r="I180" s="45">
        <v>2223</v>
      </c>
      <c r="J180" s="45"/>
      <c r="K180" s="67">
        <f t="shared" ref="K180" si="17">H180/G180</f>
        <v>0</v>
      </c>
      <c r="L180" s="45" t="s">
        <v>238</v>
      </c>
      <c r="N180" s="14" t="str">
        <f t="shared" si="11"/>
        <v>Guangdong CM广州</v>
      </c>
    </row>
    <row r="181" spans="1:14">
      <c r="A181" s="25" t="s">
        <v>10</v>
      </c>
      <c r="B181" s="25" t="s">
        <v>11</v>
      </c>
      <c r="C181" s="25" t="s">
        <v>19</v>
      </c>
      <c r="D181" s="25" t="str">
        <f t="shared" si="16"/>
        <v>Guangdong CM</v>
      </c>
      <c r="E181" s="25" t="s">
        <v>22</v>
      </c>
      <c r="F181" s="41" t="s">
        <v>225</v>
      </c>
      <c r="G181" s="42">
        <v>0</v>
      </c>
      <c r="H181" s="42"/>
      <c r="I181" s="42"/>
      <c r="J181" s="42"/>
      <c r="K181" s="43"/>
      <c r="L181" s="42"/>
      <c r="N181" s="14" t="str">
        <f t="shared" si="11"/>
        <v>Guangdong CM韶关</v>
      </c>
    </row>
    <row r="182" spans="1:14">
      <c r="A182" s="25" t="s">
        <v>10</v>
      </c>
      <c r="B182" s="25" t="s">
        <v>11</v>
      </c>
      <c r="C182" s="25" t="s">
        <v>19</v>
      </c>
      <c r="D182" s="25" t="str">
        <f t="shared" si="16"/>
        <v>Guangdong CM</v>
      </c>
      <c r="E182" s="25" t="s">
        <v>23</v>
      </c>
      <c r="F182" s="41" t="s">
        <v>225</v>
      </c>
      <c r="G182" s="42">
        <v>1283</v>
      </c>
      <c r="H182" s="42">
        <v>1283</v>
      </c>
      <c r="I182" s="42">
        <v>0</v>
      </c>
      <c r="J182" s="42"/>
      <c r="K182" s="52">
        <f t="shared" ref="K182:K188" si="18">H182/G182</f>
        <v>1</v>
      </c>
      <c r="L182" s="42"/>
      <c r="N182" s="14" t="str">
        <f t="shared" si="11"/>
        <v>Guangdong CM清远</v>
      </c>
    </row>
    <row r="183" spans="1:14">
      <c r="A183" s="25" t="s">
        <v>10</v>
      </c>
      <c r="B183" s="25" t="s">
        <v>18</v>
      </c>
      <c r="C183" s="25" t="s">
        <v>19</v>
      </c>
      <c r="D183" s="25" t="str">
        <f t="shared" si="16"/>
        <v>Guangdong CT</v>
      </c>
      <c r="E183" s="25" t="s">
        <v>26</v>
      </c>
      <c r="F183" s="41" t="s">
        <v>225</v>
      </c>
      <c r="G183" s="42">
        <v>563</v>
      </c>
      <c r="H183" s="42">
        <v>563</v>
      </c>
      <c r="I183" s="42">
        <v>0</v>
      </c>
      <c r="J183" s="42"/>
      <c r="K183" s="52">
        <f t="shared" si="18"/>
        <v>1</v>
      </c>
      <c r="L183" s="42"/>
      <c r="N183" s="14" t="str">
        <f t="shared" si="11"/>
        <v>Guangdong CT汕头</v>
      </c>
    </row>
    <row r="184" spans="1:14">
      <c r="A184" s="25" t="s">
        <v>10</v>
      </c>
      <c r="B184" s="25" t="s">
        <v>18</v>
      </c>
      <c r="C184" s="25" t="s">
        <v>19</v>
      </c>
      <c r="D184" s="25" t="str">
        <f t="shared" si="16"/>
        <v>Guangdong CT</v>
      </c>
      <c r="E184" s="25" t="s">
        <v>27</v>
      </c>
      <c r="F184" s="41" t="s">
        <v>225</v>
      </c>
      <c r="G184" s="42">
        <v>291</v>
      </c>
      <c r="H184" s="42">
        <v>291</v>
      </c>
      <c r="I184" s="42">
        <v>0</v>
      </c>
      <c r="J184" s="42"/>
      <c r="K184" s="52">
        <f t="shared" si="18"/>
        <v>1</v>
      </c>
      <c r="L184" s="42"/>
      <c r="N184" s="14" t="str">
        <f t="shared" si="11"/>
        <v>Guangdong CT潮州</v>
      </c>
    </row>
    <row r="185" spans="1:14">
      <c r="A185" s="25" t="s">
        <v>10</v>
      </c>
      <c r="B185" s="25" t="s">
        <v>18</v>
      </c>
      <c r="C185" s="25" t="s">
        <v>19</v>
      </c>
      <c r="D185" s="25" t="str">
        <f t="shared" si="16"/>
        <v>Guangdong CT</v>
      </c>
      <c r="E185" s="25" t="s">
        <v>28</v>
      </c>
      <c r="F185" s="41" t="s">
        <v>225</v>
      </c>
      <c r="G185" s="42">
        <v>1</v>
      </c>
      <c r="H185" s="42">
        <v>1</v>
      </c>
      <c r="I185" s="42">
        <v>0</v>
      </c>
      <c r="J185" s="42"/>
      <c r="K185" s="52">
        <f t="shared" si="18"/>
        <v>1</v>
      </c>
      <c r="L185" s="42"/>
      <c r="N185" s="14" t="str">
        <f t="shared" si="11"/>
        <v>Guangdong CT河源</v>
      </c>
    </row>
    <row r="186" spans="1:14">
      <c r="A186" s="25" t="s">
        <v>10</v>
      </c>
      <c r="B186" s="25" t="s">
        <v>18</v>
      </c>
      <c r="C186" s="25" t="s">
        <v>19</v>
      </c>
      <c r="D186" s="25" t="str">
        <f t="shared" si="16"/>
        <v>Guangdong CT</v>
      </c>
      <c r="E186" s="25" t="s">
        <v>25</v>
      </c>
      <c r="F186" s="41" t="s">
        <v>225</v>
      </c>
      <c r="G186" s="42">
        <v>556</v>
      </c>
      <c r="H186" s="42">
        <v>556</v>
      </c>
      <c r="I186" s="42">
        <v>0</v>
      </c>
      <c r="J186" s="42"/>
      <c r="K186" s="52">
        <f t="shared" si="18"/>
        <v>1</v>
      </c>
      <c r="L186" s="42"/>
      <c r="N186" s="14" t="str">
        <f t="shared" si="11"/>
        <v>Guangdong CT东莞</v>
      </c>
    </row>
    <row r="187" spans="1:14">
      <c r="A187" s="25" t="s">
        <v>10</v>
      </c>
      <c r="B187" s="25" t="s">
        <v>18</v>
      </c>
      <c r="C187" s="25" t="s">
        <v>19</v>
      </c>
      <c r="D187" s="25" t="str">
        <f t="shared" si="16"/>
        <v>Guangdong CT</v>
      </c>
      <c r="E187" s="25" t="s">
        <v>29</v>
      </c>
      <c r="F187" s="41" t="s">
        <v>225</v>
      </c>
      <c r="G187" s="42">
        <v>4</v>
      </c>
      <c r="H187" s="42">
        <v>4</v>
      </c>
      <c r="I187" s="42">
        <v>0</v>
      </c>
      <c r="J187" s="42"/>
      <c r="K187" s="52">
        <f t="shared" si="18"/>
        <v>1</v>
      </c>
      <c r="L187" s="42"/>
      <c r="N187" s="14" t="str">
        <f t="shared" si="11"/>
        <v>Guangdong CT江门</v>
      </c>
    </row>
    <row r="188" spans="1:14">
      <c r="A188" s="25" t="s">
        <v>10</v>
      </c>
      <c r="B188" s="25" t="s">
        <v>18</v>
      </c>
      <c r="C188" s="25" t="s">
        <v>19</v>
      </c>
      <c r="D188" s="25" t="str">
        <f t="shared" si="16"/>
        <v>Guangdong CT</v>
      </c>
      <c r="E188" s="25" t="s">
        <v>23</v>
      </c>
      <c r="F188" s="41" t="s">
        <v>225</v>
      </c>
      <c r="G188" s="42">
        <v>123</v>
      </c>
      <c r="H188" s="42">
        <v>123</v>
      </c>
      <c r="I188" s="42">
        <v>0</v>
      </c>
      <c r="J188" s="42"/>
      <c r="K188" s="52">
        <f t="shared" si="18"/>
        <v>1</v>
      </c>
      <c r="L188" s="42"/>
      <c r="N188" s="14" t="str">
        <f t="shared" si="11"/>
        <v>Guangdong CT清远</v>
      </c>
    </row>
    <row r="189" spans="1:14">
      <c r="A189" s="25" t="s">
        <v>10</v>
      </c>
      <c r="B189" s="25" t="s">
        <v>18</v>
      </c>
      <c r="C189" s="25" t="s">
        <v>19</v>
      </c>
      <c r="D189" s="25" t="str">
        <f t="shared" si="16"/>
        <v>Guangdong CT</v>
      </c>
      <c r="E189" s="25" t="s">
        <v>22</v>
      </c>
      <c r="F189" s="41" t="s">
        <v>225</v>
      </c>
      <c r="G189" s="42">
        <v>0</v>
      </c>
      <c r="H189" s="42"/>
      <c r="I189" s="42"/>
      <c r="J189" s="42"/>
      <c r="K189" s="43"/>
      <c r="L189" s="42"/>
      <c r="N189" s="14" t="str">
        <f t="shared" si="11"/>
        <v>Guangdong CT韶关</v>
      </c>
    </row>
    <row r="190" spans="1:14">
      <c r="A190" s="25" t="s">
        <v>10</v>
      </c>
      <c r="B190" s="25" t="s">
        <v>18</v>
      </c>
      <c r="C190" s="25" t="s">
        <v>19</v>
      </c>
      <c r="D190" s="25" t="str">
        <f t="shared" si="16"/>
        <v>Guangdong CT</v>
      </c>
      <c r="E190" s="25" t="s">
        <v>30</v>
      </c>
      <c r="F190" s="41" t="s">
        <v>225</v>
      </c>
      <c r="G190" s="42">
        <v>4</v>
      </c>
      <c r="H190" s="42">
        <v>4</v>
      </c>
      <c r="I190" s="42">
        <v>0</v>
      </c>
      <c r="J190" s="42"/>
      <c r="K190" s="52">
        <f t="shared" ref="K190:K199" si="19">H190/G190</f>
        <v>1</v>
      </c>
      <c r="L190" s="42"/>
      <c r="N190" s="14" t="str">
        <f t="shared" si="11"/>
        <v>Guangdong CT深圳</v>
      </c>
    </row>
    <row r="191" spans="1:14">
      <c r="A191" s="25" t="s">
        <v>10</v>
      </c>
      <c r="B191" s="25" t="s">
        <v>18</v>
      </c>
      <c r="C191" s="25" t="s">
        <v>19</v>
      </c>
      <c r="D191" s="25" t="str">
        <f t="shared" si="16"/>
        <v>Guangdong CT</v>
      </c>
      <c r="E191" s="25" t="s">
        <v>31</v>
      </c>
      <c r="F191" s="41" t="s">
        <v>225</v>
      </c>
      <c r="G191" s="42">
        <v>6</v>
      </c>
      <c r="H191" s="42">
        <v>6</v>
      </c>
      <c r="I191" s="42">
        <v>0</v>
      </c>
      <c r="J191" s="42"/>
      <c r="K191" s="52">
        <f t="shared" si="19"/>
        <v>1</v>
      </c>
      <c r="L191" s="42"/>
      <c r="N191" s="14" t="str">
        <f t="shared" si="11"/>
        <v>Guangdong CT阳江</v>
      </c>
    </row>
    <row r="192" spans="1:14">
      <c r="A192" s="25" t="s">
        <v>10</v>
      </c>
      <c r="B192" s="25" t="s">
        <v>18</v>
      </c>
      <c r="C192" s="25" t="s">
        <v>19</v>
      </c>
      <c r="D192" s="25" t="str">
        <f t="shared" si="16"/>
        <v>Guangdong CT</v>
      </c>
      <c r="E192" s="25" t="s">
        <v>32</v>
      </c>
      <c r="F192" s="41" t="s">
        <v>225</v>
      </c>
      <c r="G192" s="42">
        <v>6</v>
      </c>
      <c r="H192" s="42">
        <v>6</v>
      </c>
      <c r="I192" s="42">
        <v>0</v>
      </c>
      <c r="J192" s="42"/>
      <c r="K192" s="52">
        <f t="shared" si="19"/>
        <v>1</v>
      </c>
      <c r="L192" s="42"/>
      <c r="N192" s="14" t="str">
        <f t="shared" si="11"/>
        <v>Guangdong CT云浮</v>
      </c>
    </row>
    <row r="193" spans="1:14">
      <c r="A193" s="25" t="s">
        <v>10</v>
      </c>
      <c r="B193" s="25" t="s">
        <v>18</v>
      </c>
      <c r="C193" s="25" t="s">
        <v>19</v>
      </c>
      <c r="D193" s="25" t="str">
        <f t="shared" si="16"/>
        <v>Guangdong CT</v>
      </c>
      <c r="E193" s="25" t="s">
        <v>33</v>
      </c>
      <c r="F193" s="41" t="s">
        <v>225</v>
      </c>
      <c r="G193" s="42">
        <v>13</v>
      </c>
      <c r="H193" s="42">
        <v>13</v>
      </c>
      <c r="I193" s="42">
        <v>0</v>
      </c>
      <c r="J193" s="42"/>
      <c r="K193" s="52">
        <f t="shared" si="19"/>
        <v>1</v>
      </c>
      <c r="L193" s="42"/>
      <c r="N193" s="14" t="str">
        <f t="shared" si="11"/>
        <v>Guangdong CT中山</v>
      </c>
    </row>
    <row r="194" spans="1:14">
      <c r="A194" s="25" t="s">
        <v>10</v>
      </c>
      <c r="B194" s="25" t="s">
        <v>18</v>
      </c>
      <c r="C194" s="25" t="s">
        <v>19</v>
      </c>
      <c r="D194" s="25" t="str">
        <f t="shared" si="16"/>
        <v>Guangdong CT</v>
      </c>
      <c r="E194" s="25" t="s">
        <v>34</v>
      </c>
      <c r="F194" s="41" t="s">
        <v>225</v>
      </c>
      <c r="G194" s="42">
        <v>390</v>
      </c>
      <c r="H194" s="42">
        <v>390</v>
      </c>
      <c r="I194" s="42">
        <v>0</v>
      </c>
      <c r="J194" s="42"/>
      <c r="K194" s="52">
        <f t="shared" si="19"/>
        <v>1</v>
      </c>
      <c r="L194" s="42"/>
      <c r="N194" s="14" t="str">
        <f t="shared" ref="N194:N257" si="20">D194&amp;E194</f>
        <v>Guangdong CT揭阳</v>
      </c>
    </row>
    <row r="195" spans="1:14">
      <c r="A195" s="25" t="s">
        <v>10</v>
      </c>
      <c r="B195" s="25" t="s">
        <v>18</v>
      </c>
      <c r="C195" s="25" t="s">
        <v>19</v>
      </c>
      <c r="D195" s="25" t="str">
        <f t="shared" si="16"/>
        <v>Guangdong CT</v>
      </c>
      <c r="E195" s="25" t="s">
        <v>35</v>
      </c>
      <c r="F195" s="41" t="s">
        <v>225</v>
      </c>
      <c r="G195" s="42">
        <v>835</v>
      </c>
      <c r="H195" s="42">
        <v>835</v>
      </c>
      <c r="I195" s="42">
        <v>0</v>
      </c>
      <c r="J195" s="42"/>
      <c r="K195" s="52">
        <f t="shared" si="19"/>
        <v>1</v>
      </c>
      <c r="L195" s="42"/>
      <c r="N195" s="14" t="str">
        <f t="shared" si="20"/>
        <v>Guangdong CT惠州</v>
      </c>
    </row>
    <row r="196" spans="1:14">
      <c r="A196" s="25" t="s">
        <v>10</v>
      </c>
      <c r="B196" s="25" t="s">
        <v>18</v>
      </c>
      <c r="C196" s="25" t="s">
        <v>19</v>
      </c>
      <c r="D196" s="25" t="str">
        <f t="shared" si="16"/>
        <v>Guangdong CT</v>
      </c>
      <c r="E196" s="25" t="s">
        <v>36</v>
      </c>
      <c r="F196" s="41" t="s">
        <v>225</v>
      </c>
      <c r="G196" s="42">
        <v>162</v>
      </c>
      <c r="H196" s="42">
        <v>162</v>
      </c>
      <c r="I196" s="42">
        <v>0</v>
      </c>
      <c r="J196" s="42"/>
      <c r="K196" s="52">
        <f t="shared" si="19"/>
        <v>1</v>
      </c>
      <c r="L196" s="42"/>
      <c r="N196" s="14" t="str">
        <f t="shared" si="20"/>
        <v>Guangdong CT梅州</v>
      </c>
    </row>
    <row r="197" spans="1:14">
      <c r="A197" s="25" t="s">
        <v>10</v>
      </c>
      <c r="B197" s="25" t="s">
        <v>16</v>
      </c>
      <c r="C197" s="25" t="s">
        <v>19</v>
      </c>
      <c r="D197" s="25" t="str">
        <f t="shared" si="16"/>
        <v>Guangdong CU</v>
      </c>
      <c r="E197" s="25" t="s">
        <v>24</v>
      </c>
      <c r="F197" s="41" t="s">
        <v>225</v>
      </c>
      <c r="G197" s="42">
        <v>623</v>
      </c>
      <c r="H197" s="42">
        <v>623</v>
      </c>
      <c r="I197" s="42">
        <v>0</v>
      </c>
      <c r="J197" s="42"/>
      <c r="K197" s="52">
        <f t="shared" si="19"/>
        <v>1</v>
      </c>
      <c r="L197" s="42"/>
      <c r="N197" s="14" t="str">
        <f t="shared" si="20"/>
        <v>Guangdong CU珠海</v>
      </c>
    </row>
    <row r="198" spans="1:14">
      <c r="A198" s="25" t="s">
        <v>10</v>
      </c>
      <c r="B198" s="25" t="s">
        <v>16</v>
      </c>
      <c r="C198" s="25" t="s">
        <v>19</v>
      </c>
      <c r="D198" s="25" t="str">
        <f t="shared" si="16"/>
        <v>Guangdong CU</v>
      </c>
      <c r="E198" s="25" t="s">
        <v>21</v>
      </c>
      <c r="F198" s="41" t="s">
        <v>225</v>
      </c>
      <c r="G198" s="42">
        <v>49</v>
      </c>
      <c r="H198" s="42">
        <v>49</v>
      </c>
      <c r="I198" s="42">
        <v>0</v>
      </c>
      <c r="J198" s="42"/>
      <c r="K198" s="52">
        <f t="shared" si="19"/>
        <v>1</v>
      </c>
      <c r="L198" s="42"/>
      <c r="N198" s="14" t="str">
        <f t="shared" si="20"/>
        <v>Guangdong CU广州</v>
      </c>
    </row>
    <row r="199" spans="1:14">
      <c r="A199" s="25" t="s">
        <v>10</v>
      </c>
      <c r="B199" s="25" t="s">
        <v>16</v>
      </c>
      <c r="C199" s="25" t="s">
        <v>19</v>
      </c>
      <c r="D199" s="25" t="str">
        <f t="shared" si="16"/>
        <v>Guangdong CU</v>
      </c>
      <c r="E199" s="25" t="s">
        <v>25</v>
      </c>
      <c r="F199" s="41" t="s">
        <v>225</v>
      </c>
      <c r="G199" s="42">
        <v>5</v>
      </c>
      <c r="H199" s="42">
        <v>5</v>
      </c>
      <c r="I199" s="42">
        <v>0</v>
      </c>
      <c r="J199" s="42"/>
      <c r="K199" s="52">
        <f t="shared" si="19"/>
        <v>1</v>
      </c>
      <c r="L199" s="42"/>
      <c r="N199" s="14" t="str">
        <f t="shared" si="20"/>
        <v>Guangdong CU东莞</v>
      </c>
    </row>
    <row r="200" spans="1:14">
      <c r="A200" s="29" t="s">
        <v>161</v>
      </c>
      <c r="B200" s="29" t="s">
        <v>91</v>
      </c>
      <c r="C200" s="29" t="s">
        <v>69</v>
      </c>
      <c r="D200" s="25" t="str">
        <f t="shared" si="16"/>
        <v>Guangdong CU</v>
      </c>
      <c r="E200" s="29" t="s">
        <v>176</v>
      </c>
      <c r="F200" s="41" t="s">
        <v>225</v>
      </c>
      <c r="G200" s="42">
        <v>0</v>
      </c>
      <c r="H200" s="42"/>
      <c r="I200" s="42"/>
      <c r="J200" s="42"/>
      <c r="K200" s="43"/>
      <c r="L200" s="42"/>
      <c r="N200" s="14" t="str">
        <f t="shared" si="20"/>
        <v>Guangdong CU中山</v>
      </c>
    </row>
    <row r="201" spans="1:14">
      <c r="A201" s="29" t="s">
        <v>161</v>
      </c>
      <c r="B201" s="29" t="s">
        <v>91</v>
      </c>
      <c r="C201" s="29" t="s">
        <v>69</v>
      </c>
      <c r="D201" s="25" t="str">
        <f t="shared" si="16"/>
        <v>Guangdong CU</v>
      </c>
      <c r="E201" s="29" t="s">
        <v>171</v>
      </c>
      <c r="F201" s="41" t="s">
        <v>225</v>
      </c>
      <c r="G201" s="42">
        <v>0</v>
      </c>
      <c r="H201" s="42"/>
      <c r="I201" s="42"/>
      <c r="J201" s="42"/>
      <c r="K201" s="43"/>
      <c r="L201" s="42"/>
      <c r="N201" s="14" t="str">
        <f t="shared" si="20"/>
        <v>Guangdong CU河源</v>
      </c>
    </row>
    <row r="202" spans="1:14">
      <c r="A202" s="29" t="s">
        <v>161</v>
      </c>
      <c r="B202" s="29" t="s">
        <v>91</v>
      </c>
      <c r="C202" s="29" t="s">
        <v>69</v>
      </c>
      <c r="D202" s="25" t="str">
        <f t="shared" si="16"/>
        <v>Guangdong CU</v>
      </c>
      <c r="E202" s="29" t="s">
        <v>170</v>
      </c>
      <c r="F202" s="41" t="s">
        <v>225</v>
      </c>
      <c r="G202" s="42">
        <v>42</v>
      </c>
      <c r="H202" s="42">
        <v>42</v>
      </c>
      <c r="I202" s="42">
        <v>0</v>
      </c>
      <c r="J202" s="42"/>
      <c r="K202" s="52">
        <f t="shared" ref="K202:K203" si="21">H202/G202</f>
        <v>1</v>
      </c>
      <c r="L202" s="42"/>
      <c r="N202" s="14" t="str">
        <f t="shared" si="20"/>
        <v>Guangdong CU惠州</v>
      </c>
    </row>
    <row r="203" spans="1:14">
      <c r="A203" s="29" t="s">
        <v>161</v>
      </c>
      <c r="B203" s="29" t="s">
        <v>91</v>
      </c>
      <c r="C203" s="29" t="s">
        <v>69</v>
      </c>
      <c r="D203" s="25" t="str">
        <f t="shared" si="16"/>
        <v>Guangdong CU</v>
      </c>
      <c r="E203" s="29" t="s">
        <v>175</v>
      </c>
      <c r="F203" s="41" t="s">
        <v>225</v>
      </c>
      <c r="G203" s="42">
        <v>2</v>
      </c>
      <c r="H203" s="42">
        <v>2</v>
      </c>
      <c r="I203" s="42">
        <v>0</v>
      </c>
      <c r="J203" s="42"/>
      <c r="K203" s="52">
        <f t="shared" si="21"/>
        <v>1</v>
      </c>
      <c r="L203" s="42"/>
      <c r="N203" s="14" t="str">
        <f t="shared" si="20"/>
        <v>Guangdong CU揭阳</v>
      </c>
    </row>
    <row r="204" spans="1:14">
      <c r="A204" s="29" t="s">
        <v>161</v>
      </c>
      <c r="B204" s="29" t="s">
        <v>91</v>
      </c>
      <c r="C204" s="29" t="s">
        <v>69</v>
      </c>
      <c r="D204" s="25" t="str">
        <f t="shared" si="16"/>
        <v>Guangdong CU</v>
      </c>
      <c r="E204" s="29" t="s">
        <v>174</v>
      </c>
      <c r="F204" s="41" t="s">
        <v>225</v>
      </c>
      <c r="G204" s="42">
        <v>0</v>
      </c>
      <c r="H204" s="42"/>
      <c r="I204" s="42"/>
      <c r="J204" s="42"/>
      <c r="K204" s="43"/>
      <c r="L204" s="42"/>
      <c r="N204" s="14" t="str">
        <f t="shared" si="20"/>
        <v>Guangdong CU汕头</v>
      </c>
    </row>
    <row r="205" spans="1:14">
      <c r="A205" s="29" t="s">
        <v>161</v>
      </c>
      <c r="B205" s="29" t="s">
        <v>91</v>
      </c>
      <c r="C205" s="29" t="s">
        <v>69</v>
      </c>
      <c r="D205" s="25" t="str">
        <f t="shared" si="16"/>
        <v>Guangdong CU</v>
      </c>
      <c r="E205" s="29" t="s">
        <v>163</v>
      </c>
      <c r="F205" s="41" t="s">
        <v>225</v>
      </c>
      <c r="G205" s="42">
        <v>0</v>
      </c>
      <c r="H205" s="42"/>
      <c r="I205" s="42"/>
      <c r="J205" s="42"/>
      <c r="K205" s="43"/>
      <c r="L205" s="42"/>
      <c r="N205" s="14" t="str">
        <f t="shared" si="20"/>
        <v>Guangdong CU韶关</v>
      </c>
    </row>
    <row r="206" spans="1:14">
      <c r="A206" s="29" t="s">
        <v>161</v>
      </c>
      <c r="B206" s="29" t="s">
        <v>91</v>
      </c>
      <c r="C206" s="29" t="s">
        <v>69</v>
      </c>
      <c r="D206" s="25" t="str">
        <f t="shared" si="16"/>
        <v>Guangdong CU</v>
      </c>
      <c r="E206" s="29" t="s">
        <v>162</v>
      </c>
      <c r="F206" s="41" t="s">
        <v>225</v>
      </c>
      <c r="G206" s="42">
        <v>0</v>
      </c>
      <c r="H206" s="42"/>
      <c r="I206" s="42"/>
      <c r="J206" s="42"/>
      <c r="K206" s="43"/>
      <c r="L206" s="42"/>
      <c r="N206" s="14" t="str">
        <f t="shared" si="20"/>
        <v>Guangdong CU清远</v>
      </c>
    </row>
    <row r="207" spans="1:14">
      <c r="A207" s="29" t="s">
        <v>161</v>
      </c>
      <c r="B207" s="29" t="s">
        <v>91</v>
      </c>
      <c r="C207" s="29" t="s">
        <v>69</v>
      </c>
      <c r="D207" s="25" t="str">
        <f t="shared" si="16"/>
        <v>Guangdong CU</v>
      </c>
      <c r="E207" s="29" t="s">
        <v>172</v>
      </c>
      <c r="F207" s="41" t="s">
        <v>225</v>
      </c>
      <c r="G207" s="42">
        <v>1</v>
      </c>
      <c r="H207" s="42">
        <v>1</v>
      </c>
      <c r="I207" s="42">
        <v>0</v>
      </c>
      <c r="J207" s="42"/>
      <c r="K207" s="52">
        <f>H207/G207</f>
        <v>1</v>
      </c>
      <c r="L207" s="42"/>
      <c r="N207" s="14" t="str">
        <f t="shared" si="20"/>
        <v>Guangdong CU梅州</v>
      </c>
    </row>
    <row r="208" spans="1:14">
      <c r="A208" s="29" t="s">
        <v>161</v>
      </c>
      <c r="B208" s="29" t="s">
        <v>91</v>
      </c>
      <c r="C208" s="29" t="s">
        <v>69</v>
      </c>
      <c r="D208" s="25" t="str">
        <f t="shared" si="16"/>
        <v>Guangdong CU</v>
      </c>
      <c r="E208" s="29" t="s">
        <v>173</v>
      </c>
      <c r="F208" s="41" t="s">
        <v>225</v>
      </c>
      <c r="G208" s="42">
        <v>0</v>
      </c>
      <c r="H208" s="42"/>
      <c r="I208" s="42"/>
      <c r="J208" s="42"/>
      <c r="K208" s="43"/>
      <c r="L208" s="42"/>
      <c r="N208" s="14" t="str">
        <f t="shared" si="20"/>
        <v>Guangdong CU潮州</v>
      </c>
    </row>
    <row r="209" spans="1:14">
      <c r="A209" s="29" t="s">
        <v>161</v>
      </c>
      <c r="B209" s="29" t="s">
        <v>68</v>
      </c>
      <c r="C209" s="29" t="s">
        <v>164</v>
      </c>
      <c r="D209" s="25" t="str">
        <f t="shared" si="16"/>
        <v>Guangxi CM</v>
      </c>
      <c r="E209" s="29" t="s">
        <v>165</v>
      </c>
      <c r="F209" s="41" t="s">
        <v>225</v>
      </c>
      <c r="G209" s="42">
        <v>0</v>
      </c>
      <c r="H209" s="42"/>
      <c r="I209" s="42"/>
      <c r="J209" s="42"/>
      <c r="K209" s="43"/>
      <c r="L209" s="42"/>
      <c r="N209" s="14" t="str">
        <f t="shared" si="20"/>
        <v>Guangxi CM百色</v>
      </c>
    </row>
    <row r="210" spans="1:14">
      <c r="A210" s="29" t="s">
        <v>161</v>
      </c>
      <c r="B210" s="29" t="s">
        <v>68</v>
      </c>
      <c r="C210" s="29" t="s">
        <v>164</v>
      </c>
      <c r="D210" s="25" t="str">
        <f t="shared" si="16"/>
        <v>Guangxi CM</v>
      </c>
      <c r="E210" s="29" t="s">
        <v>166</v>
      </c>
      <c r="F210" s="41" t="s">
        <v>225</v>
      </c>
      <c r="G210" s="42">
        <v>0</v>
      </c>
      <c r="H210" s="42"/>
      <c r="I210" s="42"/>
      <c r="J210" s="42"/>
      <c r="K210" s="43"/>
      <c r="L210" s="42"/>
      <c r="N210" s="14" t="str">
        <f t="shared" si="20"/>
        <v>Guangxi CM北海</v>
      </c>
    </row>
    <row r="211" spans="1:14">
      <c r="A211" s="29" t="s">
        <v>161</v>
      </c>
      <c r="B211" s="29" t="s">
        <v>68</v>
      </c>
      <c r="C211" s="29" t="s">
        <v>164</v>
      </c>
      <c r="D211" s="25" t="str">
        <f t="shared" si="16"/>
        <v>Guangxi CM</v>
      </c>
      <c r="E211" s="29" t="s">
        <v>167</v>
      </c>
      <c r="F211" s="41" t="s">
        <v>225</v>
      </c>
      <c r="G211" s="42">
        <v>0</v>
      </c>
      <c r="H211" s="42"/>
      <c r="I211" s="42"/>
      <c r="J211" s="42"/>
      <c r="K211" s="43"/>
      <c r="L211" s="42"/>
      <c r="N211" s="14" t="str">
        <f t="shared" si="20"/>
        <v>Guangxi CM防城港</v>
      </c>
    </row>
    <row r="212" spans="1:14">
      <c r="A212" s="29" t="s">
        <v>161</v>
      </c>
      <c r="B212" s="29" t="s">
        <v>68</v>
      </c>
      <c r="C212" s="29" t="s">
        <v>164</v>
      </c>
      <c r="D212" s="25" t="str">
        <f t="shared" si="16"/>
        <v>Guangxi CM</v>
      </c>
      <c r="E212" s="29" t="s">
        <v>168</v>
      </c>
      <c r="F212" s="41" t="s">
        <v>225</v>
      </c>
      <c r="G212" s="42">
        <v>0</v>
      </c>
      <c r="H212" s="42"/>
      <c r="I212" s="42"/>
      <c r="J212" s="42"/>
      <c r="K212" s="43"/>
      <c r="L212" s="42"/>
      <c r="N212" s="14" t="str">
        <f t="shared" si="20"/>
        <v>Guangxi CM桂林</v>
      </c>
    </row>
    <row r="213" spans="1:14">
      <c r="A213" s="29" t="s">
        <v>161</v>
      </c>
      <c r="B213" s="29" t="s">
        <v>68</v>
      </c>
      <c r="C213" s="29" t="s">
        <v>164</v>
      </c>
      <c r="D213" s="25" t="str">
        <f t="shared" si="16"/>
        <v>Guangxi CM</v>
      </c>
      <c r="E213" s="29" t="s">
        <v>169</v>
      </c>
      <c r="F213" s="41" t="s">
        <v>225</v>
      </c>
      <c r="G213" s="42">
        <v>0</v>
      </c>
      <c r="H213" s="42"/>
      <c r="I213" s="42"/>
      <c r="J213" s="42"/>
      <c r="K213" s="43"/>
      <c r="L213" s="42"/>
      <c r="N213" s="14" t="str">
        <f t="shared" si="20"/>
        <v>Guangxi CM南宁</v>
      </c>
    </row>
    <row r="214" spans="1:14">
      <c r="A214" s="25" t="s">
        <v>10</v>
      </c>
      <c r="B214" s="25" t="s">
        <v>18</v>
      </c>
      <c r="C214" s="25" t="s">
        <v>50</v>
      </c>
      <c r="D214" s="25" t="str">
        <f t="shared" si="16"/>
        <v>GuangXi CT</v>
      </c>
      <c r="E214" s="25" t="s">
        <v>51</v>
      </c>
      <c r="F214" s="41" t="s">
        <v>225</v>
      </c>
      <c r="G214" s="42">
        <v>616</v>
      </c>
      <c r="H214" s="42">
        <v>616</v>
      </c>
      <c r="I214" s="42">
        <v>0</v>
      </c>
      <c r="J214" s="42"/>
      <c r="K214" s="52">
        <f t="shared" ref="K214:K216" si="22">H214/G214</f>
        <v>1</v>
      </c>
      <c r="L214" s="42"/>
      <c r="N214" s="14" t="str">
        <f t="shared" si="20"/>
        <v>GuangXi CT桂林</v>
      </c>
    </row>
    <row r="215" spans="1:14">
      <c r="A215" s="29" t="s">
        <v>161</v>
      </c>
      <c r="B215" s="29" t="s">
        <v>85</v>
      </c>
      <c r="C215" s="29" t="s">
        <v>164</v>
      </c>
      <c r="D215" s="25" t="str">
        <f t="shared" si="16"/>
        <v>Guangxi CT</v>
      </c>
      <c r="E215" s="29" t="s">
        <v>177</v>
      </c>
      <c r="F215" s="41" t="s">
        <v>225</v>
      </c>
      <c r="G215" s="42">
        <v>81</v>
      </c>
      <c r="H215" s="42">
        <v>81</v>
      </c>
      <c r="I215" s="42">
        <v>0</v>
      </c>
      <c r="J215" s="42"/>
      <c r="K215" s="52">
        <f t="shared" si="22"/>
        <v>1</v>
      </c>
      <c r="L215" s="42"/>
      <c r="N215" s="14" t="str">
        <f t="shared" si="20"/>
        <v>Guangxi CT贺州</v>
      </c>
    </row>
    <row r="216" spans="1:14">
      <c r="A216" s="29" t="s">
        <v>161</v>
      </c>
      <c r="B216" s="29" t="s">
        <v>85</v>
      </c>
      <c r="C216" s="29" t="s">
        <v>164</v>
      </c>
      <c r="D216" s="25" t="str">
        <f t="shared" si="16"/>
        <v>Guangxi CT</v>
      </c>
      <c r="E216" s="29" t="s">
        <v>178</v>
      </c>
      <c r="F216" s="41" t="s">
        <v>225</v>
      </c>
      <c r="G216" s="42">
        <v>3</v>
      </c>
      <c r="H216" s="42">
        <v>3</v>
      </c>
      <c r="I216" s="42">
        <v>0</v>
      </c>
      <c r="J216" s="42"/>
      <c r="K216" s="52">
        <f t="shared" si="22"/>
        <v>1</v>
      </c>
      <c r="L216" s="42"/>
      <c r="N216" s="14" t="str">
        <f t="shared" si="20"/>
        <v>Guangxi CT柳州</v>
      </c>
    </row>
    <row r="217" spans="1:14">
      <c r="A217" s="29" t="s">
        <v>161</v>
      </c>
      <c r="B217" s="29" t="s">
        <v>85</v>
      </c>
      <c r="C217" s="29" t="s">
        <v>164</v>
      </c>
      <c r="D217" s="25" t="str">
        <f t="shared" si="16"/>
        <v>Guangxi CT</v>
      </c>
      <c r="E217" s="29" t="s">
        <v>179</v>
      </c>
      <c r="F217" s="41" t="s">
        <v>225</v>
      </c>
      <c r="G217" s="42">
        <v>0</v>
      </c>
      <c r="H217" s="42"/>
      <c r="I217" s="42"/>
      <c r="J217" s="42"/>
      <c r="K217" s="43"/>
      <c r="L217" s="42"/>
      <c r="N217" s="14" t="str">
        <f t="shared" si="20"/>
        <v>Guangxi CT梧州</v>
      </c>
    </row>
    <row r="218" spans="1:14">
      <c r="A218" s="29" t="s">
        <v>161</v>
      </c>
      <c r="B218" s="29" t="s">
        <v>85</v>
      </c>
      <c r="C218" s="29" t="s">
        <v>164</v>
      </c>
      <c r="D218" s="25" t="str">
        <f t="shared" si="16"/>
        <v>Guangxi CT</v>
      </c>
      <c r="E218" s="29" t="s">
        <v>180</v>
      </c>
      <c r="F218" s="41" t="s">
        <v>225</v>
      </c>
      <c r="G218" s="42">
        <v>296</v>
      </c>
      <c r="H218" s="42">
        <v>296</v>
      </c>
      <c r="I218" s="42">
        <v>0</v>
      </c>
      <c r="J218" s="42"/>
      <c r="K218" s="52">
        <f t="shared" ref="K218:K222" si="23">H218/G218</f>
        <v>1</v>
      </c>
      <c r="L218" s="42"/>
      <c r="N218" s="14" t="str">
        <f t="shared" si="20"/>
        <v>Guangxi CT贵港</v>
      </c>
    </row>
    <row r="219" spans="1:14">
      <c r="A219" s="29" t="s">
        <v>161</v>
      </c>
      <c r="B219" s="29" t="s">
        <v>85</v>
      </c>
      <c r="C219" s="29" t="s">
        <v>164</v>
      </c>
      <c r="D219" s="25" t="str">
        <f t="shared" si="16"/>
        <v>Guangxi CT</v>
      </c>
      <c r="E219" s="29" t="s">
        <v>181</v>
      </c>
      <c r="F219" s="41" t="s">
        <v>225</v>
      </c>
      <c r="G219" s="42">
        <v>500</v>
      </c>
      <c r="H219" s="42">
        <v>500</v>
      </c>
      <c r="I219" s="42">
        <v>0</v>
      </c>
      <c r="J219" s="42"/>
      <c r="K219" s="52">
        <f t="shared" si="23"/>
        <v>1</v>
      </c>
      <c r="L219" s="42"/>
      <c r="N219" s="14" t="str">
        <f t="shared" si="20"/>
        <v>Guangxi CT玉林</v>
      </c>
    </row>
    <row r="220" spans="1:14">
      <c r="A220" s="29" t="s">
        <v>161</v>
      </c>
      <c r="B220" s="29" t="s">
        <v>85</v>
      </c>
      <c r="C220" s="29" t="s">
        <v>164</v>
      </c>
      <c r="D220" s="25" t="str">
        <f t="shared" ref="D220:D282" si="24">C220&amp;" "&amp;B220</f>
        <v>Guangxi CT</v>
      </c>
      <c r="E220" s="29" t="s">
        <v>165</v>
      </c>
      <c r="F220" s="41" t="s">
        <v>225</v>
      </c>
      <c r="G220" s="42">
        <v>174</v>
      </c>
      <c r="H220" s="42">
        <v>174</v>
      </c>
      <c r="I220" s="42">
        <v>0</v>
      </c>
      <c r="J220" s="42"/>
      <c r="K220" s="52">
        <f t="shared" si="23"/>
        <v>1</v>
      </c>
      <c r="L220" s="42"/>
      <c r="N220" s="14" t="str">
        <f t="shared" si="20"/>
        <v>Guangxi CT百色</v>
      </c>
    </row>
    <row r="221" spans="1:14">
      <c r="A221" s="29" t="s">
        <v>161</v>
      </c>
      <c r="B221" s="29" t="s">
        <v>85</v>
      </c>
      <c r="C221" s="29" t="s">
        <v>164</v>
      </c>
      <c r="D221" s="25" t="str">
        <f t="shared" si="24"/>
        <v>Guangxi CT</v>
      </c>
      <c r="E221" s="29" t="s">
        <v>182</v>
      </c>
      <c r="F221" s="41" t="s">
        <v>225</v>
      </c>
      <c r="G221" s="42">
        <v>309</v>
      </c>
      <c r="H221" s="42">
        <v>309</v>
      </c>
      <c r="I221" s="42">
        <v>0</v>
      </c>
      <c r="J221" s="42"/>
      <c r="K221" s="52">
        <f t="shared" si="23"/>
        <v>1</v>
      </c>
      <c r="L221" s="42"/>
      <c r="N221" s="14" t="str">
        <f t="shared" si="20"/>
        <v>Guangxi CT河池</v>
      </c>
    </row>
    <row r="222" spans="1:14">
      <c r="A222" s="29" t="s">
        <v>161</v>
      </c>
      <c r="B222" s="29" t="s">
        <v>85</v>
      </c>
      <c r="C222" s="29" t="s">
        <v>164</v>
      </c>
      <c r="D222" s="25" t="str">
        <f t="shared" si="24"/>
        <v>Guangxi CT</v>
      </c>
      <c r="E222" s="29" t="s">
        <v>183</v>
      </c>
      <c r="F222" s="41" t="s">
        <v>225</v>
      </c>
      <c r="G222" s="42">
        <v>76</v>
      </c>
      <c r="H222" s="42">
        <v>76</v>
      </c>
      <c r="I222" s="42">
        <v>0</v>
      </c>
      <c r="J222" s="42"/>
      <c r="K222" s="52">
        <f t="shared" si="23"/>
        <v>1</v>
      </c>
      <c r="L222" s="42"/>
      <c r="N222" s="14" t="str">
        <f t="shared" si="20"/>
        <v>Guangxi CT崇左</v>
      </c>
    </row>
    <row r="223" spans="1:14">
      <c r="A223" s="29" t="s">
        <v>161</v>
      </c>
      <c r="B223" s="29" t="s">
        <v>68</v>
      </c>
      <c r="C223" s="29" t="s">
        <v>184</v>
      </c>
      <c r="D223" s="25" t="str">
        <f t="shared" si="24"/>
        <v>Hainan CM</v>
      </c>
      <c r="E223" s="29" t="s">
        <v>185</v>
      </c>
      <c r="F223" s="41" t="s">
        <v>225</v>
      </c>
      <c r="G223" s="42">
        <v>0</v>
      </c>
      <c r="H223" s="42"/>
      <c r="I223" s="42"/>
      <c r="J223" s="42"/>
      <c r="K223" s="43"/>
      <c r="L223" s="42"/>
      <c r="N223" s="14" t="str">
        <f t="shared" si="20"/>
        <v>Hainan CM澄迈</v>
      </c>
    </row>
    <row r="224" spans="1:14">
      <c r="A224" s="29" t="s">
        <v>161</v>
      </c>
      <c r="B224" s="29" t="s">
        <v>68</v>
      </c>
      <c r="C224" s="29" t="s">
        <v>184</v>
      </c>
      <c r="D224" s="25" t="str">
        <f t="shared" si="24"/>
        <v>Hainan CM</v>
      </c>
      <c r="E224" s="29" t="s">
        <v>186</v>
      </c>
      <c r="F224" s="41" t="s">
        <v>225</v>
      </c>
      <c r="G224" s="42">
        <v>0</v>
      </c>
      <c r="H224" s="42"/>
      <c r="I224" s="42"/>
      <c r="J224" s="42"/>
      <c r="K224" s="43"/>
      <c r="L224" s="42"/>
      <c r="N224" s="14" t="str">
        <f t="shared" si="20"/>
        <v>Hainan CM定安</v>
      </c>
    </row>
    <row r="225" spans="1:14">
      <c r="A225" s="29" t="s">
        <v>161</v>
      </c>
      <c r="B225" s="29" t="s">
        <v>68</v>
      </c>
      <c r="C225" s="29" t="s">
        <v>184</v>
      </c>
      <c r="D225" s="25" t="str">
        <f t="shared" si="24"/>
        <v>Hainan CM</v>
      </c>
      <c r="E225" s="29" t="s">
        <v>187</v>
      </c>
      <c r="F225" s="41" t="s">
        <v>225</v>
      </c>
      <c r="G225" s="42">
        <v>0</v>
      </c>
      <c r="H225" s="42"/>
      <c r="I225" s="42"/>
      <c r="J225" s="42"/>
      <c r="K225" s="43"/>
      <c r="L225" s="42"/>
      <c r="N225" s="14" t="str">
        <f t="shared" si="20"/>
        <v>Hainan CM临高</v>
      </c>
    </row>
    <row r="226" spans="1:14">
      <c r="A226" s="29" t="s">
        <v>161</v>
      </c>
      <c r="B226" s="29" t="s">
        <v>68</v>
      </c>
      <c r="C226" s="29" t="s">
        <v>184</v>
      </c>
      <c r="D226" s="25" t="str">
        <f t="shared" si="24"/>
        <v>Hainan CM</v>
      </c>
      <c r="E226" s="29" t="s">
        <v>188</v>
      </c>
      <c r="F226" s="41" t="s">
        <v>225</v>
      </c>
      <c r="G226" s="42">
        <v>0</v>
      </c>
      <c r="H226" s="42"/>
      <c r="I226" s="42"/>
      <c r="J226" s="42"/>
      <c r="K226" s="43"/>
      <c r="L226" s="42"/>
      <c r="N226" s="14" t="str">
        <f t="shared" si="20"/>
        <v>Hainan CM陵水</v>
      </c>
    </row>
    <row r="227" spans="1:14">
      <c r="A227" s="29" t="s">
        <v>161</v>
      </c>
      <c r="B227" s="29" t="s">
        <v>68</v>
      </c>
      <c r="C227" s="29" t="s">
        <v>184</v>
      </c>
      <c r="D227" s="25" t="str">
        <f t="shared" si="24"/>
        <v>Hainan CM</v>
      </c>
      <c r="E227" s="29" t="s">
        <v>189</v>
      </c>
      <c r="F227" s="41" t="s">
        <v>225</v>
      </c>
      <c r="G227" s="42">
        <v>0</v>
      </c>
      <c r="H227" s="42"/>
      <c r="I227" s="42"/>
      <c r="J227" s="42"/>
      <c r="K227" s="43"/>
      <c r="L227" s="42"/>
      <c r="N227" s="14" t="str">
        <f t="shared" si="20"/>
        <v>Hainan CM琼中</v>
      </c>
    </row>
    <row r="228" spans="1:14">
      <c r="A228" s="29" t="s">
        <v>161</v>
      </c>
      <c r="B228" s="29" t="s">
        <v>68</v>
      </c>
      <c r="C228" s="29" t="s">
        <v>184</v>
      </c>
      <c r="D228" s="25" t="str">
        <f t="shared" si="24"/>
        <v>Hainan CM</v>
      </c>
      <c r="E228" s="29" t="s">
        <v>190</v>
      </c>
      <c r="F228" s="41" t="s">
        <v>225</v>
      </c>
      <c r="G228" s="42">
        <v>0</v>
      </c>
      <c r="H228" s="42"/>
      <c r="I228" s="42"/>
      <c r="J228" s="42"/>
      <c r="K228" s="43"/>
      <c r="L228" s="42"/>
      <c r="N228" s="14" t="str">
        <f t="shared" si="20"/>
        <v>Hainan CM屯昌</v>
      </c>
    </row>
    <row r="229" spans="1:14">
      <c r="A229" s="29" t="s">
        <v>161</v>
      </c>
      <c r="B229" s="29" t="s">
        <v>68</v>
      </c>
      <c r="C229" s="29" t="s">
        <v>184</v>
      </c>
      <c r="D229" s="25" t="str">
        <f t="shared" si="24"/>
        <v>Hainan CM</v>
      </c>
      <c r="E229" s="29" t="s">
        <v>191</v>
      </c>
      <c r="F229" s="41" t="s">
        <v>225</v>
      </c>
      <c r="G229" s="42">
        <v>0</v>
      </c>
      <c r="H229" s="42"/>
      <c r="I229" s="42"/>
      <c r="J229" s="42"/>
      <c r="K229" s="43"/>
      <c r="L229" s="42"/>
      <c r="N229" s="14" t="str">
        <f t="shared" si="20"/>
        <v>Hainan CM万宁</v>
      </c>
    </row>
    <row r="230" spans="1:14">
      <c r="A230" s="29" t="s">
        <v>84</v>
      </c>
      <c r="B230" s="29" t="s">
        <v>68</v>
      </c>
      <c r="C230" s="29" t="s">
        <v>94</v>
      </c>
      <c r="D230" s="25" t="str">
        <f t="shared" si="24"/>
        <v>Hebei CM</v>
      </c>
      <c r="E230" s="29" t="s">
        <v>95</v>
      </c>
      <c r="F230" s="41" t="s">
        <v>225</v>
      </c>
      <c r="G230" s="42">
        <v>0</v>
      </c>
      <c r="H230" s="42"/>
      <c r="I230" s="42"/>
      <c r="J230" s="42"/>
      <c r="K230" s="43"/>
      <c r="L230" s="42"/>
      <c r="N230" s="14" t="str">
        <f t="shared" si="20"/>
        <v>Hebei CM承德</v>
      </c>
    </row>
    <row r="231" spans="1:14">
      <c r="A231" s="29" t="s">
        <v>84</v>
      </c>
      <c r="B231" s="29" t="s">
        <v>68</v>
      </c>
      <c r="C231" s="29" t="s">
        <v>94</v>
      </c>
      <c r="D231" s="25" t="str">
        <f t="shared" si="24"/>
        <v>Hebei CM</v>
      </c>
      <c r="E231" s="29" t="s">
        <v>96</v>
      </c>
      <c r="F231" s="41" t="s">
        <v>225</v>
      </c>
      <c r="G231" s="42">
        <v>0</v>
      </c>
      <c r="H231" s="42"/>
      <c r="I231" s="42"/>
      <c r="J231" s="42"/>
      <c r="K231" s="43"/>
      <c r="L231" s="42"/>
      <c r="N231" s="14" t="str">
        <f t="shared" si="20"/>
        <v>Hebei CM秦皇岛</v>
      </c>
    </row>
    <row r="232" spans="1:14">
      <c r="A232" s="29" t="s">
        <v>84</v>
      </c>
      <c r="B232" s="29" t="s">
        <v>68</v>
      </c>
      <c r="C232" s="29" t="s">
        <v>94</v>
      </c>
      <c r="D232" s="25" t="str">
        <f t="shared" si="24"/>
        <v>Hebei CM</v>
      </c>
      <c r="E232" s="29" t="s">
        <v>97</v>
      </c>
      <c r="F232" s="41" t="s">
        <v>225</v>
      </c>
      <c r="G232" s="42">
        <v>0</v>
      </c>
      <c r="H232" s="42"/>
      <c r="I232" s="42"/>
      <c r="J232" s="42"/>
      <c r="K232" s="43"/>
      <c r="L232" s="42"/>
      <c r="N232" s="14" t="str">
        <f t="shared" si="20"/>
        <v>Hebei CM张家口</v>
      </c>
    </row>
    <row r="233" spans="1:14">
      <c r="A233" s="29" t="s">
        <v>84</v>
      </c>
      <c r="B233" s="29" t="s">
        <v>91</v>
      </c>
      <c r="C233" s="29" t="s">
        <v>94</v>
      </c>
      <c r="D233" s="25" t="str">
        <f t="shared" si="24"/>
        <v>Hebei CU</v>
      </c>
      <c r="E233" s="29" t="s">
        <v>98</v>
      </c>
      <c r="F233" s="41" t="s">
        <v>225</v>
      </c>
      <c r="G233" s="42">
        <v>0</v>
      </c>
      <c r="H233" s="42"/>
      <c r="I233" s="42"/>
      <c r="J233" s="42"/>
      <c r="K233" s="43"/>
      <c r="L233" s="42"/>
      <c r="N233" s="14" t="str">
        <f t="shared" si="20"/>
        <v>Hebei CU保定</v>
      </c>
    </row>
    <row r="234" spans="1:14">
      <c r="A234" s="29" t="s">
        <v>84</v>
      </c>
      <c r="B234" s="29" t="s">
        <v>91</v>
      </c>
      <c r="C234" s="29" t="s">
        <v>94</v>
      </c>
      <c r="D234" s="25" t="str">
        <f t="shared" si="24"/>
        <v>Hebei CU</v>
      </c>
      <c r="E234" s="29" t="s">
        <v>99</v>
      </c>
      <c r="F234" s="41" t="s">
        <v>225</v>
      </c>
      <c r="G234" s="42">
        <v>0</v>
      </c>
      <c r="H234" s="42"/>
      <c r="I234" s="42"/>
      <c r="J234" s="42"/>
      <c r="K234" s="43"/>
      <c r="L234" s="42"/>
      <c r="N234" s="14" t="str">
        <f t="shared" si="20"/>
        <v>Hebei CU沧州</v>
      </c>
    </row>
    <row r="235" spans="1:14">
      <c r="A235" s="29" t="s">
        <v>84</v>
      </c>
      <c r="B235" s="29" t="s">
        <v>68</v>
      </c>
      <c r="C235" s="29" t="s">
        <v>100</v>
      </c>
      <c r="D235" s="25" t="str">
        <f t="shared" si="24"/>
        <v>Heilongjiang CM</v>
      </c>
      <c r="E235" s="29" t="s">
        <v>101</v>
      </c>
      <c r="F235" s="41" t="s">
        <v>225</v>
      </c>
      <c r="G235" s="42">
        <v>0</v>
      </c>
      <c r="H235" s="42"/>
      <c r="I235" s="42"/>
      <c r="J235" s="42"/>
      <c r="K235" s="43"/>
      <c r="L235" s="42"/>
      <c r="N235" s="14" t="str">
        <f t="shared" si="20"/>
        <v>Heilongjiang CM哈尔滨</v>
      </c>
    </row>
    <row r="236" spans="1:14">
      <c r="A236" s="29" t="s">
        <v>84</v>
      </c>
      <c r="B236" s="29" t="s">
        <v>68</v>
      </c>
      <c r="C236" s="29" t="s">
        <v>100</v>
      </c>
      <c r="D236" s="25" t="str">
        <f t="shared" si="24"/>
        <v>Heilongjiang CM</v>
      </c>
      <c r="E236" s="29" t="s">
        <v>102</v>
      </c>
      <c r="F236" s="41" t="s">
        <v>225</v>
      </c>
      <c r="G236" s="42">
        <v>0</v>
      </c>
      <c r="H236" s="42"/>
      <c r="I236" s="42"/>
      <c r="J236" s="42"/>
      <c r="K236" s="43"/>
      <c r="L236" s="42"/>
      <c r="N236" s="14" t="str">
        <f t="shared" si="20"/>
        <v>Heilongjiang CM佳木斯</v>
      </c>
    </row>
    <row r="237" spans="1:14">
      <c r="A237" s="29" t="s">
        <v>84</v>
      </c>
      <c r="B237" s="29" t="s">
        <v>68</v>
      </c>
      <c r="C237" s="29" t="s">
        <v>100</v>
      </c>
      <c r="D237" s="25" t="str">
        <f t="shared" si="24"/>
        <v>Heilongjiang CM</v>
      </c>
      <c r="E237" s="29" t="s">
        <v>103</v>
      </c>
      <c r="F237" s="41" t="s">
        <v>225</v>
      </c>
      <c r="G237" s="42">
        <v>0</v>
      </c>
      <c r="H237" s="42"/>
      <c r="I237" s="42"/>
      <c r="J237" s="42"/>
      <c r="K237" s="43"/>
      <c r="L237" s="42"/>
      <c r="N237" s="14" t="str">
        <f t="shared" si="20"/>
        <v>Heilongjiang CM黑河</v>
      </c>
    </row>
    <row r="238" spans="1:14">
      <c r="A238" s="29" t="s">
        <v>84</v>
      </c>
      <c r="B238" s="29" t="s">
        <v>68</v>
      </c>
      <c r="C238" s="29" t="s">
        <v>100</v>
      </c>
      <c r="D238" s="25" t="str">
        <f t="shared" si="24"/>
        <v>Heilongjiang CM</v>
      </c>
      <c r="E238" s="29" t="s">
        <v>104</v>
      </c>
      <c r="F238" s="41" t="s">
        <v>225</v>
      </c>
      <c r="G238" s="42">
        <v>0</v>
      </c>
      <c r="H238" s="42"/>
      <c r="I238" s="42"/>
      <c r="J238" s="42"/>
      <c r="K238" s="43"/>
      <c r="L238" s="42"/>
      <c r="N238" s="14" t="str">
        <f t="shared" si="20"/>
        <v>Heilongjiang CM七台河</v>
      </c>
    </row>
    <row r="239" spans="1:14">
      <c r="A239" s="29" t="s">
        <v>84</v>
      </c>
      <c r="B239" s="29" t="s">
        <v>68</v>
      </c>
      <c r="C239" s="29" t="s">
        <v>100</v>
      </c>
      <c r="D239" s="25" t="str">
        <f t="shared" si="24"/>
        <v>Heilongjiang CM</v>
      </c>
      <c r="E239" s="29" t="s">
        <v>105</v>
      </c>
      <c r="F239" s="41" t="s">
        <v>225</v>
      </c>
      <c r="G239" s="42">
        <v>0</v>
      </c>
      <c r="H239" s="42"/>
      <c r="I239" s="42"/>
      <c r="J239" s="42"/>
      <c r="K239" s="43"/>
      <c r="L239" s="42"/>
      <c r="N239" s="14" t="str">
        <f t="shared" si="20"/>
        <v>Heilongjiang CM加格达奇</v>
      </c>
    </row>
    <row r="240" spans="1:14">
      <c r="A240" s="29" t="s">
        <v>84</v>
      </c>
      <c r="B240" s="29" t="s">
        <v>91</v>
      </c>
      <c r="C240" s="29" t="s">
        <v>100</v>
      </c>
      <c r="D240" s="25" t="str">
        <f t="shared" si="24"/>
        <v>Heilongjiang CU</v>
      </c>
      <c r="E240" s="29" t="s">
        <v>106</v>
      </c>
      <c r="F240" s="41" t="s">
        <v>225</v>
      </c>
      <c r="G240" s="42">
        <v>0</v>
      </c>
      <c r="H240" s="42"/>
      <c r="I240" s="42"/>
      <c r="J240" s="42"/>
      <c r="K240" s="43"/>
      <c r="L240" s="42"/>
      <c r="N240" s="14" t="str">
        <f t="shared" si="20"/>
        <v>Heilongjiang CU齐齐哈尔</v>
      </c>
    </row>
    <row r="241" spans="1:14">
      <c r="A241" s="29" t="s">
        <v>84</v>
      </c>
      <c r="B241" s="29" t="s">
        <v>91</v>
      </c>
      <c r="C241" s="29" t="s">
        <v>100</v>
      </c>
      <c r="D241" s="25" t="str">
        <f t="shared" si="24"/>
        <v>Heilongjiang CU</v>
      </c>
      <c r="E241" s="29" t="s">
        <v>102</v>
      </c>
      <c r="F241" s="41" t="s">
        <v>225</v>
      </c>
      <c r="G241" s="42">
        <v>0</v>
      </c>
      <c r="H241" s="42"/>
      <c r="I241" s="42"/>
      <c r="J241" s="42"/>
      <c r="K241" s="43"/>
      <c r="L241" s="42"/>
      <c r="N241" s="14" t="str">
        <f t="shared" si="20"/>
        <v>Heilongjiang CU佳木斯</v>
      </c>
    </row>
    <row r="242" spans="1:14">
      <c r="A242" s="29" t="s">
        <v>84</v>
      </c>
      <c r="B242" s="29" t="s">
        <v>91</v>
      </c>
      <c r="C242" s="29" t="s">
        <v>100</v>
      </c>
      <c r="D242" s="25" t="str">
        <f t="shared" si="24"/>
        <v>Heilongjiang CU</v>
      </c>
      <c r="E242" s="29" t="s">
        <v>107</v>
      </c>
      <c r="F242" s="41" t="s">
        <v>225</v>
      </c>
      <c r="G242" s="42">
        <v>0</v>
      </c>
      <c r="H242" s="42"/>
      <c r="I242" s="42"/>
      <c r="J242" s="42"/>
      <c r="K242" s="43"/>
      <c r="L242" s="42"/>
      <c r="N242" s="14" t="str">
        <f t="shared" si="20"/>
        <v>Heilongjiang CU双鸭山</v>
      </c>
    </row>
    <row r="243" spans="1:14">
      <c r="A243" s="29" t="s">
        <v>84</v>
      </c>
      <c r="B243" s="29" t="s">
        <v>91</v>
      </c>
      <c r="C243" s="29" t="s">
        <v>100</v>
      </c>
      <c r="D243" s="25" t="str">
        <f t="shared" si="24"/>
        <v>Heilongjiang CU</v>
      </c>
      <c r="E243" s="29" t="s">
        <v>104</v>
      </c>
      <c r="F243" s="41" t="s">
        <v>225</v>
      </c>
      <c r="G243" s="42">
        <v>0</v>
      </c>
      <c r="H243" s="42"/>
      <c r="I243" s="42"/>
      <c r="J243" s="42"/>
      <c r="K243" s="43"/>
      <c r="L243" s="42"/>
      <c r="N243" s="14" t="str">
        <f t="shared" si="20"/>
        <v>Heilongjiang CU七台河</v>
      </c>
    </row>
    <row r="244" spans="1:14">
      <c r="A244" s="29" t="s">
        <v>84</v>
      </c>
      <c r="B244" s="29" t="s">
        <v>91</v>
      </c>
      <c r="C244" s="29" t="s">
        <v>100</v>
      </c>
      <c r="D244" s="25" t="str">
        <f t="shared" si="24"/>
        <v>Heilongjiang CU</v>
      </c>
      <c r="E244" s="29" t="s">
        <v>108</v>
      </c>
      <c r="F244" s="41" t="s">
        <v>225</v>
      </c>
      <c r="G244" s="42">
        <v>0</v>
      </c>
      <c r="H244" s="42"/>
      <c r="I244" s="42"/>
      <c r="J244" s="42"/>
      <c r="K244" s="43"/>
      <c r="L244" s="42"/>
      <c r="N244" s="14" t="str">
        <f t="shared" si="20"/>
        <v>Heilongjiang CU鸡西</v>
      </c>
    </row>
    <row r="245" spans="1:14">
      <c r="A245" s="29" t="s">
        <v>84</v>
      </c>
      <c r="B245" s="29" t="s">
        <v>91</v>
      </c>
      <c r="C245" s="29" t="s">
        <v>100</v>
      </c>
      <c r="D245" s="25" t="str">
        <f t="shared" si="24"/>
        <v>Heilongjiang CU</v>
      </c>
      <c r="E245" s="29" t="s">
        <v>109</v>
      </c>
      <c r="F245" s="41" t="s">
        <v>225</v>
      </c>
      <c r="G245" s="42">
        <v>0</v>
      </c>
      <c r="H245" s="42"/>
      <c r="I245" s="42"/>
      <c r="J245" s="42"/>
      <c r="K245" s="43"/>
      <c r="L245" s="42"/>
      <c r="N245" s="14" t="str">
        <f t="shared" si="20"/>
        <v>Heilongjiang CU大兴安岭</v>
      </c>
    </row>
    <row r="246" spans="1:14">
      <c r="A246" s="29" t="s">
        <v>84</v>
      </c>
      <c r="B246" s="29" t="s">
        <v>68</v>
      </c>
      <c r="C246" s="29" t="s">
        <v>110</v>
      </c>
      <c r="D246" s="25" t="str">
        <f t="shared" si="24"/>
        <v>Henan CM</v>
      </c>
      <c r="E246" s="29" t="s">
        <v>111</v>
      </c>
      <c r="F246" s="41" t="s">
        <v>225</v>
      </c>
      <c r="G246" s="42">
        <v>91</v>
      </c>
      <c r="H246" s="42">
        <v>91</v>
      </c>
      <c r="I246" s="42">
        <v>0</v>
      </c>
      <c r="J246" s="42"/>
      <c r="K246" s="52">
        <f>H246/G246</f>
        <v>1</v>
      </c>
      <c r="L246" s="42"/>
      <c r="N246" s="14" t="str">
        <f t="shared" si="20"/>
        <v>Henan CM南阳</v>
      </c>
    </row>
    <row r="247" spans="1:14">
      <c r="A247" s="29" t="s">
        <v>84</v>
      </c>
      <c r="B247" s="29" t="s">
        <v>68</v>
      </c>
      <c r="C247" s="29" t="s">
        <v>110</v>
      </c>
      <c r="D247" s="25" t="str">
        <f t="shared" si="24"/>
        <v>Henan CM</v>
      </c>
      <c r="E247" s="29" t="s">
        <v>112</v>
      </c>
      <c r="F247" s="41" t="s">
        <v>225</v>
      </c>
      <c r="G247" s="42">
        <v>0</v>
      </c>
      <c r="H247" s="42"/>
      <c r="I247" s="42"/>
      <c r="J247" s="42"/>
      <c r="K247" s="43"/>
      <c r="L247" s="42"/>
      <c r="N247" s="14" t="str">
        <f t="shared" si="20"/>
        <v>Henan CM许昌</v>
      </c>
    </row>
    <row r="248" spans="1:14">
      <c r="A248" s="29" t="s">
        <v>84</v>
      </c>
      <c r="B248" s="29" t="s">
        <v>68</v>
      </c>
      <c r="C248" s="29" t="s">
        <v>110</v>
      </c>
      <c r="D248" s="25" t="str">
        <f t="shared" si="24"/>
        <v>Henan CM</v>
      </c>
      <c r="E248" s="29" t="s">
        <v>113</v>
      </c>
      <c r="F248" s="41" t="s">
        <v>225</v>
      </c>
      <c r="G248" s="42">
        <v>0</v>
      </c>
      <c r="H248" s="42"/>
      <c r="I248" s="42"/>
      <c r="J248" s="42"/>
      <c r="K248" s="43"/>
      <c r="L248" s="42"/>
      <c r="N248" s="14" t="str">
        <f t="shared" si="20"/>
        <v>Henan CM开封</v>
      </c>
    </row>
    <row r="249" spans="1:14">
      <c r="A249" s="29" t="s">
        <v>84</v>
      </c>
      <c r="B249" s="29" t="s">
        <v>68</v>
      </c>
      <c r="C249" s="29" t="s">
        <v>110</v>
      </c>
      <c r="D249" s="25" t="str">
        <f t="shared" si="24"/>
        <v>Henan CM</v>
      </c>
      <c r="E249" s="29" t="s">
        <v>114</v>
      </c>
      <c r="F249" s="41" t="s">
        <v>225</v>
      </c>
      <c r="G249" s="42">
        <v>0</v>
      </c>
      <c r="H249" s="42"/>
      <c r="I249" s="42"/>
      <c r="J249" s="42"/>
      <c r="K249" s="43"/>
      <c r="L249" s="42"/>
      <c r="N249" s="14" t="str">
        <f t="shared" si="20"/>
        <v>Henan CM漯河</v>
      </c>
    </row>
    <row r="250" spans="1:14">
      <c r="A250" s="25" t="s">
        <v>13</v>
      </c>
      <c r="B250" s="25" t="s">
        <v>11</v>
      </c>
      <c r="C250" s="25" t="s">
        <v>82</v>
      </c>
      <c r="D250" s="25" t="str">
        <f t="shared" si="24"/>
        <v>HuBei CM</v>
      </c>
      <c r="E250" s="29" t="s">
        <v>196</v>
      </c>
      <c r="F250" s="41" t="s">
        <v>225</v>
      </c>
      <c r="G250" s="42">
        <v>0</v>
      </c>
      <c r="H250" s="42"/>
      <c r="I250" s="42"/>
      <c r="J250" s="42"/>
      <c r="K250" s="43"/>
      <c r="L250" s="42"/>
      <c r="N250" s="14" t="str">
        <f t="shared" si="20"/>
        <v>HuBei CM咸宁</v>
      </c>
    </row>
    <row r="251" spans="1:14">
      <c r="A251" s="25" t="s">
        <v>13</v>
      </c>
      <c r="B251" s="25" t="s">
        <v>11</v>
      </c>
      <c r="C251" s="25" t="s">
        <v>83</v>
      </c>
      <c r="D251" s="25" t="str">
        <f t="shared" si="24"/>
        <v>HuNan CM</v>
      </c>
      <c r="E251" s="29" t="s">
        <v>199</v>
      </c>
      <c r="F251" s="41" t="s">
        <v>225</v>
      </c>
      <c r="G251" s="42">
        <v>0</v>
      </c>
      <c r="H251" s="42"/>
      <c r="I251" s="42"/>
      <c r="J251" s="42"/>
      <c r="K251" s="43"/>
      <c r="L251" s="42"/>
      <c r="N251" s="14" t="str">
        <f t="shared" si="20"/>
        <v>HuNan CM岳阳</v>
      </c>
    </row>
    <row r="252" spans="1:14">
      <c r="A252" s="29" t="s">
        <v>192</v>
      </c>
      <c r="B252" s="29" t="s">
        <v>68</v>
      </c>
      <c r="C252" s="29" t="s">
        <v>197</v>
      </c>
      <c r="D252" s="25" t="str">
        <f t="shared" si="24"/>
        <v>Hunan CM</v>
      </c>
      <c r="E252" s="29" t="s">
        <v>198</v>
      </c>
      <c r="F252" s="41" t="s">
        <v>225</v>
      </c>
      <c r="G252" s="42">
        <v>0</v>
      </c>
      <c r="H252" s="42"/>
      <c r="I252" s="42"/>
      <c r="J252" s="42"/>
      <c r="K252" s="43"/>
      <c r="L252" s="42"/>
      <c r="N252" s="14" t="str">
        <f t="shared" si="20"/>
        <v>Hunan CM株洲</v>
      </c>
    </row>
    <row r="253" spans="1:14">
      <c r="A253" s="29" t="s">
        <v>84</v>
      </c>
      <c r="B253" s="29" t="s">
        <v>68</v>
      </c>
      <c r="C253" s="29" t="s">
        <v>115</v>
      </c>
      <c r="D253" s="25" t="str">
        <f t="shared" si="24"/>
        <v>Inner Mongoria CM</v>
      </c>
      <c r="E253" s="29" t="s">
        <v>116</v>
      </c>
      <c r="F253" s="41" t="s">
        <v>225</v>
      </c>
      <c r="G253" s="42">
        <v>0</v>
      </c>
      <c r="H253" s="42"/>
      <c r="I253" s="42"/>
      <c r="J253" s="42"/>
      <c r="K253" s="43"/>
      <c r="L253" s="42"/>
      <c r="N253" s="14" t="str">
        <f t="shared" si="20"/>
        <v>Inner Mongoria CM包头</v>
      </c>
    </row>
    <row r="254" spans="1:14" s="14" customFormat="1">
      <c r="A254" s="25" t="s">
        <v>13</v>
      </c>
      <c r="B254" s="25" t="s">
        <v>11</v>
      </c>
      <c r="C254" s="25" t="s">
        <v>53</v>
      </c>
      <c r="D254" s="25" t="str">
        <f t="shared" ref="D254" si="25">C254&amp;" "&amp;B254</f>
        <v>Jiangsu CM</v>
      </c>
      <c r="E254" s="25" t="s">
        <v>61</v>
      </c>
      <c r="F254" s="41" t="s">
        <v>225</v>
      </c>
      <c r="G254" s="42">
        <v>1600</v>
      </c>
      <c r="H254" s="42">
        <v>1600</v>
      </c>
      <c r="I254" s="42">
        <v>0</v>
      </c>
      <c r="J254" s="42"/>
      <c r="K254" s="52">
        <f t="shared" ref="K254:K256" si="26">H254/G254</f>
        <v>1</v>
      </c>
      <c r="L254" s="42"/>
      <c r="N254" s="14" t="str">
        <f t="shared" si="20"/>
        <v>Jiangsu CM无锡</v>
      </c>
    </row>
    <row r="255" spans="1:14" s="14" customFormat="1">
      <c r="A255" s="25" t="s">
        <v>13</v>
      </c>
      <c r="B255" s="25" t="s">
        <v>11</v>
      </c>
      <c r="C255" s="25" t="s">
        <v>53</v>
      </c>
      <c r="D255" s="25" t="str">
        <f t="shared" ref="D255" si="27">C255&amp;" "&amp;B255</f>
        <v>Jiangsu CM</v>
      </c>
      <c r="E255" s="25" t="s">
        <v>54</v>
      </c>
      <c r="F255" s="41" t="s">
        <v>225</v>
      </c>
      <c r="G255" s="42">
        <v>2929</v>
      </c>
      <c r="H255" s="42">
        <v>2929</v>
      </c>
      <c r="I255" s="42">
        <v>0</v>
      </c>
      <c r="J255" s="42"/>
      <c r="K255" s="52">
        <f t="shared" si="26"/>
        <v>1</v>
      </c>
      <c r="L255" s="42"/>
      <c r="N255" s="14" t="str">
        <f t="shared" si="20"/>
        <v>Jiangsu CM苏州</v>
      </c>
    </row>
    <row r="256" spans="1:14" s="14" customFormat="1">
      <c r="A256" s="25" t="s">
        <v>13</v>
      </c>
      <c r="B256" s="25" t="s">
        <v>11</v>
      </c>
      <c r="C256" s="25" t="s">
        <v>53</v>
      </c>
      <c r="D256" s="25" t="str">
        <f t="shared" ref="D256" si="28">C256&amp;" "&amp;B256</f>
        <v>Jiangsu CM</v>
      </c>
      <c r="E256" s="25" t="s">
        <v>60</v>
      </c>
      <c r="F256" s="41" t="s">
        <v>225</v>
      </c>
      <c r="G256" s="15">
        <v>1566</v>
      </c>
      <c r="H256" s="15">
        <v>1566</v>
      </c>
      <c r="I256" s="42">
        <v>0</v>
      </c>
      <c r="J256" s="42"/>
      <c r="K256" s="52">
        <f t="shared" si="26"/>
        <v>1</v>
      </c>
      <c r="L256" s="42"/>
      <c r="N256" s="14" t="str">
        <f t="shared" si="20"/>
        <v>Jiangsu CM南通</v>
      </c>
    </row>
    <row r="257" spans="1:14">
      <c r="A257" s="25" t="s">
        <v>13</v>
      </c>
      <c r="B257" s="25" t="s">
        <v>11</v>
      </c>
      <c r="C257" s="25" t="s">
        <v>65</v>
      </c>
      <c r="D257" s="25" t="str">
        <f t="shared" si="24"/>
        <v>JiangXi CM</v>
      </c>
      <c r="E257" s="29" t="s">
        <v>201</v>
      </c>
      <c r="F257" s="41" t="s">
        <v>225</v>
      </c>
      <c r="G257" s="42">
        <v>0</v>
      </c>
      <c r="H257" s="42"/>
      <c r="I257" s="42"/>
      <c r="J257" s="42"/>
      <c r="K257" s="43"/>
      <c r="L257" s="42"/>
      <c r="N257" s="14" t="str">
        <f t="shared" si="20"/>
        <v>JiangXi CM抚州</v>
      </c>
    </row>
    <row r="258" spans="1:14">
      <c r="A258" s="29" t="s">
        <v>192</v>
      </c>
      <c r="B258" s="29" t="s">
        <v>68</v>
      </c>
      <c r="C258" s="29" t="s">
        <v>200</v>
      </c>
      <c r="D258" s="25" t="str">
        <f t="shared" si="24"/>
        <v>Jiangxi CM</v>
      </c>
      <c r="E258" s="29" t="s">
        <v>202</v>
      </c>
      <c r="F258" s="41" t="s">
        <v>225</v>
      </c>
      <c r="G258" s="42">
        <v>0</v>
      </c>
      <c r="H258" s="42"/>
      <c r="I258" s="42"/>
      <c r="J258" s="42"/>
      <c r="K258" s="43"/>
      <c r="L258" s="42"/>
      <c r="N258" s="14" t="str">
        <f t="shared" ref="N258:N312" si="29">D258&amp;E258</f>
        <v>Jiangxi CM上饶</v>
      </c>
    </row>
    <row r="259" spans="1:14">
      <c r="A259" s="29" t="s">
        <v>84</v>
      </c>
      <c r="B259" s="29" t="s">
        <v>91</v>
      </c>
      <c r="C259" s="29" t="s">
        <v>117</v>
      </c>
      <c r="D259" s="25" t="str">
        <f t="shared" si="24"/>
        <v>Jilin CU</v>
      </c>
      <c r="E259" s="29" t="s">
        <v>118</v>
      </c>
      <c r="F259" s="41" t="s">
        <v>225</v>
      </c>
      <c r="G259" s="42">
        <v>0</v>
      </c>
      <c r="H259" s="42"/>
      <c r="I259" s="42"/>
      <c r="J259" s="42"/>
      <c r="K259" s="43"/>
      <c r="L259" s="42"/>
      <c r="N259" s="14" t="str">
        <f t="shared" si="29"/>
        <v>Jilin CU长春</v>
      </c>
    </row>
    <row r="260" spans="1:14">
      <c r="A260" s="29" t="s">
        <v>139</v>
      </c>
      <c r="B260" s="29" t="s">
        <v>91</v>
      </c>
      <c r="C260" s="29" t="s">
        <v>117</v>
      </c>
      <c r="D260" s="25" t="str">
        <f t="shared" si="24"/>
        <v>Jilin CU</v>
      </c>
      <c r="E260" s="29" t="s">
        <v>140</v>
      </c>
      <c r="F260" s="41" t="s">
        <v>225</v>
      </c>
      <c r="G260" s="42">
        <v>0</v>
      </c>
      <c r="H260" s="42"/>
      <c r="I260" s="42"/>
      <c r="J260" s="42"/>
      <c r="K260" s="43"/>
      <c r="L260" s="42"/>
      <c r="N260" s="14" t="str">
        <f t="shared" si="29"/>
        <v>Jilin CU四平</v>
      </c>
    </row>
    <row r="261" spans="1:14">
      <c r="A261" s="30" t="s">
        <v>139</v>
      </c>
      <c r="B261" s="30" t="s">
        <v>91</v>
      </c>
      <c r="C261" s="30" t="s">
        <v>117</v>
      </c>
      <c r="D261" s="25" t="str">
        <f t="shared" si="24"/>
        <v>Jilin CU</v>
      </c>
      <c r="E261" s="30" t="s">
        <v>141</v>
      </c>
      <c r="F261" s="41" t="s">
        <v>225</v>
      </c>
      <c r="G261" s="42">
        <v>0</v>
      </c>
      <c r="H261" s="42"/>
      <c r="I261" s="42"/>
      <c r="J261" s="42"/>
      <c r="K261" s="43"/>
      <c r="L261" s="42"/>
      <c r="N261" s="14" t="str">
        <f t="shared" si="29"/>
        <v>Jilin CU辽源</v>
      </c>
    </row>
    <row r="262" spans="1:14">
      <c r="A262" s="29" t="s">
        <v>84</v>
      </c>
      <c r="B262" s="29" t="s">
        <v>68</v>
      </c>
      <c r="C262" s="29" t="s">
        <v>119</v>
      </c>
      <c r="D262" s="25" t="str">
        <f t="shared" si="24"/>
        <v>Liaoning CM</v>
      </c>
      <c r="E262" s="29" t="s">
        <v>120</v>
      </c>
      <c r="F262" s="41" t="s">
        <v>225</v>
      </c>
      <c r="G262" s="42">
        <v>650</v>
      </c>
      <c r="H262" s="42">
        <v>650</v>
      </c>
      <c r="I262" s="42">
        <v>0</v>
      </c>
      <c r="J262" s="42"/>
      <c r="K262" s="52">
        <f>H262/G262</f>
        <v>1</v>
      </c>
      <c r="L262" s="42"/>
      <c r="N262" s="14" t="str">
        <f t="shared" si="29"/>
        <v>Liaoning CM沈阳</v>
      </c>
    </row>
    <row r="263" spans="1:14">
      <c r="A263" s="29" t="s">
        <v>84</v>
      </c>
      <c r="B263" s="29" t="s">
        <v>68</v>
      </c>
      <c r="C263" s="29" t="s">
        <v>119</v>
      </c>
      <c r="D263" s="25" t="str">
        <f t="shared" si="24"/>
        <v>Liaoning CM</v>
      </c>
      <c r="E263" s="29" t="s">
        <v>121</v>
      </c>
      <c r="F263" s="41" t="s">
        <v>225</v>
      </c>
      <c r="G263" s="42">
        <v>0</v>
      </c>
      <c r="H263" s="42"/>
      <c r="I263" s="42"/>
      <c r="J263" s="42"/>
      <c r="K263" s="43"/>
      <c r="L263" s="42"/>
      <c r="N263" s="14" t="str">
        <f t="shared" si="29"/>
        <v>Liaoning CM营口</v>
      </c>
    </row>
    <row r="264" spans="1:14">
      <c r="A264" s="29" t="s">
        <v>84</v>
      </c>
      <c r="B264" s="29" t="s">
        <v>85</v>
      </c>
      <c r="C264" s="29" t="s">
        <v>122</v>
      </c>
      <c r="D264" s="25" t="str">
        <f t="shared" si="24"/>
        <v>Shaanxi CT</v>
      </c>
      <c r="E264" s="29" t="s">
        <v>123</v>
      </c>
      <c r="F264" s="41" t="s">
        <v>225</v>
      </c>
      <c r="G264" s="42">
        <v>0</v>
      </c>
      <c r="H264" s="42"/>
      <c r="I264" s="42"/>
      <c r="J264" s="42"/>
      <c r="K264" s="43"/>
      <c r="L264" s="42"/>
      <c r="N264" s="14" t="str">
        <f t="shared" si="29"/>
        <v>Shaanxi CT榆林</v>
      </c>
    </row>
    <row r="265" spans="1:14">
      <c r="A265" s="29" t="s">
        <v>84</v>
      </c>
      <c r="B265" s="29" t="s">
        <v>85</v>
      </c>
      <c r="C265" s="29" t="s">
        <v>122</v>
      </c>
      <c r="D265" s="25" t="str">
        <f t="shared" si="24"/>
        <v>Shaanxi CT</v>
      </c>
      <c r="E265" s="29" t="s">
        <v>124</v>
      </c>
      <c r="F265" s="41" t="s">
        <v>225</v>
      </c>
      <c r="G265" s="42">
        <v>0</v>
      </c>
      <c r="H265" s="42"/>
      <c r="I265" s="42"/>
      <c r="J265" s="42"/>
      <c r="K265" s="43"/>
      <c r="L265" s="42"/>
      <c r="N265" s="14" t="str">
        <f t="shared" si="29"/>
        <v>Shaanxi CT延安</v>
      </c>
    </row>
    <row r="266" spans="1:14">
      <c r="A266" s="29" t="s">
        <v>84</v>
      </c>
      <c r="B266" s="29" t="s">
        <v>68</v>
      </c>
      <c r="C266" s="29" t="s">
        <v>125</v>
      </c>
      <c r="D266" s="25" t="str">
        <f t="shared" si="24"/>
        <v>Shandong CM</v>
      </c>
      <c r="E266" s="29" t="s">
        <v>126</v>
      </c>
      <c r="F266" s="41" t="s">
        <v>225</v>
      </c>
      <c r="G266" s="42">
        <v>0</v>
      </c>
      <c r="H266" s="42"/>
      <c r="I266" s="42"/>
      <c r="J266" s="42"/>
      <c r="K266" s="43"/>
      <c r="L266" s="42"/>
      <c r="N266" s="14" t="str">
        <f t="shared" si="29"/>
        <v>Shandong CM德州</v>
      </c>
    </row>
    <row r="267" spans="1:14">
      <c r="A267" s="29" t="s">
        <v>84</v>
      </c>
      <c r="B267" s="29" t="s">
        <v>68</v>
      </c>
      <c r="C267" s="29" t="s">
        <v>125</v>
      </c>
      <c r="D267" s="25" t="str">
        <f t="shared" si="24"/>
        <v>Shandong CM</v>
      </c>
      <c r="E267" s="29" t="s">
        <v>127</v>
      </c>
      <c r="F267" s="41" t="s">
        <v>225</v>
      </c>
      <c r="G267" s="42">
        <v>0</v>
      </c>
      <c r="H267" s="42"/>
      <c r="I267" s="42"/>
      <c r="J267" s="42"/>
      <c r="K267" s="43"/>
      <c r="L267" s="42"/>
      <c r="N267" s="14" t="str">
        <f t="shared" si="29"/>
        <v>Shandong CM聊城</v>
      </c>
    </row>
    <row r="268" spans="1:14">
      <c r="A268" s="29" t="s">
        <v>84</v>
      </c>
      <c r="B268" s="29" t="s">
        <v>68</v>
      </c>
      <c r="C268" s="29" t="s">
        <v>125</v>
      </c>
      <c r="D268" s="25" t="str">
        <f t="shared" si="24"/>
        <v>Shandong CM</v>
      </c>
      <c r="E268" s="29" t="s">
        <v>128</v>
      </c>
      <c r="F268" s="41" t="s">
        <v>225</v>
      </c>
      <c r="G268" s="42">
        <v>0</v>
      </c>
      <c r="H268" s="42"/>
      <c r="I268" s="42"/>
      <c r="J268" s="42"/>
      <c r="K268" s="43"/>
      <c r="L268" s="42"/>
      <c r="N268" s="14" t="str">
        <f t="shared" si="29"/>
        <v>Shandong CM滨州</v>
      </c>
    </row>
    <row r="269" spans="1:14">
      <c r="A269" s="29" t="s">
        <v>84</v>
      </c>
      <c r="B269" s="29" t="s">
        <v>68</v>
      </c>
      <c r="C269" s="29" t="s">
        <v>125</v>
      </c>
      <c r="D269" s="25" t="str">
        <f t="shared" si="24"/>
        <v>Shandong CM</v>
      </c>
      <c r="E269" s="29" t="s">
        <v>129</v>
      </c>
      <c r="F269" s="41" t="s">
        <v>225</v>
      </c>
      <c r="G269" s="42">
        <v>0</v>
      </c>
      <c r="H269" s="42"/>
      <c r="I269" s="42"/>
      <c r="J269" s="42"/>
      <c r="K269" s="43"/>
      <c r="L269" s="42"/>
      <c r="N269" s="14" t="str">
        <f t="shared" si="29"/>
        <v>Shandong CM东营</v>
      </c>
    </row>
    <row r="270" spans="1:14">
      <c r="A270" s="29" t="s">
        <v>84</v>
      </c>
      <c r="B270" s="29" t="s">
        <v>91</v>
      </c>
      <c r="C270" s="29" t="s">
        <v>125</v>
      </c>
      <c r="D270" s="25" t="str">
        <f t="shared" si="24"/>
        <v>Shandong CU</v>
      </c>
      <c r="E270" s="29" t="s">
        <v>130</v>
      </c>
      <c r="F270" s="41" t="s">
        <v>225</v>
      </c>
      <c r="G270" s="42">
        <v>0</v>
      </c>
      <c r="H270" s="42"/>
      <c r="I270" s="42"/>
      <c r="J270" s="42"/>
      <c r="K270" s="43"/>
      <c r="L270" s="42"/>
      <c r="N270" s="14" t="str">
        <f t="shared" si="29"/>
        <v>Shandong CU潍坊</v>
      </c>
    </row>
    <row r="271" spans="1:14">
      <c r="A271" s="29" t="s">
        <v>84</v>
      </c>
      <c r="B271" s="29" t="s">
        <v>91</v>
      </c>
      <c r="C271" s="29" t="s">
        <v>125</v>
      </c>
      <c r="D271" s="25" t="str">
        <f t="shared" si="24"/>
        <v>Shandong CU</v>
      </c>
      <c r="E271" s="29" t="s">
        <v>131</v>
      </c>
      <c r="F271" s="41" t="s">
        <v>225</v>
      </c>
      <c r="G271" s="42">
        <v>0</v>
      </c>
      <c r="H271" s="42"/>
      <c r="I271" s="42"/>
      <c r="J271" s="42"/>
      <c r="K271" s="43"/>
      <c r="L271" s="42"/>
      <c r="N271" s="14" t="str">
        <f t="shared" si="29"/>
        <v>Shandong CU烟台</v>
      </c>
    </row>
    <row r="272" spans="1:14">
      <c r="A272" s="29" t="s">
        <v>84</v>
      </c>
      <c r="B272" s="29" t="s">
        <v>91</v>
      </c>
      <c r="C272" s="29" t="s">
        <v>125</v>
      </c>
      <c r="D272" s="25" t="str">
        <f t="shared" si="24"/>
        <v>Shandong CU</v>
      </c>
      <c r="E272" s="29" t="s">
        <v>128</v>
      </c>
      <c r="F272" s="41" t="s">
        <v>225</v>
      </c>
      <c r="G272" s="42">
        <v>0</v>
      </c>
      <c r="H272" s="42"/>
      <c r="I272" s="42"/>
      <c r="J272" s="42"/>
      <c r="K272" s="43"/>
      <c r="L272" s="42"/>
      <c r="N272" s="14" t="str">
        <f t="shared" si="29"/>
        <v>Shandong CU滨州</v>
      </c>
    </row>
    <row r="273" spans="1:14">
      <c r="A273" s="29" t="s">
        <v>84</v>
      </c>
      <c r="B273" s="29" t="s">
        <v>91</v>
      </c>
      <c r="C273" s="29" t="s">
        <v>125</v>
      </c>
      <c r="D273" s="25" t="str">
        <f t="shared" si="24"/>
        <v>Shandong CU</v>
      </c>
      <c r="E273" s="29" t="s">
        <v>132</v>
      </c>
      <c r="F273" s="41" t="s">
        <v>225</v>
      </c>
      <c r="G273" s="42">
        <v>0</v>
      </c>
      <c r="H273" s="42"/>
      <c r="I273" s="42"/>
      <c r="J273" s="42"/>
      <c r="K273" s="43"/>
      <c r="L273" s="42"/>
      <c r="N273" s="14" t="str">
        <f t="shared" si="29"/>
        <v>Shandong CU淄博</v>
      </c>
    </row>
    <row r="274" spans="1:14">
      <c r="A274" s="29" t="s">
        <v>84</v>
      </c>
      <c r="B274" s="29" t="s">
        <v>91</v>
      </c>
      <c r="C274" s="29" t="s">
        <v>125</v>
      </c>
      <c r="D274" s="25" t="str">
        <f t="shared" si="24"/>
        <v>Shandong CU</v>
      </c>
      <c r="E274" s="29" t="s">
        <v>126</v>
      </c>
      <c r="F274" s="41" t="s">
        <v>225</v>
      </c>
      <c r="G274" s="42">
        <v>0</v>
      </c>
      <c r="H274" s="42"/>
      <c r="I274" s="42"/>
      <c r="J274" s="42"/>
      <c r="K274" s="43"/>
      <c r="L274" s="42"/>
      <c r="N274" s="14" t="str">
        <f t="shared" si="29"/>
        <v>Shandong CU德州</v>
      </c>
    </row>
    <row r="275" spans="1:14">
      <c r="A275" s="29" t="s">
        <v>84</v>
      </c>
      <c r="B275" s="29" t="s">
        <v>91</v>
      </c>
      <c r="C275" s="29" t="s">
        <v>133</v>
      </c>
      <c r="D275" s="25" t="str">
        <f t="shared" si="24"/>
        <v>Shanxi CU</v>
      </c>
      <c r="E275" s="29" t="s">
        <v>134</v>
      </c>
      <c r="F275" s="41" t="s">
        <v>225</v>
      </c>
      <c r="G275" s="42">
        <v>0</v>
      </c>
      <c r="H275" s="42"/>
      <c r="I275" s="42"/>
      <c r="J275" s="42"/>
      <c r="K275" s="43"/>
      <c r="L275" s="42"/>
      <c r="N275" s="14" t="str">
        <f t="shared" si="29"/>
        <v>Shanxi CU晋中</v>
      </c>
    </row>
    <row r="276" spans="1:14">
      <c r="A276" s="29" t="s">
        <v>84</v>
      </c>
      <c r="B276" s="29" t="s">
        <v>91</v>
      </c>
      <c r="C276" s="29" t="s">
        <v>133</v>
      </c>
      <c r="D276" s="25" t="str">
        <f t="shared" si="24"/>
        <v>Shanxi CU</v>
      </c>
      <c r="E276" s="29" t="s">
        <v>137</v>
      </c>
      <c r="F276" s="41" t="s">
        <v>225</v>
      </c>
      <c r="G276" s="42">
        <v>0</v>
      </c>
      <c r="H276" s="42"/>
      <c r="I276" s="42"/>
      <c r="J276" s="42"/>
      <c r="K276" s="43"/>
      <c r="L276" s="42"/>
      <c r="N276" s="14" t="str">
        <f t="shared" si="29"/>
        <v>Shanxi CU太原</v>
      </c>
    </row>
    <row r="277" spans="1:14">
      <c r="A277" s="25" t="s">
        <v>14</v>
      </c>
      <c r="B277" s="25" t="s">
        <v>11</v>
      </c>
      <c r="C277" s="25" t="s">
        <v>15</v>
      </c>
      <c r="D277" s="25" t="str">
        <f t="shared" si="24"/>
        <v>Sichuan CM</v>
      </c>
      <c r="E277" s="29" t="s">
        <v>144</v>
      </c>
      <c r="F277" s="41" t="s">
        <v>225</v>
      </c>
      <c r="G277" s="42">
        <v>0</v>
      </c>
      <c r="H277" s="42"/>
      <c r="I277" s="42"/>
      <c r="J277" s="42"/>
      <c r="K277" s="43"/>
      <c r="L277" s="42"/>
      <c r="N277" s="14" t="str">
        <f t="shared" si="29"/>
        <v>Sichuan CM资阳</v>
      </c>
    </row>
    <row r="278" spans="1:14">
      <c r="A278" s="25" t="s">
        <v>14</v>
      </c>
      <c r="B278" s="25" t="s">
        <v>11</v>
      </c>
      <c r="C278" s="25" t="s">
        <v>15</v>
      </c>
      <c r="D278" s="25" t="str">
        <f t="shared" si="24"/>
        <v>Sichuan CM</v>
      </c>
      <c r="E278" s="29" t="s">
        <v>143</v>
      </c>
      <c r="F278" s="41" t="s">
        <v>225</v>
      </c>
      <c r="G278" s="42">
        <v>0</v>
      </c>
      <c r="H278" s="42"/>
      <c r="I278" s="42"/>
      <c r="J278" s="42"/>
      <c r="K278" s="43"/>
      <c r="L278" s="42"/>
      <c r="N278" s="14" t="str">
        <f t="shared" si="29"/>
        <v>Sichuan CM遂宁</v>
      </c>
    </row>
    <row r="279" spans="1:14">
      <c r="A279" s="25" t="s">
        <v>14</v>
      </c>
      <c r="B279" s="25" t="s">
        <v>18</v>
      </c>
      <c r="C279" s="25" t="s">
        <v>15</v>
      </c>
      <c r="D279" s="25" t="str">
        <f t="shared" si="24"/>
        <v>Sichuan CT</v>
      </c>
      <c r="E279" s="25" t="s">
        <v>215</v>
      </c>
      <c r="F279" s="41" t="s">
        <v>225</v>
      </c>
      <c r="G279" s="42">
        <v>0</v>
      </c>
      <c r="H279" s="42"/>
      <c r="I279" s="42"/>
      <c r="J279" s="42"/>
      <c r="K279" s="43"/>
      <c r="L279" s="42"/>
      <c r="N279" s="14" t="str">
        <f t="shared" si="29"/>
        <v>Sichuan CT绵阳</v>
      </c>
    </row>
    <row r="280" spans="1:14">
      <c r="A280" s="25" t="s">
        <v>14</v>
      </c>
      <c r="B280" s="25" t="s">
        <v>18</v>
      </c>
      <c r="C280" s="25" t="s">
        <v>15</v>
      </c>
      <c r="D280" s="25" t="str">
        <f t="shared" si="24"/>
        <v>Sichuan CT</v>
      </c>
      <c r="E280" s="25" t="s">
        <v>212</v>
      </c>
      <c r="F280" s="41" t="s">
        <v>225</v>
      </c>
      <c r="G280" s="42">
        <v>0</v>
      </c>
      <c r="H280" s="42"/>
      <c r="I280" s="42"/>
      <c r="J280" s="42"/>
      <c r="K280" s="43"/>
      <c r="L280" s="42"/>
      <c r="N280" s="14" t="str">
        <f t="shared" si="29"/>
        <v>Sichuan CT南充</v>
      </c>
    </row>
    <row r="281" spans="1:14">
      <c r="A281" s="25" t="s">
        <v>14</v>
      </c>
      <c r="B281" s="25" t="s">
        <v>18</v>
      </c>
      <c r="C281" s="25" t="s">
        <v>15</v>
      </c>
      <c r="D281" s="25" t="str">
        <f t="shared" si="24"/>
        <v>Sichuan CT</v>
      </c>
      <c r="E281" s="25" t="s">
        <v>213</v>
      </c>
      <c r="F281" s="41" t="s">
        <v>225</v>
      </c>
      <c r="G281" s="42">
        <v>0</v>
      </c>
      <c r="H281" s="42"/>
      <c r="I281" s="42"/>
      <c r="J281" s="42"/>
      <c r="K281" s="43"/>
      <c r="L281" s="42"/>
      <c r="N281" s="14" t="str">
        <f t="shared" si="29"/>
        <v>Sichuan CT达州</v>
      </c>
    </row>
    <row r="282" spans="1:14">
      <c r="A282" s="25" t="s">
        <v>14</v>
      </c>
      <c r="B282" s="25" t="s">
        <v>18</v>
      </c>
      <c r="C282" s="25" t="s">
        <v>15</v>
      </c>
      <c r="D282" s="25" t="str">
        <f t="shared" si="24"/>
        <v>Sichuan CT</v>
      </c>
      <c r="E282" s="25" t="s">
        <v>214</v>
      </c>
      <c r="F282" s="41" t="s">
        <v>225</v>
      </c>
      <c r="G282" s="42">
        <v>0</v>
      </c>
      <c r="H282" s="42"/>
      <c r="I282" s="42"/>
      <c r="J282" s="42"/>
      <c r="K282" s="43"/>
      <c r="L282" s="42"/>
      <c r="N282" s="14" t="str">
        <f t="shared" si="29"/>
        <v>Sichuan CT凉山</v>
      </c>
    </row>
    <row r="283" spans="1:14">
      <c r="A283" s="25" t="s">
        <v>14</v>
      </c>
      <c r="B283" s="40" t="s">
        <v>18</v>
      </c>
      <c r="C283" s="25" t="s">
        <v>15</v>
      </c>
      <c r="D283" s="25" t="str">
        <f t="shared" ref="D283:D346" si="30">C283&amp;" "&amp;B283</f>
        <v>Sichuan CT</v>
      </c>
      <c r="E283" s="25" t="s">
        <v>216</v>
      </c>
      <c r="F283" s="41" t="s">
        <v>225</v>
      </c>
      <c r="G283" s="42">
        <v>0</v>
      </c>
      <c r="H283" s="42"/>
      <c r="I283" s="42"/>
      <c r="J283" s="42"/>
      <c r="K283" s="43"/>
      <c r="L283" s="42"/>
      <c r="N283" s="14" t="str">
        <f t="shared" si="29"/>
        <v>Sichuan CT巴中</v>
      </c>
    </row>
    <row r="284" spans="1:14">
      <c r="A284" s="25" t="s">
        <v>14</v>
      </c>
      <c r="B284" s="40" t="s">
        <v>18</v>
      </c>
      <c r="C284" s="25" t="s">
        <v>15</v>
      </c>
      <c r="D284" s="25" t="str">
        <f t="shared" si="30"/>
        <v>Sichuan CT</v>
      </c>
      <c r="E284" s="25" t="s">
        <v>217</v>
      </c>
      <c r="F284" s="41" t="s">
        <v>225</v>
      </c>
      <c r="G284" s="42">
        <v>0</v>
      </c>
      <c r="H284" s="42"/>
      <c r="I284" s="42"/>
      <c r="J284" s="42"/>
      <c r="K284" s="43"/>
      <c r="L284" s="42"/>
      <c r="N284" s="14" t="str">
        <f t="shared" si="29"/>
        <v>Sichuan CT广元</v>
      </c>
    </row>
    <row r="285" spans="1:14">
      <c r="A285" s="25" t="s">
        <v>14</v>
      </c>
      <c r="B285" s="25" t="s">
        <v>18</v>
      </c>
      <c r="C285" s="25" t="s">
        <v>15</v>
      </c>
      <c r="D285" s="25" t="str">
        <f t="shared" si="30"/>
        <v>Sichuan CT</v>
      </c>
      <c r="E285" s="25" t="s">
        <v>218</v>
      </c>
      <c r="F285" s="41" t="s">
        <v>225</v>
      </c>
      <c r="G285" s="42">
        <v>0</v>
      </c>
      <c r="H285" s="42"/>
      <c r="I285" s="42"/>
      <c r="J285" s="42"/>
      <c r="K285" s="43"/>
      <c r="L285" s="42"/>
      <c r="N285" s="14" t="str">
        <f t="shared" si="29"/>
        <v>Sichuan CT内江</v>
      </c>
    </row>
    <row r="286" spans="1:14">
      <c r="A286" s="25" t="s">
        <v>14</v>
      </c>
      <c r="B286" s="25" t="s">
        <v>18</v>
      </c>
      <c r="C286" s="25" t="s">
        <v>15</v>
      </c>
      <c r="D286" s="25" t="str">
        <f t="shared" si="30"/>
        <v>Sichuan CT</v>
      </c>
      <c r="E286" s="25" t="s">
        <v>219</v>
      </c>
      <c r="F286" s="41" t="s">
        <v>225</v>
      </c>
      <c r="G286" s="42">
        <v>0</v>
      </c>
      <c r="H286" s="42"/>
      <c r="I286" s="42"/>
      <c r="J286" s="42"/>
      <c r="K286" s="43"/>
      <c r="L286" s="42"/>
      <c r="N286" s="14" t="str">
        <f t="shared" si="29"/>
        <v>Sichuan CT广安</v>
      </c>
    </row>
    <row r="287" spans="1:14">
      <c r="A287" s="25" t="s">
        <v>14</v>
      </c>
      <c r="B287" s="25" t="s">
        <v>16</v>
      </c>
      <c r="C287" s="25" t="s">
        <v>15</v>
      </c>
      <c r="D287" s="25" t="str">
        <f t="shared" si="30"/>
        <v>Sichuan CU</v>
      </c>
      <c r="E287" s="25" t="s">
        <v>205</v>
      </c>
      <c r="F287" s="41" t="s">
        <v>225</v>
      </c>
      <c r="G287" s="42">
        <v>0</v>
      </c>
      <c r="H287" s="42"/>
      <c r="I287" s="42"/>
      <c r="J287" s="42"/>
      <c r="K287" s="43"/>
      <c r="L287" s="42"/>
      <c r="N287" s="14" t="str">
        <f t="shared" si="29"/>
        <v>Sichuan CU成都</v>
      </c>
    </row>
    <row r="288" spans="1:14">
      <c r="A288" s="29" t="s">
        <v>84</v>
      </c>
      <c r="B288" s="29" t="s">
        <v>85</v>
      </c>
      <c r="C288" s="29" t="s">
        <v>135</v>
      </c>
      <c r="D288" s="25" t="str">
        <f t="shared" si="30"/>
        <v>Xinjiang CT</v>
      </c>
      <c r="E288" s="29" t="s">
        <v>136</v>
      </c>
      <c r="F288" s="41" t="s">
        <v>225</v>
      </c>
      <c r="G288" s="42">
        <v>0</v>
      </c>
      <c r="H288" s="42"/>
      <c r="I288" s="42"/>
      <c r="J288" s="42"/>
      <c r="K288" s="43"/>
      <c r="L288" s="42"/>
      <c r="N288" s="14" t="str">
        <f t="shared" si="29"/>
        <v>Xinjiang CT乌鲁木齐</v>
      </c>
    </row>
    <row r="289" spans="1:14">
      <c r="A289" s="25" t="s">
        <v>14</v>
      </c>
      <c r="B289" s="25" t="s">
        <v>18</v>
      </c>
      <c r="C289" s="25" t="s">
        <v>17</v>
      </c>
      <c r="D289" s="25" t="str">
        <f t="shared" si="30"/>
        <v>Yunnan CT</v>
      </c>
      <c r="E289" s="25" t="s">
        <v>206</v>
      </c>
      <c r="F289" s="41" t="s">
        <v>225</v>
      </c>
      <c r="G289" s="42">
        <v>0</v>
      </c>
      <c r="H289" s="42"/>
      <c r="I289" s="42"/>
      <c r="J289" s="42"/>
      <c r="K289" s="43"/>
      <c r="L289" s="42"/>
      <c r="N289" s="14" t="str">
        <f t="shared" si="29"/>
        <v>Yunnan CT昆明</v>
      </c>
    </row>
    <row r="290" spans="1:14">
      <c r="A290" s="25" t="s">
        <v>14</v>
      </c>
      <c r="B290" s="25" t="s">
        <v>18</v>
      </c>
      <c r="C290" s="25" t="s">
        <v>17</v>
      </c>
      <c r="D290" s="25" t="str">
        <f t="shared" si="30"/>
        <v>Yunnan CT</v>
      </c>
      <c r="E290" s="25" t="s">
        <v>207</v>
      </c>
      <c r="F290" s="41" t="s">
        <v>225</v>
      </c>
      <c r="G290" s="42">
        <v>0</v>
      </c>
      <c r="H290" s="42"/>
      <c r="I290" s="42"/>
      <c r="J290" s="42"/>
      <c r="K290" s="43"/>
      <c r="L290" s="42"/>
      <c r="N290" s="14" t="str">
        <f t="shared" si="29"/>
        <v>Yunnan CT曲靖</v>
      </c>
    </row>
    <row r="291" spans="1:14">
      <c r="A291" s="25" t="s">
        <v>14</v>
      </c>
      <c r="B291" s="25" t="s">
        <v>18</v>
      </c>
      <c r="C291" s="25" t="s">
        <v>17</v>
      </c>
      <c r="D291" s="25" t="str">
        <f t="shared" si="30"/>
        <v>Yunnan CT</v>
      </c>
      <c r="E291" s="25" t="s">
        <v>208</v>
      </c>
      <c r="F291" s="41" t="s">
        <v>225</v>
      </c>
      <c r="G291" s="42">
        <v>0</v>
      </c>
      <c r="H291" s="42"/>
      <c r="I291" s="42"/>
      <c r="J291" s="42"/>
      <c r="K291" s="43"/>
      <c r="L291" s="42"/>
      <c r="N291" s="14" t="str">
        <f t="shared" si="29"/>
        <v>Yunnan CT保山</v>
      </c>
    </row>
    <row r="292" spans="1:14">
      <c r="A292" s="25" t="s">
        <v>14</v>
      </c>
      <c r="B292" s="25" t="s">
        <v>18</v>
      </c>
      <c r="C292" s="25" t="s">
        <v>17</v>
      </c>
      <c r="D292" s="25" t="str">
        <f t="shared" si="30"/>
        <v>Yunnan CT</v>
      </c>
      <c r="E292" s="25" t="s">
        <v>209</v>
      </c>
      <c r="F292" s="41" t="s">
        <v>225</v>
      </c>
      <c r="G292" s="42">
        <v>0</v>
      </c>
      <c r="H292" s="42"/>
      <c r="I292" s="42"/>
      <c r="J292" s="42"/>
      <c r="K292" s="43"/>
      <c r="L292" s="42"/>
      <c r="N292" s="14" t="str">
        <f t="shared" si="29"/>
        <v>Yunnan CT德宏</v>
      </c>
    </row>
    <row r="293" spans="1:14">
      <c r="A293" s="25" t="s">
        <v>14</v>
      </c>
      <c r="B293" s="25" t="s">
        <v>18</v>
      </c>
      <c r="C293" s="25" t="s">
        <v>17</v>
      </c>
      <c r="D293" s="25" t="str">
        <f t="shared" si="30"/>
        <v>Yunnan CT</v>
      </c>
      <c r="E293" s="25" t="s">
        <v>210</v>
      </c>
      <c r="F293" s="41" t="s">
        <v>225</v>
      </c>
      <c r="G293" s="42">
        <v>0</v>
      </c>
      <c r="H293" s="42"/>
      <c r="I293" s="42"/>
      <c r="J293" s="42"/>
      <c r="K293" s="43"/>
      <c r="L293" s="42"/>
      <c r="N293" s="14" t="str">
        <f t="shared" si="29"/>
        <v>Yunnan CT怒江</v>
      </c>
    </row>
    <row r="294" spans="1:14">
      <c r="A294" s="25" t="s">
        <v>14</v>
      </c>
      <c r="B294" s="25" t="s">
        <v>18</v>
      </c>
      <c r="C294" s="25" t="s">
        <v>17</v>
      </c>
      <c r="D294" s="25" t="str">
        <f t="shared" si="30"/>
        <v>Yunnan CT</v>
      </c>
      <c r="E294" s="25" t="s">
        <v>211</v>
      </c>
      <c r="F294" s="41" t="s">
        <v>225</v>
      </c>
      <c r="G294" s="42">
        <v>0</v>
      </c>
      <c r="H294" s="42"/>
      <c r="I294" s="42"/>
      <c r="J294" s="42"/>
      <c r="K294" s="43"/>
      <c r="L294" s="42"/>
      <c r="N294" s="14" t="str">
        <f t="shared" si="29"/>
        <v>Yunnan CT楚雄</v>
      </c>
    </row>
    <row r="295" spans="1:14">
      <c r="A295" s="25" t="s">
        <v>13</v>
      </c>
      <c r="B295" s="25" t="s">
        <v>11</v>
      </c>
      <c r="C295" s="25" t="s">
        <v>66</v>
      </c>
      <c r="D295" s="25" t="str">
        <f t="shared" si="30"/>
        <v>ZheJiang CM</v>
      </c>
      <c r="E295" s="25" t="s">
        <v>203</v>
      </c>
      <c r="F295" s="41" t="s">
        <v>225</v>
      </c>
      <c r="G295" s="42">
        <v>10</v>
      </c>
      <c r="H295" s="42">
        <v>10</v>
      </c>
      <c r="I295" s="42">
        <v>0</v>
      </c>
      <c r="J295" s="42"/>
      <c r="K295" s="52">
        <f t="shared" ref="K295:K296" si="31">H295/G295</f>
        <v>1</v>
      </c>
      <c r="L295" s="42"/>
      <c r="N295" s="14" t="str">
        <f t="shared" si="29"/>
        <v>ZheJiang CM丽水</v>
      </c>
    </row>
    <row r="296" spans="1:14">
      <c r="A296" s="25" t="s">
        <v>13</v>
      </c>
      <c r="B296" s="25" t="s">
        <v>11</v>
      </c>
      <c r="C296" s="25" t="s">
        <v>66</v>
      </c>
      <c r="D296" s="25" t="str">
        <f t="shared" si="30"/>
        <v>ZheJiang CM</v>
      </c>
      <c r="E296" s="25" t="s">
        <v>204</v>
      </c>
      <c r="F296" s="41" t="s">
        <v>225</v>
      </c>
      <c r="G296" s="42">
        <v>539</v>
      </c>
      <c r="H296" s="42">
        <v>539</v>
      </c>
      <c r="I296" s="42">
        <v>0</v>
      </c>
      <c r="J296" s="42"/>
      <c r="K296" s="52">
        <f t="shared" si="31"/>
        <v>1</v>
      </c>
      <c r="L296" s="42"/>
      <c r="N296" s="14" t="str">
        <f t="shared" si="29"/>
        <v>ZheJiang CM湖州</v>
      </c>
    </row>
    <row r="297" spans="1:14">
      <c r="A297" s="25" t="s">
        <v>13</v>
      </c>
      <c r="B297" s="25" t="s">
        <v>11</v>
      </c>
      <c r="C297" s="25" t="s">
        <v>62</v>
      </c>
      <c r="D297" s="25" t="str">
        <f t="shared" si="30"/>
        <v>Anhui CM</v>
      </c>
      <c r="E297" s="29" t="s">
        <v>194</v>
      </c>
      <c r="F297" s="41" t="s">
        <v>226</v>
      </c>
      <c r="G297" s="42">
        <v>0</v>
      </c>
      <c r="H297" s="42"/>
      <c r="I297" s="42"/>
      <c r="J297" s="42"/>
      <c r="K297" s="43"/>
      <c r="L297" s="42"/>
      <c r="N297" s="14" t="str">
        <f t="shared" si="29"/>
        <v>Anhui CM芜湖</v>
      </c>
    </row>
    <row r="298" spans="1:14">
      <c r="A298" s="25" t="s">
        <v>13</v>
      </c>
      <c r="B298" s="25" t="s">
        <v>11</v>
      </c>
      <c r="C298" s="25" t="s">
        <v>62</v>
      </c>
      <c r="D298" s="25" t="str">
        <f t="shared" si="30"/>
        <v>Anhui CM</v>
      </c>
      <c r="E298" s="25" t="s">
        <v>63</v>
      </c>
      <c r="F298" s="41" t="s">
        <v>226</v>
      </c>
      <c r="G298" s="42">
        <v>0</v>
      </c>
      <c r="H298" s="42"/>
      <c r="I298" s="42"/>
      <c r="J298" s="42"/>
      <c r="K298" s="43"/>
      <c r="L298" s="42"/>
      <c r="N298" s="14" t="str">
        <f t="shared" si="29"/>
        <v>Anhui CM马鞍山</v>
      </c>
    </row>
    <row r="299" spans="1:14">
      <c r="A299" s="29" t="s">
        <v>192</v>
      </c>
      <c r="B299" s="29" t="s">
        <v>68</v>
      </c>
      <c r="C299" s="29" t="s">
        <v>193</v>
      </c>
      <c r="D299" s="25" t="str">
        <f t="shared" si="30"/>
        <v>Anhui CM</v>
      </c>
      <c r="E299" s="29" t="s">
        <v>195</v>
      </c>
      <c r="F299" s="41" t="s">
        <v>226</v>
      </c>
      <c r="G299" s="42">
        <v>0</v>
      </c>
      <c r="H299" s="42"/>
      <c r="I299" s="42"/>
      <c r="J299" s="42"/>
      <c r="K299" s="43"/>
      <c r="L299" s="42"/>
      <c r="N299" s="14" t="str">
        <f t="shared" si="29"/>
        <v>Anhui CM蚌埠</v>
      </c>
    </row>
    <row r="300" spans="1:14">
      <c r="A300" s="29" t="s">
        <v>84</v>
      </c>
      <c r="B300" s="29" t="s">
        <v>91</v>
      </c>
      <c r="C300" s="29" t="s">
        <v>92</v>
      </c>
      <c r="D300" s="25" t="str">
        <f t="shared" si="30"/>
        <v>Beijing CU</v>
      </c>
      <c r="E300" s="29" t="s">
        <v>93</v>
      </c>
      <c r="F300" s="41" t="s">
        <v>226</v>
      </c>
      <c r="G300" s="42">
        <v>0</v>
      </c>
      <c r="H300" s="42"/>
      <c r="I300" s="42"/>
      <c r="J300" s="42"/>
      <c r="K300" s="43"/>
      <c r="L300" s="42"/>
      <c r="N300" s="14" t="str">
        <f t="shared" si="29"/>
        <v>Beijing CU北京</v>
      </c>
    </row>
    <row r="301" spans="1:14">
      <c r="A301" s="29" t="s">
        <v>142</v>
      </c>
      <c r="B301" s="29" t="s">
        <v>68</v>
      </c>
      <c r="C301" s="29" t="s">
        <v>145</v>
      </c>
      <c r="D301" s="25" t="str">
        <f t="shared" si="30"/>
        <v>Chongqing CM</v>
      </c>
      <c r="E301" s="29" t="s">
        <v>146</v>
      </c>
      <c r="F301" s="41" t="s">
        <v>226</v>
      </c>
      <c r="G301" s="42">
        <v>0</v>
      </c>
      <c r="H301" s="42"/>
      <c r="I301" s="42"/>
      <c r="J301" s="42"/>
      <c r="K301" s="43"/>
      <c r="L301" s="42"/>
      <c r="N301" s="14" t="str">
        <f t="shared" si="29"/>
        <v>Chongqing CM北碚</v>
      </c>
    </row>
    <row r="302" spans="1:14">
      <c r="A302" s="29" t="s">
        <v>142</v>
      </c>
      <c r="B302" s="29" t="s">
        <v>68</v>
      </c>
      <c r="C302" s="29" t="s">
        <v>145</v>
      </c>
      <c r="D302" s="25" t="str">
        <f t="shared" si="30"/>
        <v>Chongqing CM</v>
      </c>
      <c r="E302" s="29" t="s">
        <v>147</v>
      </c>
      <c r="F302" s="41" t="s">
        <v>226</v>
      </c>
      <c r="G302" s="42">
        <v>0</v>
      </c>
      <c r="H302" s="42"/>
      <c r="I302" s="42"/>
      <c r="J302" s="42"/>
      <c r="K302" s="43"/>
      <c r="L302" s="42"/>
      <c r="N302" s="14" t="str">
        <f t="shared" si="29"/>
        <v>Chongqing CM合川</v>
      </c>
    </row>
    <row r="303" spans="1:14">
      <c r="A303" s="29" t="s">
        <v>142</v>
      </c>
      <c r="B303" s="29" t="s">
        <v>68</v>
      </c>
      <c r="C303" s="29" t="s">
        <v>145</v>
      </c>
      <c r="D303" s="25" t="str">
        <f t="shared" si="30"/>
        <v>Chongqing CM</v>
      </c>
      <c r="E303" s="29" t="s">
        <v>148</v>
      </c>
      <c r="F303" s="41" t="s">
        <v>226</v>
      </c>
      <c r="G303" s="42">
        <v>0</v>
      </c>
      <c r="H303" s="42"/>
      <c r="I303" s="42"/>
      <c r="J303" s="42"/>
      <c r="K303" s="43"/>
      <c r="L303" s="42"/>
      <c r="N303" s="14" t="str">
        <f t="shared" si="29"/>
        <v>Chongqing CM铜梁</v>
      </c>
    </row>
    <row r="304" spans="1:14">
      <c r="A304" s="29" t="s">
        <v>142</v>
      </c>
      <c r="B304" s="29" t="s">
        <v>68</v>
      </c>
      <c r="C304" s="29" t="s">
        <v>145</v>
      </c>
      <c r="D304" s="25" t="str">
        <f t="shared" si="30"/>
        <v>Chongqing CM</v>
      </c>
      <c r="E304" s="29" t="s">
        <v>149</v>
      </c>
      <c r="F304" s="41" t="s">
        <v>226</v>
      </c>
      <c r="G304" s="42">
        <v>0</v>
      </c>
      <c r="H304" s="42"/>
      <c r="I304" s="42"/>
      <c r="J304" s="42"/>
      <c r="K304" s="43"/>
      <c r="L304" s="42"/>
      <c r="N304" s="14" t="str">
        <f t="shared" si="29"/>
        <v>Chongqing CM潼南</v>
      </c>
    </row>
    <row r="305" spans="1:14">
      <c r="A305" s="29" t="s">
        <v>142</v>
      </c>
      <c r="B305" s="29" t="s">
        <v>68</v>
      </c>
      <c r="C305" s="29" t="s">
        <v>145</v>
      </c>
      <c r="D305" s="25" t="str">
        <f t="shared" si="30"/>
        <v>Chongqing CM</v>
      </c>
      <c r="E305" s="29" t="s">
        <v>150</v>
      </c>
      <c r="F305" s="41" t="s">
        <v>226</v>
      </c>
      <c r="G305" s="42">
        <v>0</v>
      </c>
      <c r="H305" s="42"/>
      <c r="I305" s="42"/>
      <c r="J305" s="42"/>
      <c r="K305" s="43"/>
      <c r="L305" s="42"/>
      <c r="N305" s="14" t="str">
        <f t="shared" si="29"/>
        <v>Chongqing CM开州</v>
      </c>
    </row>
    <row r="306" spans="1:14">
      <c r="A306" s="29" t="s">
        <v>142</v>
      </c>
      <c r="B306" s="29" t="s">
        <v>68</v>
      </c>
      <c r="C306" s="29" t="s">
        <v>145</v>
      </c>
      <c r="D306" s="25" t="str">
        <f t="shared" si="30"/>
        <v>Chongqing CM</v>
      </c>
      <c r="E306" s="29" t="s">
        <v>151</v>
      </c>
      <c r="F306" s="41" t="s">
        <v>226</v>
      </c>
      <c r="G306" s="42">
        <v>0</v>
      </c>
      <c r="H306" s="42"/>
      <c r="I306" s="42"/>
      <c r="J306" s="42"/>
      <c r="K306" s="43"/>
      <c r="L306" s="42"/>
      <c r="N306" s="14" t="str">
        <f t="shared" si="29"/>
        <v>Chongqing CM云阳</v>
      </c>
    </row>
    <row r="307" spans="1:14">
      <c r="A307" s="29" t="s">
        <v>142</v>
      </c>
      <c r="B307" s="29" t="s">
        <v>68</v>
      </c>
      <c r="C307" s="29" t="s">
        <v>145</v>
      </c>
      <c r="D307" s="25" t="str">
        <f t="shared" si="30"/>
        <v>Chongqing CM</v>
      </c>
      <c r="E307" s="29" t="s">
        <v>152</v>
      </c>
      <c r="F307" s="41" t="s">
        <v>226</v>
      </c>
      <c r="G307" s="42">
        <v>0</v>
      </c>
      <c r="H307" s="42"/>
      <c r="I307" s="42"/>
      <c r="J307" s="42"/>
      <c r="K307" s="43"/>
      <c r="L307" s="42"/>
      <c r="N307" s="14" t="str">
        <f t="shared" si="29"/>
        <v>Chongqing CM奉节</v>
      </c>
    </row>
    <row r="308" spans="1:14">
      <c r="A308" s="29" t="s">
        <v>142</v>
      </c>
      <c r="B308" s="29" t="s">
        <v>68</v>
      </c>
      <c r="C308" s="29" t="s">
        <v>145</v>
      </c>
      <c r="D308" s="25" t="str">
        <f t="shared" si="30"/>
        <v>Chongqing CM</v>
      </c>
      <c r="E308" s="29" t="s">
        <v>153</v>
      </c>
      <c r="F308" s="41" t="s">
        <v>226</v>
      </c>
      <c r="G308" s="42">
        <v>0</v>
      </c>
      <c r="H308" s="42"/>
      <c r="I308" s="42"/>
      <c r="J308" s="42"/>
      <c r="K308" s="43"/>
      <c r="L308" s="42"/>
      <c r="N308" s="14" t="str">
        <f t="shared" si="29"/>
        <v>Chongqing CM巫山</v>
      </c>
    </row>
    <row r="309" spans="1:14">
      <c r="A309" s="29" t="s">
        <v>142</v>
      </c>
      <c r="B309" s="29" t="s">
        <v>68</v>
      </c>
      <c r="C309" s="29" t="s">
        <v>145</v>
      </c>
      <c r="D309" s="25" t="str">
        <f t="shared" si="30"/>
        <v>Chongqing CM</v>
      </c>
      <c r="E309" s="29" t="s">
        <v>154</v>
      </c>
      <c r="F309" s="41" t="s">
        <v>226</v>
      </c>
      <c r="G309" s="42">
        <v>0</v>
      </c>
      <c r="H309" s="42"/>
      <c r="I309" s="42"/>
      <c r="J309" s="42"/>
      <c r="K309" s="43"/>
      <c r="L309" s="42"/>
      <c r="N309" s="14" t="str">
        <f t="shared" si="29"/>
        <v>Chongqing CM巫溪</v>
      </c>
    </row>
    <row r="310" spans="1:14">
      <c r="A310" s="29" t="s">
        <v>142</v>
      </c>
      <c r="B310" s="29" t="s">
        <v>68</v>
      </c>
      <c r="C310" s="29" t="s">
        <v>145</v>
      </c>
      <c r="D310" s="25" t="str">
        <f t="shared" si="30"/>
        <v>Chongqing CM</v>
      </c>
      <c r="E310" s="29" t="s">
        <v>155</v>
      </c>
      <c r="F310" s="41" t="s">
        <v>226</v>
      </c>
      <c r="G310" s="42">
        <v>0</v>
      </c>
      <c r="H310" s="42"/>
      <c r="I310" s="42"/>
      <c r="J310" s="42"/>
      <c r="K310" s="43"/>
      <c r="L310" s="42"/>
      <c r="N310" s="14" t="str">
        <f t="shared" si="29"/>
        <v>Chongqing CM城口</v>
      </c>
    </row>
    <row r="311" spans="1:14">
      <c r="A311" s="29" t="s">
        <v>142</v>
      </c>
      <c r="B311" s="29" t="s">
        <v>68</v>
      </c>
      <c r="C311" s="29" t="s">
        <v>145</v>
      </c>
      <c r="D311" s="25" t="str">
        <f t="shared" si="30"/>
        <v>Chongqing CM</v>
      </c>
      <c r="E311" s="29" t="s">
        <v>156</v>
      </c>
      <c r="F311" s="41" t="s">
        <v>226</v>
      </c>
      <c r="G311" s="42">
        <v>0</v>
      </c>
      <c r="H311" s="42"/>
      <c r="I311" s="42"/>
      <c r="J311" s="42"/>
      <c r="K311" s="43"/>
      <c r="L311" s="42"/>
      <c r="N311" s="14" t="str">
        <f t="shared" si="29"/>
        <v>Chongqing CM璧山</v>
      </c>
    </row>
    <row r="312" spans="1:14">
      <c r="A312" s="29" t="s">
        <v>142</v>
      </c>
      <c r="B312" s="29" t="s">
        <v>68</v>
      </c>
      <c r="C312" s="29" t="s">
        <v>145</v>
      </c>
      <c r="D312" s="25" t="str">
        <f t="shared" si="30"/>
        <v>Chongqing CM</v>
      </c>
      <c r="E312" s="29" t="s">
        <v>157</v>
      </c>
      <c r="F312" s="41" t="s">
        <v>226</v>
      </c>
      <c r="G312" s="42">
        <v>0</v>
      </c>
      <c r="H312" s="42"/>
      <c r="I312" s="42"/>
      <c r="J312" s="42"/>
      <c r="K312" s="43"/>
      <c r="L312" s="42"/>
      <c r="N312" s="14" t="str">
        <f t="shared" si="29"/>
        <v>Chongqing CM大足</v>
      </c>
    </row>
    <row r="313" spans="1:14">
      <c r="A313" s="29" t="s">
        <v>142</v>
      </c>
      <c r="B313" s="29" t="s">
        <v>68</v>
      </c>
      <c r="C313" s="29" t="s">
        <v>145</v>
      </c>
      <c r="D313" s="25" t="str">
        <f t="shared" si="30"/>
        <v>Chongqing CM</v>
      </c>
      <c r="E313" s="29" t="s">
        <v>158</v>
      </c>
      <c r="F313" s="41" t="s">
        <v>226</v>
      </c>
      <c r="G313" s="42">
        <v>0</v>
      </c>
      <c r="H313" s="42"/>
      <c r="I313" s="42"/>
      <c r="J313" s="42"/>
      <c r="K313" s="43"/>
      <c r="L313" s="42"/>
      <c r="N313" s="14" t="str">
        <f t="shared" ref="N313:N376" si="32">D313&amp;E313</f>
        <v>Chongqing CM江津</v>
      </c>
    </row>
    <row r="314" spans="1:14">
      <c r="A314" s="29" t="s">
        <v>142</v>
      </c>
      <c r="B314" s="29" t="s">
        <v>68</v>
      </c>
      <c r="C314" s="29" t="s">
        <v>145</v>
      </c>
      <c r="D314" s="25" t="str">
        <f t="shared" si="30"/>
        <v>Chongqing CM</v>
      </c>
      <c r="E314" s="29" t="s">
        <v>159</v>
      </c>
      <c r="F314" s="41" t="s">
        <v>226</v>
      </c>
      <c r="G314" s="42">
        <v>0</v>
      </c>
      <c r="H314" s="42"/>
      <c r="I314" s="42"/>
      <c r="J314" s="42"/>
      <c r="K314" s="43"/>
      <c r="L314" s="42"/>
      <c r="N314" s="14" t="str">
        <f t="shared" si="32"/>
        <v>Chongqing CM荣昌</v>
      </c>
    </row>
    <row r="315" spans="1:14">
      <c r="A315" s="29" t="s">
        <v>142</v>
      </c>
      <c r="B315" s="29" t="s">
        <v>68</v>
      </c>
      <c r="C315" s="29" t="s">
        <v>145</v>
      </c>
      <c r="D315" s="25" t="str">
        <f t="shared" si="30"/>
        <v>Chongqing CM</v>
      </c>
      <c r="E315" s="29" t="s">
        <v>160</v>
      </c>
      <c r="F315" s="41" t="s">
        <v>226</v>
      </c>
      <c r="G315" s="42">
        <v>0</v>
      </c>
      <c r="H315" s="42"/>
      <c r="I315" s="42"/>
      <c r="J315" s="42"/>
      <c r="K315" s="43"/>
      <c r="L315" s="42"/>
      <c r="N315" s="14" t="str">
        <f t="shared" si="32"/>
        <v>Chongqing CM永川</v>
      </c>
    </row>
    <row r="316" spans="1:14">
      <c r="A316" s="29" t="s">
        <v>84</v>
      </c>
      <c r="B316" s="29" t="s">
        <v>85</v>
      </c>
      <c r="C316" s="29" t="s">
        <v>86</v>
      </c>
      <c r="D316" s="25" t="str">
        <f t="shared" si="30"/>
        <v>Gansu CT</v>
      </c>
      <c r="E316" s="29" t="s">
        <v>87</v>
      </c>
      <c r="F316" s="41" t="s">
        <v>226</v>
      </c>
      <c r="G316" s="42">
        <v>0</v>
      </c>
      <c r="H316" s="42"/>
      <c r="I316" s="42"/>
      <c r="J316" s="42"/>
      <c r="K316" s="43"/>
      <c r="L316" s="42"/>
      <c r="N316" s="14" t="str">
        <f t="shared" si="32"/>
        <v>Gansu CT兰州</v>
      </c>
    </row>
    <row r="317" spans="1:14">
      <c r="A317" s="29" t="s">
        <v>84</v>
      </c>
      <c r="B317" s="29" t="s">
        <v>85</v>
      </c>
      <c r="C317" s="29" t="s">
        <v>88</v>
      </c>
      <c r="D317" s="25" t="str">
        <f t="shared" si="30"/>
        <v>Gansu CT</v>
      </c>
      <c r="E317" s="29" t="s">
        <v>89</v>
      </c>
      <c r="F317" s="41" t="s">
        <v>226</v>
      </c>
      <c r="G317" s="42">
        <v>0</v>
      </c>
      <c r="H317" s="42"/>
      <c r="I317" s="42"/>
      <c r="J317" s="42"/>
      <c r="K317" s="43"/>
      <c r="L317" s="42"/>
      <c r="N317" s="14" t="str">
        <f t="shared" si="32"/>
        <v>Gansu CT陇南</v>
      </c>
    </row>
    <row r="318" spans="1:14">
      <c r="A318" s="29" t="s">
        <v>84</v>
      </c>
      <c r="B318" s="29" t="s">
        <v>85</v>
      </c>
      <c r="C318" s="29" t="s">
        <v>88</v>
      </c>
      <c r="D318" s="25" t="str">
        <f t="shared" si="30"/>
        <v>Gansu CT</v>
      </c>
      <c r="E318" s="29" t="s">
        <v>90</v>
      </c>
      <c r="F318" s="41" t="s">
        <v>226</v>
      </c>
      <c r="G318" s="42">
        <v>0</v>
      </c>
      <c r="H318" s="42"/>
      <c r="I318" s="42"/>
      <c r="J318" s="42"/>
      <c r="K318" s="43"/>
      <c r="L318" s="42"/>
      <c r="N318" s="14" t="str">
        <f t="shared" si="32"/>
        <v>Gansu CT甘南</v>
      </c>
    </row>
    <row r="319" spans="1:14">
      <c r="A319" s="29" t="s">
        <v>84</v>
      </c>
      <c r="B319" s="29" t="s">
        <v>85</v>
      </c>
      <c r="C319" s="29" t="s">
        <v>88</v>
      </c>
      <c r="D319" s="25" t="str">
        <f t="shared" si="30"/>
        <v>Gansu CT</v>
      </c>
      <c r="E319" s="29" t="s">
        <v>138</v>
      </c>
      <c r="F319" s="41" t="s">
        <v>226</v>
      </c>
      <c r="G319" s="42">
        <v>0</v>
      </c>
      <c r="H319" s="42"/>
      <c r="I319" s="42"/>
      <c r="J319" s="42"/>
      <c r="K319" s="43"/>
      <c r="L319" s="42"/>
      <c r="N319" s="14" t="str">
        <f t="shared" si="32"/>
        <v>Gansu CT天水</v>
      </c>
    </row>
    <row r="320" spans="1:14">
      <c r="A320" s="25" t="s">
        <v>10</v>
      </c>
      <c r="B320" s="25" t="s">
        <v>11</v>
      </c>
      <c r="C320" s="25" t="s">
        <v>19</v>
      </c>
      <c r="D320" s="25" t="str">
        <f t="shared" si="30"/>
        <v>Guangdong CM</v>
      </c>
      <c r="E320" s="25" t="s">
        <v>20</v>
      </c>
      <c r="F320" s="41" t="s">
        <v>226</v>
      </c>
      <c r="G320" s="42">
        <v>0</v>
      </c>
      <c r="H320" s="42"/>
      <c r="I320" s="42"/>
      <c r="J320" s="42"/>
      <c r="K320" s="43"/>
      <c r="L320" s="42"/>
      <c r="N320" s="14" t="str">
        <f t="shared" si="32"/>
        <v>Guangdong CM佛山</v>
      </c>
    </row>
    <row r="321" spans="1:14">
      <c r="A321" s="25" t="s">
        <v>10</v>
      </c>
      <c r="B321" s="25" t="s">
        <v>11</v>
      </c>
      <c r="C321" s="25" t="s">
        <v>19</v>
      </c>
      <c r="D321" s="25" t="str">
        <f t="shared" si="30"/>
        <v>Guangdong CM</v>
      </c>
      <c r="E321" s="25" t="s">
        <v>21</v>
      </c>
      <c r="F321" s="41" t="s">
        <v>226</v>
      </c>
      <c r="G321" s="42">
        <v>0</v>
      </c>
      <c r="H321" s="42"/>
      <c r="I321" s="42"/>
      <c r="J321" s="42"/>
      <c r="K321" s="43"/>
      <c r="L321" s="42"/>
      <c r="N321" s="14" t="str">
        <f t="shared" si="32"/>
        <v>Guangdong CM广州</v>
      </c>
    </row>
    <row r="322" spans="1:14">
      <c r="A322" s="25" t="s">
        <v>10</v>
      </c>
      <c r="B322" s="25" t="s">
        <v>11</v>
      </c>
      <c r="C322" s="25" t="s">
        <v>19</v>
      </c>
      <c r="D322" s="25" t="str">
        <f t="shared" si="30"/>
        <v>Guangdong CM</v>
      </c>
      <c r="E322" s="25" t="s">
        <v>22</v>
      </c>
      <c r="F322" s="41" t="s">
        <v>226</v>
      </c>
      <c r="G322" s="42">
        <v>0</v>
      </c>
      <c r="H322" s="42"/>
      <c r="I322" s="42"/>
      <c r="J322" s="42"/>
      <c r="K322" s="43"/>
      <c r="L322" s="42"/>
      <c r="N322" s="14" t="str">
        <f t="shared" si="32"/>
        <v>Guangdong CM韶关</v>
      </c>
    </row>
    <row r="323" spans="1:14">
      <c r="A323" s="25" t="s">
        <v>10</v>
      </c>
      <c r="B323" s="25" t="s">
        <v>11</v>
      </c>
      <c r="C323" s="25" t="s">
        <v>19</v>
      </c>
      <c r="D323" s="25" t="str">
        <f t="shared" si="30"/>
        <v>Guangdong CM</v>
      </c>
      <c r="E323" s="25" t="s">
        <v>23</v>
      </c>
      <c r="F323" s="41" t="s">
        <v>226</v>
      </c>
      <c r="G323" s="42">
        <v>452</v>
      </c>
      <c r="H323" s="42">
        <v>452</v>
      </c>
      <c r="I323" s="42">
        <v>0</v>
      </c>
      <c r="J323" s="42"/>
      <c r="K323" s="52">
        <v>1</v>
      </c>
      <c r="L323" s="42"/>
      <c r="N323" s="14" t="s">
        <v>327</v>
      </c>
    </row>
    <row r="324" spans="1:14">
      <c r="A324" s="25" t="s">
        <v>10</v>
      </c>
      <c r="B324" s="25" t="s">
        <v>18</v>
      </c>
      <c r="C324" s="25" t="s">
        <v>19</v>
      </c>
      <c r="D324" s="25" t="str">
        <f t="shared" si="30"/>
        <v>Guangdong CT</v>
      </c>
      <c r="E324" s="25" t="s">
        <v>26</v>
      </c>
      <c r="F324" s="41" t="s">
        <v>226</v>
      </c>
      <c r="G324" s="42">
        <v>0</v>
      </c>
      <c r="H324" s="42"/>
      <c r="I324" s="42"/>
      <c r="J324" s="42"/>
      <c r="K324" s="43"/>
      <c r="L324" s="42"/>
      <c r="N324" s="14" t="str">
        <f t="shared" si="32"/>
        <v>Guangdong CT汕头</v>
      </c>
    </row>
    <row r="325" spans="1:14">
      <c r="A325" s="25" t="s">
        <v>10</v>
      </c>
      <c r="B325" s="25" t="s">
        <v>18</v>
      </c>
      <c r="C325" s="25" t="s">
        <v>19</v>
      </c>
      <c r="D325" s="25" t="str">
        <f t="shared" si="30"/>
        <v>Guangdong CT</v>
      </c>
      <c r="E325" s="25" t="s">
        <v>27</v>
      </c>
      <c r="F325" s="41" t="s">
        <v>226</v>
      </c>
      <c r="G325" s="42">
        <v>0</v>
      </c>
      <c r="H325" s="42"/>
      <c r="I325" s="42"/>
      <c r="J325" s="42"/>
      <c r="K325" s="43"/>
      <c r="L325" s="42"/>
      <c r="N325" s="14" t="str">
        <f t="shared" si="32"/>
        <v>Guangdong CT潮州</v>
      </c>
    </row>
    <row r="326" spans="1:14">
      <c r="A326" s="25" t="s">
        <v>10</v>
      </c>
      <c r="B326" s="25" t="s">
        <v>18</v>
      </c>
      <c r="C326" s="25" t="s">
        <v>19</v>
      </c>
      <c r="D326" s="25" t="str">
        <f t="shared" si="30"/>
        <v>Guangdong CT</v>
      </c>
      <c r="E326" s="25" t="s">
        <v>28</v>
      </c>
      <c r="F326" s="41" t="s">
        <v>226</v>
      </c>
      <c r="G326" s="42">
        <v>0</v>
      </c>
      <c r="H326" s="42"/>
      <c r="I326" s="42"/>
      <c r="J326" s="42"/>
      <c r="K326" s="43"/>
      <c r="L326" s="42"/>
      <c r="N326" s="14" t="str">
        <f t="shared" si="32"/>
        <v>Guangdong CT河源</v>
      </c>
    </row>
    <row r="327" spans="1:14">
      <c r="A327" s="25" t="s">
        <v>10</v>
      </c>
      <c r="B327" s="25" t="s">
        <v>18</v>
      </c>
      <c r="C327" s="25" t="s">
        <v>19</v>
      </c>
      <c r="D327" s="25" t="str">
        <f t="shared" si="30"/>
        <v>Guangdong CT</v>
      </c>
      <c r="E327" s="25" t="s">
        <v>25</v>
      </c>
      <c r="F327" s="41" t="s">
        <v>226</v>
      </c>
      <c r="G327" s="42">
        <v>0</v>
      </c>
      <c r="H327" s="42"/>
      <c r="I327" s="42"/>
      <c r="J327" s="42"/>
      <c r="K327" s="43"/>
      <c r="L327" s="42"/>
      <c r="N327" s="14" t="str">
        <f t="shared" si="32"/>
        <v>Guangdong CT东莞</v>
      </c>
    </row>
    <row r="328" spans="1:14">
      <c r="A328" s="25" t="s">
        <v>10</v>
      </c>
      <c r="B328" s="25" t="s">
        <v>18</v>
      </c>
      <c r="C328" s="25" t="s">
        <v>19</v>
      </c>
      <c r="D328" s="25" t="str">
        <f t="shared" si="30"/>
        <v>Guangdong CT</v>
      </c>
      <c r="E328" s="25" t="s">
        <v>29</v>
      </c>
      <c r="F328" s="41" t="s">
        <v>226</v>
      </c>
      <c r="G328" s="42">
        <v>0</v>
      </c>
      <c r="H328" s="42"/>
      <c r="I328" s="42"/>
      <c r="J328" s="42"/>
      <c r="K328" s="43"/>
      <c r="L328" s="42"/>
      <c r="N328" s="14" t="str">
        <f t="shared" si="32"/>
        <v>Guangdong CT江门</v>
      </c>
    </row>
    <row r="329" spans="1:14">
      <c r="A329" s="25" t="s">
        <v>10</v>
      </c>
      <c r="B329" s="25" t="s">
        <v>18</v>
      </c>
      <c r="C329" s="25" t="s">
        <v>19</v>
      </c>
      <c r="D329" s="25" t="str">
        <f t="shared" si="30"/>
        <v>Guangdong CT</v>
      </c>
      <c r="E329" s="25" t="s">
        <v>23</v>
      </c>
      <c r="F329" s="41" t="s">
        <v>226</v>
      </c>
      <c r="G329" s="42">
        <v>0</v>
      </c>
      <c r="H329" s="42"/>
      <c r="I329" s="42"/>
      <c r="J329" s="42"/>
      <c r="K329" s="43"/>
      <c r="L329" s="42"/>
      <c r="N329" s="14" t="str">
        <f t="shared" si="32"/>
        <v>Guangdong CT清远</v>
      </c>
    </row>
    <row r="330" spans="1:14">
      <c r="A330" s="25" t="s">
        <v>10</v>
      </c>
      <c r="B330" s="25" t="s">
        <v>18</v>
      </c>
      <c r="C330" s="25" t="s">
        <v>19</v>
      </c>
      <c r="D330" s="25" t="str">
        <f t="shared" si="30"/>
        <v>Guangdong CT</v>
      </c>
      <c r="E330" s="25" t="s">
        <v>22</v>
      </c>
      <c r="F330" s="41" t="s">
        <v>226</v>
      </c>
      <c r="G330" s="42">
        <v>0</v>
      </c>
      <c r="H330" s="42"/>
      <c r="I330" s="42"/>
      <c r="J330" s="42"/>
      <c r="K330" s="43"/>
      <c r="L330" s="42"/>
      <c r="N330" s="14" t="str">
        <f t="shared" si="32"/>
        <v>Guangdong CT韶关</v>
      </c>
    </row>
    <row r="331" spans="1:14">
      <c r="A331" s="25" t="s">
        <v>10</v>
      </c>
      <c r="B331" s="25" t="s">
        <v>18</v>
      </c>
      <c r="C331" s="25" t="s">
        <v>19</v>
      </c>
      <c r="D331" s="25" t="str">
        <f t="shared" si="30"/>
        <v>Guangdong CT</v>
      </c>
      <c r="E331" s="25" t="s">
        <v>30</v>
      </c>
      <c r="F331" s="41" t="s">
        <v>226</v>
      </c>
      <c r="G331" s="42">
        <v>0</v>
      </c>
      <c r="H331" s="42"/>
      <c r="I331" s="42"/>
      <c r="J331" s="42"/>
      <c r="K331" s="43"/>
      <c r="L331" s="42"/>
      <c r="N331" s="14" t="str">
        <f t="shared" si="32"/>
        <v>Guangdong CT深圳</v>
      </c>
    </row>
    <row r="332" spans="1:14">
      <c r="A332" s="25" t="s">
        <v>10</v>
      </c>
      <c r="B332" s="25" t="s">
        <v>18</v>
      </c>
      <c r="C332" s="25" t="s">
        <v>19</v>
      </c>
      <c r="D332" s="25" t="str">
        <f t="shared" si="30"/>
        <v>Guangdong CT</v>
      </c>
      <c r="E332" s="25" t="s">
        <v>31</v>
      </c>
      <c r="F332" s="41" t="s">
        <v>226</v>
      </c>
      <c r="G332" s="42">
        <v>0</v>
      </c>
      <c r="H332" s="42"/>
      <c r="I332" s="42"/>
      <c r="J332" s="42"/>
      <c r="K332" s="43"/>
      <c r="L332" s="42"/>
      <c r="N332" s="14" t="str">
        <f t="shared" si="32"/>
        <v>Guangdong CT阳江</v>
      </c>
    </row>
    <row r="333" spans="1:14">
      <c r="A333" s="25" t="s">
        <v>10</v>
      </c>
      <c r="B333" s="25" t="s">
        <v>18</v>
      </c>
      <c r="C333" s="25" t="s">
        <v>19</v>
      </c>
      <c r="D333" s="25" t="str">
        <f t="shared" si="30"/>
        <v>Guangdong CT</v>
      </c>
      <c r="E333" s="25" t="s">
        <v>32</v>
      </c>
      <c r="F333" s="41" t="s">
        <v>226</v>
      </c>
      <c r="G333" s="42">
        <v>0</v>
      </c>
      <c r="H333" s="42"/>
      <c r="I333" s="42"/>
      <c r="J333" s="42"/>
      <c r="K333" s="43"/>
      <c r="L333" s="42"/>
      <c r="N333" s="14" t="str">
        <f t="shared" si="32"/>
        <v>Guangdong CT云浮</v>
      </c>
    </row>
    <row r="334" spans="1:14">
      <c r="A334" s="25" t="s">
        <v>10</v>
      </c>
      <c r="B334" s="25" t="s">
        <v>18</v>
      </c>
      <c r="C334" s="25" t="s">
        <v>19</v>
      </c>
      <c r="D334" s="25" t="str">
        <f t="shared" si="30"/>
        <v>Guangdong CT</v>
      </c>
      <c r="E334" s="25" t="s">
        <v>33</v>
      </c>
      <c r="F334" s="41" t="s">
        <v>226</v>
      </c>
      <c r="G334" s="42">
        <v>0</v>
      </c>
      <c r="H334" s="42"/>
      <c r="I334" s="42"/>
      <c r="J334" s="42"/>
      <c r="K334" s="43"/>
      <c r="L334" s="42"/>
      <c r="N334" s="14" t="str">
        <f t="shared" si="32"/>
        <v>Guangdong CT中山</v>
      </c>
    </row>
    <row r="335" spans="1:14">
      <c r="A335" s="25" t="s">
        <v>10</v>
      </c>
      <c r="B335" s="25" t="s">
        <v>18</v>
      </c>
      <c r="C335" s="25" t="s">
        <v>19</v>
      </c>
      <c r="D335" s="25" t="str">
        <f t="shared" si="30"/>
        <v>Guangdong CT</v>
      </c>
      <c r="E335" s="25" t="s">
        <v>34</v>
      </c>
      <c r="F335" s="41" t="s">
        <v>226</v>
      </c>
      <c r="G335" s="42">
        <v>0</v>
      </c>
      <c r="H335" s="42"/>
      <c r="I335" s="42"/>
      <c r="J335" s="42"/>
      <c r="K335" s="43"/>
      <c r="L335" s="42"/>
      <c r="N335" s="14" t="str">
        <f t="shared" si="32"/>
        <v>Guangdong CT揭阳</v>
      </c>
    </row>
    <row r="336" spans="1:14">
      <c r="A336" s="25" t="s">
        <v>10</v>
      </c>
      <c r="B336" s="25" t="s">
        <v>18</v>
      </c>
      <c r="C336" s="25" t="s">
        <v>19</v>
      </c>
      <c r="D336" s="25" t="str">
        <f t="shared" si="30"/>
        <v>Guangdong CT</v>
      </c>
      <c r="E336" s="25" t="s">
        <v>35</v>
      </c>
      <c r="F336" s="41" t="s">
        <v>226</v>
      </c>
      <c r="G336" s="42">
        <v>0</v>
      </c>
      <c r="H336" s="42"/>
      <c r="I336" s="42"/>
      <c r="J336" s="42"/>
      <c r="K336" s="43"/>
      <c r="L336" s="42"/>
      <c r="N336" s="14" t="str">
        <f t="shared" si="32"/>
        <v>Guangdong CT惠州</v>
      </c>
    </row>
    <row r="337" spans="1:14">
      <c r="A337" s="25" t="s">
        <v>10</v>
      </c>
      <c r="B337" s="25" t="s">
        <v>18</v>
      </c>
      <c r="C337" s="25" t="s">
        <v>19</v>
      </c>
      <c r="D337" s="25" t="str">
        <f t="shared" si="30"/>
        <v>Guangdong CT</v>
      </c>
      <c r="E337" s="25" t="s">
        <v>36</v>
      </c>
      <c r="F337" s="41" t="s">
        <v>226</v>
      </c>
      <c r="G337" s="42">
        <v>0</v>
      </c>
      <c r="H337" s="42"/>
      <c r="I337" s="42"/>
      <c r="J337" s="42"/>
      <c r="K337" s="43"/>
      <c r="L337" s="42"/>
      <c r="N337" s="14" t="str">
        <f t="shared" si="32"/>
        <v>Guangdong CT梅州</v>
      </c>
    </row>
    <row r="338" spans="1:14">
      <c r="A338" s="25" t="s">
        <v>10</v>
      </c>
      <c r="B338" s="25" t="s">
        <v>16</v>
      </c>
      <c r="C338" s="25" t="s">
        <v>19</v>
      </c>
      <c r="D338" s="25" t="str">
        <f t="shared" si="30"/>
        <v>Guangdong CU</v>
      </c>
      <c r="E338" s="25" t="s">
        <v>24</v>
      </c>
      <c r="F338" s="41" t="s">
        <v>226</v>
      </c>
      <c r="G338" s="42">
        <v>0</v>
      </c>
      <c r="H338" s="42"/>
      <c r="I338" s="42"/>
      <c r="J338" s="42"/>
      <c r="K338" s="43"/>
      <c r="L338" s="42"/>
      <c r="N338" s="14" t="str">
        <f t="shared" si="32"/>
        <v>Guangdong CU珠海</v>
      </c>
    </row>
    <row r="339" spans="1:14">
      <c r="A339" s="25" t="s">
        <v>10</v>
      </c>
      <c r="B339" s="25" t="s">
        <v>16</v>
      </c>
      <c r="C339" s="25" t="s">
        <v>19</v>
      </c>
      <c r="D339" s="25" t="str">
        <f t="shared" si="30"/>
        <v>Guangdong CU</v>
      </c>
      <c r="E339" s="25" t="s">
        <v>21</v>
      </c>
      <c r="F339" s="41" t="s">
        <v>226</v>
      </c>
      <c r="G339" s="42">
        <v>0</v>
      </c>
      <c r="H339" s="42"/>
      <c r="I339" s="42"/>
      <c r="J339" s="42"/>
      <c r="K339" s="43"/>
      <c r="L339" s="42"/>
      <c r="N339" s="14" t="str">
        <f t="shared" si="32"/>
        <v>Guangdong CU广州</v>
      </c>
    </row>
    <row r="340" spans="1:14">
      <c r="A340" s="25" t="s">
        <v>10</v>
      </c>
      <c r="B340" s="25" t="s">
        <v>16</v>
      </c>
      <c r="C340" s="25" t="s">
        <v>19</v>
      </c>
      <c r="D340" s="25" t="str">
        <f t="shared" si="30"/>
        <v>Guangdong CU</v>
      </c>
      <c r="E340" s="25" t="s">
        <v>25</v>
      </c>
      <c r="F340" s="41" t="s">
        <v>226</v>
      </c>
      <c r="G340" s="42">
        <v>0</v>
      </c>
      <c r="H340" s="42"/>
      <c r="I340" s="42"/>
      <c r="J340" s="42"/>
      <c r="K340" s="43"/>
      <c r="L340" s="42"/>
      <c r="N340" s="14" t="str">
        <f t="shared" si="32"/>
        <v>Guangdong CU东莞</v>
      </c>
    </row>
    <row r="341" spans="1:14">
      <c r="A341" s="29" t="s">
        <v>161</v>
      </c>
      <c r="B341" s="29" t="s">
        <v>91</v>
      </c>
      <c r="C341" s="29" t="s">
        <v>69</v>
      </c>
      <c r="D341" s="25" t="str">
        <f t="shared" si="30"/>
        <v>Guangdong CU</v>
      </c>
      <c r="E341" s="29" t="s">
        <v>176</v>
      </c>
      <c r="F341" s="41" t="s">
        <v>226</v>
      </c>
      <c r="G341" s="42">
        <v>0</v>
      </c>
      <c r="H341" s="42"/>
      <c r="I341" s="42"/>
      <c r="J341" s="42"/>
      <c r="K341" s="43"/>
      <c r="L341" s="42"/>
      <c r="N341" s="14" t="str">
        <f t="shared" si="32"/>
        <v>Guangdong CU中山</v>
      </c>
    </row>
    <row r="342" spans="1:14">
      <c r="A342" s="29" t="s">
        <v>161</v>
      </c>
      <c r="B342" s="29" t="s">
        <v>91</v>
      </c>
      <c r="C342" s="29" t="s">
        <v>69</v>
      </c>
      <c r="D342" s="25" t="str">
        <f t="shared" si="30"/>
        <v>Guangdong CU</v>
      </c>
      <c r="E342" s="29" t="s">
        <v>171</v>
      </c>
      <c r="F342" s="41" t="s">
        <v>226</v>
      </c>
      <c r="G342" s="42">
        <v>0</v>
      </c>
      <c r="H342" s="42"/>
      <c r="I342" s="42"/>
      <c r="J342" s="42"/>
      <c r="K342" s="43"/>
      <c r="L342" s="42"/>
      <c r="N342" s="14" t="str">
        <f t="shared" si="32"/>
        <v>Guangdong CU河源</v>
      </c>
    </row>
    <row r="343" spans="1:14">
      <c r="A343" s="29" t="s">
        <v>161</v>
      </c>
      <c r="B343" s="29" t="s">
        <v>91</v>
      </c>
      <c r="C343" s="29" t="s">
        <v>69</v>
      </c>
      <c r="D343" s="25" t="str">
        <f t="shared" si="30"/>
        <v>Guangdong CU</v>
      </c>
      <c r="E343" s="29" t="s">
        <v>170</v>
      </c>
      <c r="F343" s="41" t="s">
        <v>226</v>
      </c>
      <c r="G343" s="42">
        <v>0</v>
      </c>
      <c r="H343" s="42"/>
      <c r="I343" s="42"/>
      <c r="J343" s="42"/>
      <c r="K343" s="43"/>
      <c r="L343" s="42"/>
      <c r="N343" s="14" t="str">
        <f t="shared" si="32"/>
        <v>Guangdong CU惠州</v>
      </c>
    </row>
    <row r="344" spans="1:14">
      <c r="A344" s="29" t="s">
        <v>161</v>
      </c>
      <c r="B344" s="29" t="s">
        <v>91</v>
      </c>
      <c r="C344" s="29" t="s">
        <v>69</v>
      </c>
      <c r="D344" s="25" t="str">
        <f t="shared" si="30"/>
        <v>Guangdong CU</v>
      </c>
      <c r="E344" s="29" t="s">
        <v>175</v>
      </c>
      <c r="F344" s="41" t="s">
        <v>226</v>
      </c>
      <c r="G344" s="42">
        <v>0</v>
      </c>
      <c r="H344" s="42"/>
      <c r="I344" s="42"/>
      <c r="J344" s="42"/>
      <c r="K344" s="43"/>
      <c r="L344" s="42"/>
      <c r="N344" s="14" t="str">
        <f t="shared" si="32"/>
        <v>Guangdong CU揭阳</v>
      </c>
    </row>
    <row r="345" spans="1:14">
      <c r="A345" s="29" t="s">
        <v>161</v>
      </c>
      <c r="B345" s="29" t="s">
        <v>91</v>
      </c>
      <c r="C345" s="29" t="s">
        <v>69</v>
      </c>
      <c r="D345" s="25" t="str">
        <f t="shared" si="30"/>
        <v>Guangdong CU</v>
      </c>
      <c r="E345" s="29" t="s">
        <v>174</v>
      </c>
      <c r="F345" s="41" t="s">
        <v>226</v>
      </c>
      <c r="G345" s="42">
        <v>0</v>
      </c>
      <c r="H345" s="42"/>
      <c r="I345" s="42"/>
      <c r="J345" s="42"/>
      <c r="K345" s="43"/>
      <c r="L345" s="42"/>
      <c r="N345" s="14" t="str">
        <f t="shared" si="32"/>
        <v>Guangdong CU汕头</v>
      </c>
    </row>
    <row r="346" spans="1:14">
      <c r="A346" s="29" t="s">
        <v>161</v>
      </c>
      <c r="B346" s="29" t="s">
        <v>91</v>
      </c>
      <c r="C346" s="29" t="s">
        <v>69</v>
      </c>
      <c r="D346" s="25" t="str">
        <f t="shared" si="30"/>
        <v>Guangdong CU</v>
      </c>
      <c r="E346" s="29" t="s">
        <v>163</v>
      </c>
      <c r="F346" s="41" t="s">
        <v>226</v>
      </c>
      <c r="G346" s="42">
        <v>0</v>
      </c>
      <c r="H346" s="42"/>
      <c r="I346" s="42"/>
      <c r="J346" s="42"/>
      <c r="K346" s="43"/>
      <c r="L346" s="42"/>
      <c r="N346" s="14" t="str">
        <f t="shared" si="32"/>
        <v>Guangdong CU韶关</v>
      </c>
    </row>
    <row r="347" spans="1:14">
      <c r="A347" s="29" t="s">
        <v>161</v>
      </c>
      <c r="B347" s="29" t="s">
        <v>91</v>
      </c>
      <c r="C347" s="29" t="s">
        <v>69</v>
      </c>
      <c r="D347" s="25" t="str">
        <f t="shared" ref="D347:D410" si="33">C347&amp;" "&amp;B347</f>
        <v>Guangdong CU</v>
      </c>
      <c r="E347" s="29" t="s">
        <v>162</v>
      </c>
      <c r="F347" s="41" t="s">
        <v>226</v>
      </c>
      <c r="G347" s="42">
        <v>0</v>
      </c>
      <c r="H347" s="42"/>
      <c r="I347" s="42"/>
      <c r="J347" s="42"/>
      <c r="K347" s="43"/>
      <c r="L347" s="42"/>
      <c r="N347" s="14" t="str">
        <f t="shared" si="32"/>
        <v>Guangdong CU清远</v>
      </c>
    </row>
    <row r="348" spans="1:14">
      <c r="A348" s="29" t="s">
        <v>161</v>
      </c>
      <c r="B348" s="29" t="s">
        <v>91</v>
      </c>
      <c r="C348" s="29" t="s">
        <v>69</v>
      </c>
      <c r="D348" s="25" t="str">
        <f t="shared" si="33"/>
        <v>Guangdong CU</v>
      </c>
      <c r="E348" s="29" t="s">
        <v>172</v>
      </c>
      <c r="F348" s="41" t="s">
        <v>226</v>
      </c>
      <c r="G348" s="42">
        <v>0</v>
      </c>
      <c r="H348" s="42"/>
      <c r="I348" s="42"/>
      <c r="J348" s="42"/>
      <c r="K348" s="43"/>
      <c r="L348" s="42"/>
      <c r="N348" s="14" t="str">
        <f t="shared" si="32"/>
        <v>Guangdong CU梅州</v>
      </c>
    </row>
    <row r="349" spans="1:14">
      <c r="A349" s="29" t="s">
        <v>161</v>
      </c>
      <c r="B349" s="29" t="s">
        <v>91</v>
      </c>
      <c r="C349" s="29" t="s">
        <v>69</v>
      </c>
      <c r="D349" s="25" t="str">
        <f t="shared" si="33"/>
        <v>Guangdong CU</v>
      </c>
      <c r="E349" s="29" t="s">
        <v>173</v>
      </c>
      <c r="F349" s="41" t="s">
        <v>226</v>
      </c>
      <c r="G349" s="42">
        <v>0</v>
      </c>
      <c r="H349" s="42"/>
      <c r="I349" s="42"/>
      <c r="J349" s="42"/>
      <c r="K349" s="43"/>
      <c r="L349" s="42"/>
      <c r="N349" s="14" t="str">
        <f t="shared" si="32"/>
        <v>Guangdong CU潮州</v>
      </c>
    </row>
    <row r="350" spans="1:14">
      <c r="A350" s="29" t="s">
        <v>161</v>
      </c>
      <c r="B350" s="29" t="s">
        <v>68</v>
      </c>
      <c r="C350" s="29" t="s">
        <v>164</v>
      </c>
      <c r="D350" s="25" t="str">
        <f t="shared" si="33"/>
        <v>Guangxi CM</v>
      </c>
      <c r="E350" s="29" t="s">
        <v>165</v>
      </c>
      <c r="F350" s="41" t="s">
        <v>226</v>
      </c>
      <c r="G350" s="42">
        <v>0</v>
      </c>
      <c r="H350" s="42"/>
      <c r="I350" s="42"/>
      <c r="J350" s="42"/>
      <c r="K350" s="43"/>
      <c r="L350" s="42"/>
      <c r="N350" s="14" t="str">
        <f t="shared" si="32"/>
        <v>Guangxi CM百色</v>
      </c>
    </row>
    <row r="351" spans="1:14">
      <c r="A351" s="29" t="s">
        <v>161</v>
      </c>
      <c r="B351" s="29" t="s">
        <v>68</v>
      </c>
      <c r="C351" s="29" t="s">
        <v>164</v>
      </c>
      <c r="D351" s="25" t="str">
        <f t="shared" si="33"/>
        <v>Guangxi CM</v>
      </c>
      <c r="E351" s="29" t="s">
        <v>166</v>
      </c>
      <c r="F351" s="41" t="s">
        <v>226</v>
      </c>
      <c r="G351" s="42">
        <v>0</v>
      </c>
      <c r="H351" s="42"/>
      <c r="I351" s="42"/>
      <c r="J351" s="42"/>
      <c r="K351" s="43"/>
      <c r="L351" s="42"/>
      <c r="N351" s="14" t="str">
        <f t="shared" si="32"/>
        <v>Guangxi CM北海</v>
      </c>
    </row>
    <row r="352" spans="1:14">
      <c r="A352" s="29" t="s">
        <v>161</v>
      </c>
      <c r="B352" s="29" t="s">
        <v>68</v>
      </c>
      <c r="C352" s="29" t="s">
        <v>164</v>
      </c>
      <c r="D352" s="25" t="str">
        <f t="shared" si="33"/>
        <v>Guangxi CM</v>
      </c>
      <c r="E352" s="29" t="s">
        <v>167</v>
      </c>
      <c r="F352" s="41" t="s">
        <v>226</v>
      </c>
      <c r="G352" s="42">
        <v>0</v>
      </c>
      <c r="H352" s="42"/>
      <c r="I352" s="42"/>
      <c r="J352" s="42"/>
      <c r="K352" s="43"/>
      <c r="L352" s="42"/>
      <c r="N352" s="14" t="str">
        <f t="shared" si="32"/>
        <v>Guangxi CM防城港</v>
      </c>
    </row>
    <row r="353" spans="1:14">
      <c r="A353" s="29" t="s">
        <v>161</v>
      </c>
      <c r="B353" s="29" t="s">
        <v>68</v>
      </c>
      <c r="C353" s="29" t="s">
        <v>164</v>
      </c>
      <c r="D353" s="25" t="str">
        <f t="shared" si="33"/>
        <v>Guangxi CM</v>
      </c>
      <c r="E353" s="29" t="s">
        <v>168</v>
      </c>
      <c r="F353" s="41" t="s">
        <v>226</v>
      </c>
      <c r="G353" s="42">
        <v>0</v>
      </c>
      <c r="H353" s="42"/>
      <c r="I353" s="42"/>
      <c r="J353" s="42"/>
      <c r="K353" s="43"/>
      <c r="L353" s="42"/>
      <c r="N353" s="14" t="str">
        <f t="shared" si="32"/>
        <v>Guangxi CM桂林</v>
      </c>
    </row>
    <row r="354" spans="1:14">
      <c r="A354" s="29" t="s">
        <v>161</v>
      </c>
      <c r="B354" s="29" t="s">
        <v>68</v>
      </c>
      <c r="C354" s="29" t="s">
        <v>164</v>
      </c>
      <c r="D354" s="25" t="str">
        <f t="shared" si="33"/>
        <v>Guangxi CM</v>
      </c>
      <c r="E354" s="29" t="s">
        <v>169</v>
      </c>
      <c r="F354" s="41" t="s">
        <v>226</v>
      </c>
      <c r="G354" s="42">
        <v>0</v>
      </c>
      <c r="H354" s="42"/>
      <c r="I354" s="42"/>
      <c r="J354" s="42"/>
      <c r="K354" s="43"/>
      <c r="L354" s="42"/>
      <c r="N354" s="14" t="str">
        <f t="shared" si="32"/>
        <v>Guangxi CM南宁</v>
      </c>
    </row>
    <row r="355" spans="1:14">
      <c r="A355" s="25" t="s">
        <v>10</v>
      </c>
      <c r="B355" s="25" t="s">
        <v>18</v>
      </c>
      <c r="C355" s="25" t="s">
        <v>50</v>
      </c>
      <c r="D355" s="25" t="str">
        <f t="shared" si="33"/>
        <v>GuangXi CT</v>
      </c>
      <c r="E355" s="25" t="s">
        <v>51</v>
      </c>
      <c r="F355" s="41" t="s">
        <v>226</v>
      </c>
      <c r="G355" s="42">
        <v>0</v>
      </c>
      <c r="H355" s="42"/>
      <c r="I355" s="42"/>
      <c r="J355" s="42"/>
      <c r="K355" s="43"/>
      <c r="L355" s="42"/>
      <c r="N355" s="14" t="str">
        <f t="shared" si="32"/>
        <v>GuangXi CT桂林</v>
      </c>
    </row>
    <row r="356" spans="1:14">
      <c r="A356" s="29" t="s">
        <v>161</v>
      </c>
      <c r="B356" s="29" t="s">
        <v>85</v>
      </c>
      <c r="C356" s="29" t="s">
        <v>164</v>
      </c>
      <c r="D356" s="25" t="str">
        <f t="shared" si="33"/>
        <v>Guangxi CT</v>
      </c>
      <c r="E356" s="29" t="s">
        <v>177</v>
      </c>
      <c r="F356" s="41" t="s">
        <v>226</v>
      </c>
      <c r="G356" s="42">
        <v>0</v>
      </c>
      <c r="H356" s="42"/>
      <c r="I356" s="42"/>
      <c r="J356" s="42"/>
      <c r="K356" s="43"/>
      <c r="L356" s="42"/>
      <c r="N356" s="14" t="str">
        <f t="shared" si="32"/>
        <v>Guangxi CT贺州</v>
      </c>
    </row>
    <row r="357" spans="1:14">
      <c r="A357" s="29" t="s">
        <v>161</v>
      </c>
      <c r="B357" s="29" t="s">
        <v>85</v>
      </c>
      <c r="C357" s="29" t="s">
        <v>164</v>
      </c>
      <c r="D357" s="25" t="str">
        <f t="shared" si="33"/>
        <v>Guangxi CT</v>
      </c>
      <c r="E357" s="29" t="s">
        <v>178</v>
      </c>
      <c r="F357" s="41" t="s">
        <v>226</v>
      </c>
      <c r="G357" s="42">
        <v>0</v>
      </c>
      <c r="H357" s="42"/>
      <c r="I357" s="42"/>
      <c r="J357" s="42"/>
      <c r="K357" s="43"/>
      <c r="L357" s="42"/>
      <c r="N357" s="14" t="str">
        <f t="shared" si="32"/>
        <v>Guangxi CT柳州</v>
      </c>
    </row>
    <row r="358" spans="1:14">
      <c r="A358" s="29" t="s">
        <v>161</v>
      </c>
      <c r="B358" s="29" t="s">
        <v>85</v>
      </c>
      <c r="C358" s="29" t="s">
        <v>164</v>
      </c>
      <c r="D358" s="25" t="str">
        <f t="shared" si="33"/>
        <v>Guangxi CT</v>
      </c>
      <c r="E358" s="29" t="s">
        <v>179</v>
      </c>
      <c r="F358" s="41" t="s">
        <v>226</v>
      </c>
      <c r="G358" s="42">
        <v>0</v>
      </c>
      <c r="H358" s="42"/>
      <c r="I358" s="42"/>
      <c r="J358" s="42"/>
      <c r="K358" s="43"/>
      <c r="L358" s="42"/>
      <c r="N358" s="14" t="str">
        <f t="shared" si="32"/>
        <v>Guangxi CT梧州</v>
      </c>
    </row>
    <row r="359" spans="1:14">
      <c r="A359" s="29" t="s">
        <v>161</v>
      </c>
      <c r="B359" s="29" t="s">
        <v>85</v>
      </c>
      <c r="C359" s="29" t="s">
        <v>164</v>
      </c>
      <c r="D359" s="25" t="str">
        <f t="shared" si="33"/>
        <v>Guangxi CT</v>
      </c>
      <c r="E359" s="29" t="s">
        <v>180</v>
      </c>
      <c r="F359" s="41" t="s">
        <v>226</v>
      </c>
      <c r="G359" s="42">
        <v>0</v>
      </c>
      <c r="H359" s="42"/>
      <c r="I359" s="42"/>
      <c r="J359" s="42"/>
      <c r="K359" s="43"/>
      <c r="L359" s="42"/>
      <c r="N359" s="14" t="str">
        <f t="shared" si="32"/>
        <v>Guangxi CT贵港</v>
      </c>
    </row>
    <row r="360" spans="1:14">
      <c r="A360" s="29" t="s">
        <v>161</v>
      </c>
      <c r="B360" s="29" t="s">
        <v>85</v>
      </c>
      <c r="C360" s="29" t="s">
        <v>164</v>
      </c>
      <c r="D360" s="25" t="str">
        <f t="shared" si="33"/>
        <v>Guangxi CT</v>
      </c>
      <c r="E360" s="29" t="s">
        <v>181</v>
      </c>
      <c r="F360" s="41" t="s">
        <v>226</v>
      </c>
      <c r="G360" s="42">
        <v>0</v>
      </c>
      <c r="H360" s="42"/>
      <c r="I360" s="42"/>
      <c r="J360" s="42"/>
      <c r="K360" s="43"/>
      <c r="L360" s="42"/>
      <c r="N360" s="14" t="str">
        <f t="shared" si="32"/>
        <v>Guangxi CT玉林</v>
      </c>
    </row>
    <row r="361" spans="1:14">
      <c r="A361" s="29" t="s">
        <v>161</v>
      </c>
      <c r="B361" s="29" t="s">
        <v>85</v>
      </c>
      <c r="C361" s="29" t="s">
        <v>164</v>
      </c>
      <c r="D361" s="25" t="str">
        <f t="shared" si="33"/>
        <v>Guangxi CT</v>
      </c>
      <c r="E361" s="29" t="s">
        <v>165</v>
      </c>
      <c r="F361" s="41" t="s">
        <v>226</v>
      </c>
      <c r="G361" s="42">
        <v>0</v>
      </c>
      <c r="H361" s="42"/>
      <c r="I361" s="42"/>
      <c r="J361" s="42"/>
      <c r="K361" s="43"/>
      <c r="L361" s="42"/>
      <c r="N361" s="14" t="str">
        <f t="shared" si="32"/>
        <v>Guangxi CT百色</v>
      </c>
    </row>
    <row r="362" spans="1:14">
      <c r="A362" s="29" t="s">
        <v>161</v>
      </c>
      <c r="B362" s="29" t="s">
        <v>85</v>
      </c>
      <c r="C362" s="29" t="s">
        <v>164</v>
      </c>
      <c r="D362" s="25" t="str">
        <f t="shared" si="33"/>
        <v>Guangxi CT</v>
      </c>
      <c r="E362" s="29" t="s">
        <v>182</v>
      </c>
      <c r="F362" s="41" t="s">
        <v>226</v>
      </c>
      <c r="G362" s="42">
        <v>0</v>
      </c>
      <c r="H362" s="42"/>
      <c r="I362" s="42"/>
      <c r="J362" s="42"/>
      <c r="K362" s="43"/>
      <c r="L362" s="42"/>
      <c r="N362" s="14" t="str">
        <f t="shared" si="32"/>
        <v>Guangxi CT河池</v>
      </c>
    </row>
    <row r="363" spans="1:14">
      <c r="A363" s="29" t="s">
        <v>161</v>
      </c>
      <c r="B363" s="29" t="s">
        <v>85</v>
      </c>
      <c r="C363" s="29" t="s">
        <v>164</v>
      </c>
      <c r="D363" s="25" t="str">
        <f t="shared" si="33"/>
        <v>Guangxi CT</v>
      </c>
      <c r="E363" s="29" t="s">
        <v>183</v>
      </c>
      <c r="F363" s="41" t="s">
        <v>226</v>
      </c>
      <c r="G363" s="42">
        <v>0</v>
      </c>
      <c r="H363" s="42"/>
      <c r="I363" s="42"/>
      <c r="J363" s="42"/>
      <c r="K363" s="43"/>
      <c r="L363" s="42"/>
      <c r="N363" s="14" t="str">
        <f t="shared" si="32"/>
        <v>Guangxi CT崇左</v>
      </c>
    </row>
    <row r="364" spans="1:14">
      <c r="A364" s="29" t="s">
        <v>161</v>
      </c>
      <c r="B364" s="29" t="s">
        <v>68</v>
      </c>
      <c r="C364" s="29" t="s">
        <v>184</v>
      </c>
      <c r="D364" s="25" t="str">
        <f t="shared" si="33"/>
        <v>Hainan CM</v>
      </c>
      <c r="E364" s="29" t="s">
        <v>185</v>
      </c>
      <c r="F364" s="41" t="s">
        <v>226</v>
      </c>
      <c r="G364" s="42">
        <v>0</v>
      </c>
      <c r="H364" s="42"/>
      <c r="I364" s="42"/>
      <c r="J364" s="42"/>
      <c r="K364" s="43"/>
      <c r="L364" s="42"/>
      <c r="N364" s="14" t="str">
        <f t="shared" si="32"/>
        <v>Hainan CM澄迈</v>
      </c>
    </row>
    <row r="365" spans="1:14">
      <c r="A365" s="29" t="s">
        <v>161</v>
      </c>
      <c r="B365" s="29" t="s">
        <v>68</v>
      </c>
      <c r="C365" s="29" t="s">
        <v>184</v>
      </c>
      <c r="D365" s="25" t="str">
        <f t="shared" si="33"/>
        <v>Hainan CM</v>
      </c>
      <c r="E365" s="29" t="s">
        <v>186</v>
      </c>
      <c r="F365" s="41" t="s">
        <v>226</v>
      </c>
      <c r="G365" s="42">
        <v>0</v>
      </c>
      <c r="H365" s="42"/>
      <c r="I365" s="42"/>
      <c r="J365" s="42"/>
      <c r="K365" s="43"/>
      <c r="L365" s="42"/>
      <c r="N365" s="14" t="str">
        <f t="shared" si="32"/>
        <v>Hainan CM定安</v>
      </c>
    </row>
    <row r="366" spans="1:14">
      <c r="A366" s="29" t="s">
        <v>161</v>
      </c>
      <c r="B366" s="29" t="s">
        <v>68</v>
      </c>
      <c r="C366" s="29" t="s">
        <v>184</v>
      </c>
      <c r="D366" s="25" t="str">
        <f t="shared" si="33"/>
        <v>Hainan CM</v>
      </c>
      <c r="E366" s="29" t="s">
        <v>187</v>
      </c>
      <c r="F366" s="41" t="s">
        <v>226</v>
      </c>
      <c r="G366" s="42">
        <v>0</v>
      </c>
      <c r="H366" s="42"/>
      <c r="I366" s="42"/>
      <c r="J366" s="42"/>
      <c r="K366" s="43"/>
      <c r="L366" s="42"/>
      <c r="N366" s="14" t="str">
        <f t="shared" si="32"/>
        <v>Hainan CM临高</v>
      </c>
    </row>
    <row r="367" spans="1:14">
      <c r="A367" s="29" t="s">
        <v>161</v>
      </c>
      <c r="B367" s="29" t="s">
        <v>68</v>
      </c>
      <c r="C367" s="29" t="s">
        <v>184</v>
      </c>
      <c r="D367" s="25" t="str">
        <f t="shared" si="33"/>
        <v>Hainan CM</v>
      </c>
      <c r="E367" s="29" t="s">
        <v>188</v>
      </c>
      <c r="F367" s="41" t="s">
        <v>226</v>
      </c>
      <c r="G367" s="42">
        <v>0</v>
      </c>
      <c r="H367" s="42"/>
      <c r="I367" s="42"/>
      <c r="J367" s="42"/>
      <c r="K367" s="43"/>
      <c r="L367" s="42"/>
      <c r="N367" s="14" t="str">
        <f t="shared" si="32"/>
        <v>Hainan CM陵水</v>
      </c>
    </row>
    <row r="368" spans="1:14">
      <c r="A368" s="29" t="s">
        <v>161</v>
      </c>
      <c r="B368" s="29" t="s">
        <v>68</v>
      </c>
      <c r="C368" s="29" t="s">
        <v>184</v>
      </c>
      <c r="D368" s="25" t="str">
        <f t="shared" si="33"/>
        <v>Hainan CM</v>
      </c>
      <c r="E368" s="29" t="s">
        <v>189</v>
      </c>
      <c r="F368" s="41" t="s">
        <v>226</v>
      </c>
      <c r="G368" s="42">
        <v>0</v>
      </c>
      <c r="H368" s="42"/>
      <c r="I368" s="42"/>
      <c r="J368" s="42"/>
      <c r="K368" s="43"/>
      <c r="L368" s="42"/>
      <c r="N368" s="14" t="str">
        <f t="shared" si="32"/>
        <v>Hainan CM琼中</v>
      </c>
    </row>
    <row r="369" spans="1:14">
      <c r="A369" s="29" t="s">
        <v>161</v>
      </c>
      <c r="B369" s="29" t="s">
        <v>68</v>
      </c>
      <c r="C369" s="29" t="s">
        <v>184</v>
      </c>
      <c r="D369" s="25" t="str">
        <f t="shared" si="33"/>
        <v>Hainan CM</v>
      </c>
      <c r="E369" s="29" t="s">
        <v>190</v>
      </c>
      <c r="F369" s="41" t="s">
        <v>226</v>
      </c>
      <c r="G369" s="42">
        <v>0</v>
      </c>
      <c r="H369" s="42"/>
      <c r="I369" s="42"/>
      <c r="J369" s="42"/>
      <c r="K369" s="43"/>
      <c r="L369" s="42"/>
      <c r="N369" s="14" t="str">
        <f t="shared" si="32"/>
        <v>Hainan CM屯昌</v>
      </c>
    </row>
    <row r="370" spans="1:14">
      <c r="A370" s="29" t="s">
        <v>161</v>
      </c>
      <c r="B370" s="29" t="s">
        <v>68</v>
      </c>
      <c r="C370" s="29" t="s">
        <v>184</v>
      </c>
      <c r="D370" s="25" t="str">
        <f t="shared" si="33"/>
        <v>Hainan CM</v>
      </c>
      <c r="E370" s="29" t="s">
        <v>191</v>
      </c>
      <c r="F370" s="41" t="s">
        <v>226</v>
      </c>
      <c r="G370" s="42">
        <v>0</v>
      </c>
      <c r="H370" s="42"/>
      <c r="I370" s="42"/>
      <c r="J370" s="42"/>
      <c r="K370" s="43"/>
      <c r="L370" s="42"/>
      <c r="N370" s="14" t="str">
        <f t="shared" si="32"/>
        <v>Hainan CM万宁</v>
      </c>
    </row>
    <row r="371" spans="1:14">
      <c r="A371" s="29" t="s">
        <v>84</v>
      </c>
      <c r="B371" s="29" t="s">
        <v>68</v>
      </c>
      <c r="C371" s="29" t="s">
        <v>94</v>
      </c>
      <c r="D371" s="25" t="str">
        <f t="shared" si="33"/>
        <v>Hebei CM</v>
      </c>
      <c r="E371" s="29" t="s">
        <v>95</v>
      </c>
      <c r="F371" s="41" t="s">
        <v>226</v>
      </c>
      <c r="G371" s="42">
        <v>0</v>
      </c>
      <c r="H371" s="42"/>
      <c r="I371" s="42"/>
      <c r="J371" s="42"/>
      <c r="K371" s="43"/>
      <c r="L371" s="42"/>
      <c r="N371" s="14" t="str">
        <f t="shared" si="32"/>
        <v>Hebei CM承德</v>
      </c>
    </row>
    <row r="372" spans="1:14">
      <c r="A372" s="29" t="s">
        <v>84</v>
      </c>
      <c r="B372" s="29" t="s">
        <v>68</v>
      </c>
      <c r="C372" s="29" t="s">
        <v>94</v>
      </c>
      <c r="D372" s="25" t="str">
        <f t="shared" si="33"/>
        <v>Hebei CM</v>
      </c>
      <c r="E372" s="29" t="s">
        <v>96</v>
      </c>
      <c r="F372" s="41" t="s">
        <v>226</v>
      </c>
      <c r="G372" s="42">
        <v>0</v>
      </c>
      <c r="H372" s="42"/>
      <c r="I372" s="42"/>
      <c r="J372" s="42"/>
      <c r="K372" s="43"/>
      <c r="L372" s="42"/>
      <c r="N372" s="14" t="str">
        <f t="shared" si="32"/>
        <v>Hebei CM秦皇岛</v>
      </c>
    </row>
    <row r="373" spans="1:14">
      <c r="A373" s="29" t="s">
        <v>84</v>
      </c>
      <c r="B373" s="29" t="s">
        <v>68</v>
      </c>
      <c r="C373" s="29" t="s">
        <v>94</v>
      </c>
      <c r="D373" s="25" t="str">
        <f t="shared" si="33"/>
        <v>Hebei CM</v>
      </c>
      <c r="E373" s="29" t="s">
        <v>97</v>
      </c>
      <c r="F373" s="41" t="s">
        <v>226</v>
      </c>
      <c r="G373" s="42">
        <v>0</v>
      </c>
      <c r="H373" s="42"/>
      <c r="I373" s="42"/>
      <c r="J373" s="42"/>
      <c r="K373" s="43"/>
      <c r="L373" s="42"/>
      <c r="N373" s="14" t="str">
        <f t="shared" si="32"/>
        <v>Hebei CM张家口</v>
      </c>
    </row>
    <row r="374" spans="1:14">
      <c r="A374" s="29" t="s">
        <v>84</v>
      </c>
      <c r="B374" s="29" t="s">
        <v>91</v>
      </c>
      <c r="C374" s="29" t="s">
        <v>94</v>
      </c>
      <c r="D374" s="25" t="str">
        <f t="shared" si="33"/>
        <v>Hebei CU</v>
      </c>
      <c r="E374" s="29" t="s">
        <v>98</v>
      </c>
      <c r="F374" s="41" t="s">
        <v>226</v>
      </c>
      <c r="G374" s="42">
        <v>0</v>
      </c>
      <c r="H374" s="42"/>
      <c r="I374" s="42"/>
      <c r="J374" s="42"/>
      <c r="K374" s="43"/>
      <c r="L374" s="42"/>
      <c r="N374" s="14" t="str">
        <f t="shared" si="32"/>
        <v>Hebei CU保定</v>
      </c>
    </row>
    <row r="375" spans="1:14">
      <c r="A375" s="29" t="s">
        <v>84</v>
      </c>
      <c r="B375" s="29" t="s">
        <v>91</v>
      </c>
      <c r="C375" s="29" t="s">
        <v>94</v>
      </c>
      <c r="D375" s="25" t="str">
        <f t="shared" si="33"/>
        <v>Hebei CU</v>
      </c>
      <c r="E375" s="29" t="s">
        <v>99</v>
      </c>
      <c r="F375" s="41" t="s">
        <v>226</v>
      </c>
      <c r="G375" s="42">
        <v>0</v>
      </c>
      <c r="H375" s="42"/>
      <c r="I375" s="42"/>
      <c r="J375" s="42"/>
      <c r="K375" s="43"/>
      <c r="L375" s="42"/>
      <c r="N375" s="14" t="str">
        <f t="shared" si="32"/>
        <v>Hebei CU沧州</v>
      </c>
    </row>
    <row r="376" spans="1:14">
      <c r="A376" s="29" t="s">
        <v>84</v>
      </c>
      <c r="B376" s="29" t="s">
        <v>68</v>
      </c>
      <c r="C376" s="29" t="s">
        <v>100</v>
      </c>
      <c r="D376" s="25" t="str">
        <f t="shared" si="33"/>
        <v>Heilongjiang CM</v>
      </c>
      <c r="E376" s="29" t="s">
        <v>101</v>
      </c>
      <c r="F376" s="41" t="s">
        <v>226</v>
      </c>
      <c r="G376" s="42">
        <v>0</v>
      </c>
      <c r="H376" s="42"/>
      <c r="I376" s="42"/>
      <c r="J376" s="42"/>
      <c r="K376" s="43"/>
      <c r="L376" s="42"/>
      <c r="N376" s="14" t="str">
        <f t="shared" si="32"/>
        <v>Heilongjiang CM哈尔滨</v>
      </c>
    </row>
    <row r="377" spans="1:14">
      <c r="A377" s="29" t="s">
        <v>84</v>
      </c>
      <c r="B377" s="29" t="s">
        <v>68</v>
      </c>
      <c r="C377" s="29" t="s">
        <v>100</v>
      </c>
      <c r="D377" s="25" t="str">
        <f t="shared" si="33"/>
        <v>Heilongjiang CM</v>
      </c>
      <c r="E377" s="29" t="s">
        <v>102</v>
      </c>
      <c r="F377" s="41" t="s">
        <v>226</v>
      </c>
      <c r="G377" s="42">
        <v>0</v>
      </c>
      <c r="H377" s="42"/>
      <c r="I377" s="42"/>
      <c r="J377" s="42"/>
      <c r="K377" s="43"/>
      <c r="L377" s="42"/>
      <c r="N377" s="14" t="str">
        <f t="shared" ref="N377:N437" si="34">D377&amp;E377</f>
        <v>Heilongjiang CM佳木斯</v>
      </c>
    </row>
    <row r="378" spans="1:14">
      <c r="A378" s="29" t="s">
        <v>84</v>
      </c>
      <c r="B378" s="29" t="s">
        <v>68</v>
      </c>
      <c r="C378" s="29" t="s">
        <v>100</v>
      </c>
      <c r="D378" s="25" t="str">
        <f t="shared" si="33"/>
        <v>Heilongjiang CM</v>
      </c>
      <c r="E378" s="29" t="s">
        <v>103</v>
      </c>
      <c r="F378" s="41" t="s">
        <v>226</v>
      </c>
      <c r="G378" s="42">
        <v>0</v>
      </c>
      <c r="H378" s="42"/>
      <c r="I378" s="42"/>
      <c r="J378" s="42"/>
      <c r="K378" s="43"/>
      <c r="L378" s="42"/>
      <c r="N378" s="14" t="str">
        <f t="shared" si="34"/>
        <v>Heilongjiang CM黑河</v>
      </c>
    </row>
    <row r="379" spans="1:14">
      <c r="A379" s="29" t="s">
        <v>84</v>
      </c>
      <c r="B379" s="29" t="s">
        <v>68</v>
      </c>
      <c r="C379" s="29" t="s">
        <v>100</v>
      </c>
      <c r="D379" s="25" t="str">
        <f t="shared" si="33"/>
        <v>Heilongjiang CM</v>
      </c>
      <c r="E379" s="29" t="s">
        <v>104</v>
      </c>
      <c r="F379" s="41" t="s">
        <v>226</v>
      </c>
      <c r="G379" s="42">
        <v>0</v>
      </c>
      <c r="H379" s="42"/>
      <c r="I379" s="42"/>
      <c r="J379" s="42"/>
      <c r="K379" s="43"/>
      <c r="L379" s="42"/>
      <c r="N379" s="14" t="str">
        <f t="shared" si="34"/>
        <v>Heilongjiang CM七台河</v>
      </c>
    </row>
    <row r="380" spans="1:14">
      <c r="A380" s="29" t="s">
        <v>84</v>
      </c>
      <c r="B380" s="29" t="s">
        <v>68</v>
      </c>
      <c r="C380" s="29" t="s">
        <v>100</v>
      </c>
      <c r="D380" s="25" t="str">
        <f t="shared" si="33"/>
        <v>Heilongjiang CM</v>
      </c>
      <c r="E380" s="29" t="s">
        <v>105</v>
      </c>
      <c r="F380" s="41" t="s">
        <v>226</v>
      </c>
      <c r="G380" s="42">
        <v>0</v>
      </c>
      <c r="H380" s="42"/>
      <c r="I380" s="42"/>
      <c r="J380" s="42"/>
      <c r="K380" s="43"/>
      <c r="L380" s="42"/>
      <c r="N380" s="14" t="str">
        <f t="shared" si="34"/>
        <v>Heilongjiang CM加格达奇</v>
      </c>
    </row>
    <row r="381" spans="1:14">
      <c r="A381" s="29" t="s">
        <v>84</v>
      </c>
      <c r="B381" s="29" t="s">
        <v>91</v>
      </c>
      <c r="C381" s="29" t="s">
        <v>100</v>
      </c>
      <c r="D381" s="25" t="str">
        <f t="shared" si="33"/>
        <v>Heilongjiang CU</v>
      </c>
      <c r="E381" s="29" t="s">
        <v>106</v>
      </c>
      <c r="F381" s="41" t="s">
        <v>226</v>
      </c>
      <c r="G381" s="42">
        <v>0</v>
      </c>
      <c r="H381" s="42"/>
      <c r="I381" s="42"/>
      <c r="J381" s="42"/>
      <c r="K381" s="43"/>
      <c r="L381" s="42"/>
      <c r="N381" s="14" t="str">
        <f t="shared" si="34"/>
        <v>Heilongjiang CU齐齐哈尔</v>
      </c>
    </row>
    <row r="382" spans="1:14">
      <c r="A382" s="29" t="s">
        <v>84</v>
      </c>
      <c r="B382" s="29" t="s">
        <v>91</v>
      </c>
      <c r="C382" s="29" t="s">
        <v>100</v>
      </c>
      <c r="D382" s="25" t="str">
        <f t="shared" si="33"/>
        <v>Heilongjiang CU</v>
      </c>
      <c r="E382" s="29" t="s">
        <v>102</v>
      </c>
      <c r="F382" s="41" t="s">
        <v>226</v>
      </c>
      <c r="G382" s="42">
        <v>0</v>
      </c>
      <c r="H382" s="42"/>
      <c r="I382" s="42"/>
      <c r="J382" s="42"/>
      <c r="K382" s="43"/>
      <c r="L382" s="42"/>
      <c r="N382" s="14" t="str">
        <f t="shared" si="34"/>
        <v>Heilongjiang CU佳木斯</v>
      </c>
    </row>
    <row r="383" spans="1:14">
      <c r="A383" s="29" t="s">
        <v>84</v>
      </c>
      <c r="B383" s="29" t="s">
        <v>91</v>
      </c>
      <c r="C383" s="29" t="s">
        <v>100</v>
      </c>
      <c r="D383" s="25" t="str">
        <f t="shared" si="33"/>
        <v>Heilongjiang CU</v>
      </c>
      <c r="E383" s="29" t="s">
        <v>107</v>
      </c>
      <c r="F383" s="41" t="s">
        <v>226</v>
      </c>
      <c r="G383" s="42">
        <v>0</v>
      </c>
      <c r="H383" s="42"/>
      <c r="I383" s="42"/>
      <c r="J383" s="42"/>
      <c r="K383" s="43"/>
      <c r="L383" s="42"/>
      <c r="N383" s="14" t="str">
        <f t="shared" si="34"/>
        <v>Heilongjiang CU双鸭山</v>
      </c>
    </row>
    <row r="384" spans="1:14">
      <c r="A384" s="29" t="s">
        <v>84</v>
      </c>
      <c r="B384" s="29" t="s">
        <v>91</v>
      </c>
      <c r="C384" s="29" t="s">
        <v>100</v>
      </c>
      <c r="D384" s="25" t="str">
        <f t="shared" si="33"/>
        <v>Heilongjiang CU</v>
      </c>
      <c r="E384" s="29" t="s">
        <v>104</v>
      </c>
      <c r="F384" s="41" t="s">
        <v>226</v>
      </c>
      <c r="G384" s="42">
        <v>0</v>
      </c>
      <c r="H384" s="42"/>
      <c r="I384" s="42"/>
      <c r="J384" s="42"/>
      <c r="K384" s="43"/>
      <c r="L384" s="42"/>
      <c r="N384" s="14" t="str">
        <f t="shared" si="34"/>
        <v>Heilongjiang CU七台河</v>
      </c>
    </row>
    <row r="385" spans="1:14">
      <c r="A385" s="29" t="s">
        <v>84</v>
      </c>
      <c r="B385" s="29" t="s">
        <v>91</v>
      </c>
      <c r="C385" s="29" t="s">
        <v>100</v>
      </c>
      <c r="D385" s="25" t="str">
        <f t="shared" si="33"/>
        <v>Heilongjiang CU</v>
      </c>
      <c r="E385" s="29" t="s">
        <v>108</v>
      </c>
      <c r="F385" s="41" t="s">
        <v>226</v>
      </c>
      <c r="G385" s="42">
        <v>0</v>
      </c>
      <c r="H385" s="42"/>
      <c r="I385" s="42"/>
      <c r="J385" s="42"/>
      <c r="K385" s="43"/>
      <c r="L385" s="42"/>
      <c r="N385" s="14" t="str">
        <f t="shared" si="34"/>
        <v>Heilongjiang CU鸡西</v>
      </c>
    </row>
    <row r="386" spans="1:14">
      <c r="A386" s="29" t="s">
        <v>84</v>
      </c>
      <c r="B386" s="29" t="s">
        <v>91</v>
      </c>
      <c r="C386" s="29" t="s">
        <v>100</v>
      </c>
      <c r="D386" s="25" t="str">
        <f t="shared" si="33"/>
        <v>Heilongjiang CU</v>
      </c>
      <c r="E386" s="29" t="s">
        <v>109</v>
      </c>
      <c r="F386" s="41" t="s">
        <v>226</v>
      </c>
      <c r="G386" s="42">
        <v>0</v>
      </c>
      <c r="H386" s="42"/>
      <c r="I386" s="42"/>
      <c r="J386" s="42"/>
      <c r="K386" s="43"/>
      <c r="L386" s="42"/>
      <c r="N386" s="14" t="str">
        <f t="shared" si="34"/>
        <v>Heilongjiang CU大兴安岭</v>
      </c>
    </row>
    <row r="387" spans="1:14">
      <c r="A387" s="29" t="s">
        <v>84</v>
      </c>
      <c r="B387" s="29" t="s">
        <v>68</v>
      </c>
      <c r="C387" s="29" t="s">
        <v>110</v>
      </c>
      <c r="D387" s="25" t="str">
        <f t="shared" si="33"/>
        <v>Henan CM</v>
      </c>
      <c r="E387" s="29" t="s">
        <v>111</v>
      </c>
      <c r="F387" s="41" t="s">
        <v>226</v>
      </c>
      <c r="G387" s="42">
        <v>1355</v>
      </c>
      <c r="H387" s="42">
        <v>1350</v>
      </c>
      <c r="I387" s="42"/>
      <c r="J387" s="42"/>
      <c r="K387" s="52">
        <v>0.99630996309963105</v>
      </c>
      <c r="L387" s="42" t="s">
        <v>47</v>
      </c>
      <c r="N387" s="14" t="s">
        <v>323</v>
      </c>
    </row>
    <row r="388" spans="1:14">
      <c r="A388" s="29" t="s">
        <v>84</v>
      </c>
      <c r="B388" s="29" t="s">
        <v>68</v>
      </c>
      <c r="C388" s="29" t="s">
        <v>110</v>
      </c>
      <c r="D388" s="25" t="str">
        <f t="shared" si="33"/>
        <v>Henan CM</v>
      </c>
      <c r="E388" s="29" t="s">
        <v>112</v>
      </c>
      <c r="F388" s="41" t="s">
        <v>226</v>
      </c>
      <c r="G388" s="42">
        <v>1321</v>
      </c>
      <c r="H388" s="42">
        <v>1317</v>
      </c>
      <c r="I388" s="42"/>
      <c r="J388" s="42"/>
      <c r="K388" s="52">
        <v>0.99697199091597277</v>
      </c>
      <c r="L388" s="42" t="s">
        <v>47</v>
      </c>
      <c r="N388" s="14" t="s">
        <v>324</v>
      </c>
    </row>
    <row r="389" spans="1:14">
      <c r="A389" s="29" t="s">
        <v>84</v>
      </c>
      <c r="B389" s="29" t="s">
        <v>68</v>
      </c>
      <c r="C389" s="29" t="s">
        <v>110</v>
      </c>
      <c r="D389" s="25" t="str">
        <f t="shared" si="33"/>
        <v>Henan CM</v>
      </c>
      <c r="E389" s="29" t="s">
        <v>113</v>
      </c>
      <c r="F389" s="41" t="s">
        <v>226</v>
      </c>
      <c r="G389" s="42">
        <v>1421</v>
      </c>
      <c r="H389" s="42">
        <v>1414</v>
      </c>
      <c r="I389" s="42"/>
      <c r="J389" s="42"/>
      <c r="K389" s="52">
        <v>0.99507389162561577</v>
      </c>
      <c r="L389" s="42" t="s">
        <v>47</v>
      </c>
      <c r="N389" s="14" t="s">
        <v>325</v>
      </c>
    </row>
    <row r="390" spans="1:14">
      <c r="A390" s="29" t="s">
        <v>84</v>
      </c>
      <c r="B390" s="29" t="s">
        <v>68</v>
      </c>
      <c r="C390" s="29" t="s">
        <v>110</v>
      </c>
      <c r="D390" s="25" t="str">
        <f t="shared" si="33"/>
        <v>Henan CM</v>
      </c>
      <c r="E390" s="29" t="s">
        <v>114</v>
      </c>
      <c r="F390" s="41" t="s">
        <v>226</v>
      </c>
      <c r="G390" s="42">
        <v>505</v>
      </c>
      <c r="H390" s="42">
        <v>503</v>
      </c>
      <c r="I390" s="42"/>
      <c r="J390" s="42"/>
      <c r="K390" s="52">
        <v>0.99603960396039604</v>
      </c>
      <c r="L390" s="42" t="s">
        <v>47</v>
      </c>
      <c r="N390" s="14" t="s">
        <v>326</v>
      </c>
    </row>
    <row r="391" spans="1:14">
      <c r="A391" s="25" t="s">
        <v>13</v>
      </c>
      <c r="B391" s="25" t="s">
        <v>11</v>
      </c>
      <c r="C391" s="25" t="s">
        <v>82</v>
      </c>
      <c r="D391" s="25" t="str">
        <f t="shared" si="33"/>
        <v>HuBei CM</v>
      </c>
      <c r="E391" s="29" t="s">
        <v>196</v>
      </c>
      <c r="F391" s="41" t="s">
        <v>226</v>
      </c>
      <c r="G391" s="42">
        <v>0</v>
      </c>
      <c r="H391" s="42"/>
      <c r="I391" s="42"/>
      <c r="J391" s="42"/>
      <c r="K391" s="43"/>
      <c r="L391" s="42"/>
      <c r="N391" s="14" t="str">
        <f t="shared" si="34"/>
        <v>HuBei CM咸宁</v>
      </c>
    </row>
    <row r="392" spans="1:14">
      <c r="A392" s="25" t="s">
        <v>13</v>
      </c>
      <c r="B392" s="25" t="s">
        <v>11</v>
      </c>
      <c r="C392" s="25" t="s">
        <v>83</v>
      </c>
      <c r="D392" s="25" t="str">
        <f t="shared" si="33"/>
        <v>HuNan CM</v>
      </c>
      <c r="E392" s="29" t="s">
        <v>199</v>
      </c>
      <c r="F392" s="41" t="s">
        <v>226</v>
      </c>
      <c r="G392" s="42">
        <v>0</v>
      </c>
      <c r="H392" s="42"/>
      <c r="I392" s="42"/>
      <c r="J392" s="42"/>
      <c r="K392" s="43"/>
      <c r="L392" s="42"/>
      <c r="N392" s="14" t="str">
        <f t="shared" si="34"/>
        <v>HuNan CM岳阳</v>
      </c>
    </row>
    <row r="393" spans="1:14">
      <c r="A393" s="29" t="s">
        <v>192</v>
      </c>
      <c r="B393" s="29" t="s">
        <v>68</v>
      </c>
      <c r="C393" s="29" t="s">
        <v>197</v>
      </c>
      <c r="D393" s="25" t="str">
        <f t="shared" si="33"/>
        <v>Hunan CM</v>
      </c>
      <c r="E393" s="29" t="s">
        <v>198</v>
      </c>
      <c r="F393" s="41" t="s">
        <v>226</v>
      </c>
      <c r="G393" s="42">
        <v>0</v>
      </c>
      <c r="H393" s="42"/>
      <c r="I393" s="42"/>
      <c r="J393" s="42"/>
      <c r="K393" s="43"/>
      <c r="L393" s="42"/>
      <c r="N393" s="14" t="str">
        <f t="shared" si="34"/>
        <v>Hunan CM株洲</v>
      </c>
    </row>
    <row r="394" spans="1:14">
      <c r="A394" s="29" t="s">
        <v>84</v>
      </c>
      <c r="B394" s="29" t="s">
        <v>68</v>
      </c>
      <c r="C394" s="29" t="s">
        <v>115</v>
      </c>
      <c r="D394" s="25" t="str">
        <f t="shared" si="33"/>
        <v>Inner Mongoria CM</v>
      </c>
      <c r="E394" s="29" t="s">
        <v>116</v>
      </c>
      <c r="F394" s="41" t="s">
        <v>226</v>
      </c>
      <c r="G394" s="42">
        <v>0</v>
      </c>
      <c r="H394" s="42"/>
      <c r="I394" s="42"/>
      <c r="J394" s="42"/>
      <c r="K394" s="43"/>
      <c r="L394" s="42"/>
      <c r="N394" s="14" t="str">
        <f t="shared" si="34"/>
        <v>Inner Mongoria CM包头</v>
      </c>
    </row>
    <row r="395" spans="1:14">
      <c r="A395" s="25" t="s">
        <v>13</v>
      </c>
      <c r="B395" s="25" t="s">
        <v>11</v>
      </c>
      <c r="C395" s="25" t="s">
        <v>53</v>
      </c>
      <c r="D395" s="25" t="str">
        <f t="shared" si="33"/>
        <v>Jiangsu CM</v>
      </c>
      <c r="E395" s="25" t="s">
        <v>61</v>
      </c>
      <c r="F395" s="41" t="s">
        <v>226</v>
      </c>
      <c r="G395" s="42">
        <v>0</v>
      </c>
      <c r="H395" s="42"/>
      <c r="I395" s="42"/>
      <c r="J395" s="42"/>
      <c r="K395" s="43"/>
      <c r="L395" s="42"/>
      <c r="N395" s="14" t="str">
        <f t="shared" si="34"/>
        <v>Jiangsu CM无锡</v>
      </c>
    </row>
    <row r="396" spans="1:14">
      <c r="A396" s="25" t="s">
        <v>13</v>
      </c>
      <c r="B396" s="25" t="s">
        <v>11</v>
      </c>
      <c r="C396" s="25" t="s">
        <v>53</v>
      </c>
      <c r="D396" s="25" t="str">
        <f t="shared" si="33"/>
        <v>Jiangsu CM</v>
      </c>
      <c r="E396" s="25" t="s">
        <v>54</v>
      </c>
      <c r="F396" s="41" t="s">
        <v>226</v>
      </c>
      <c r="G396" s="42">
        <v>1254</v>
      </c>
      <c r="H396" s="42">
        <v>0</v>
      </c>
      <c r="I396" s="42">
        <v>1254</v>
      </c>
      <c r="J396" s="42"/>
      <c r="K396" s="43">
        <v>0</v>
      </c>
      <c r="L396" s="42" t="s">
        <v>246</v>
      </c>
      <c r="M396" t="s">
        <v>328</v>
      </c>
      <c r="N396" s="14" t="str">
        <f t="shared" si="34"/>
        <v>Jiangsu CM苏州</v>
      </c>
    </row>
    <row r="397" spans="1:14">
      <c r="A397" s="25" t="s">
        <v>13</v>
      </c>
      <c r="B397" s="25" t="s">
        <v>11</v>
      </c>
      <c r="C397" s="25" t="s">
        <v>53</v>
      </c>
      <c r="D397" s="25" t="str">
        <f t="shared" si="33"/>
        <v>Jiangsu CM</v>
      </c>
      <c r="E397" s="25" t="s">
        <v>60</v>
      </c>
      <c r="F397" s="41" t="s">
        <v>226</v>
      </c>
      <c r="G397" s="42">
        <v>0</v>
      </c>
      <c r="H397" s="42"/>
      <c r="I397" s="42"/>
      <c r="J397" s="42"/>
      <c r="K397" s="43"/>
      <c r="L397" s="42"/>
      <c r="N397" s="14" t="str">
        <f t="shared" si="34"/>
        <v>Jiangsu CM南通</v>
      </c>
    </row>
    <row r="398" spans="1:14">
      <c r="A398" s="25" t="s">
        <v>76</v>
      </c>
      <c r="B398" s="25" t="s">
        <v>68</v>
      </c>
      <c r="C398" s="25" t="s">
        <v>77</v>
      </c>
      <c r="D398" s="25" t="str">
        <f t="shared" si="33"/>
        <v>Jiangsu CM</v>
      </c>
      <c r="E398" s="25" t="s">
        <v>79</v>
      </c>
      <c r="F398" s="41" t="s">
        <v>226</v>
      </c>
      <c r="G398" s="42">
        <v>0</v>
      </c>
      <c r="H398" s="42"/>
      <c r="I398" s="42"/>
      <c r="J398" s="42"/>
      <c r="K398" s="43"/>
      <c r="L398" s="42"/>
      <c r="N398" s="14" t="str">
        <f t="shared" si="34"/>
        <v>Jiangsu CM镇江</v>
      </c>
    </row>
    <row r="399" spans="1:14">
      <c r="A399" s="25" t="s">
        <v>13</v>
      </c>
      <c r="B399" s="25" t="s">
        <v>11</v>
      </c>
      <c r="C399" s="25" t="s">
        <v>65</v>
      </c>
      <c r="D399" s="25" t="str">
        <f t="shared" si="33"/>
        <v>JiangXi CM</v>
      </c>
      <c r="E399" s="29" t="s">
        <v>201</v>
      </c>
      <c r="F399" s="41" t="s">
        <v>226</v>
      </c>
      <c r="G399" s="42">
        <v>0</v>
      </c>
      <c r="H399" s="42"/>
      <c r="I399" s="42"/>
      <c r="J399" s="42"/>
      <c r="K399" s="43"/>
      <c r="L399" s="42"/>
      <c r="N399" s="14" t="str">
        <f t="shared" si="34"/>
        <v>JiangXi CM抚州</v>
      </c>
    </row>
    <row r="400" spans="1:14">
      <c r="A400" s="29" t="s">
        <v>192</v>
      </c>
      <c r="B400" s="29" t="s">
        <v>68</v>
      </c>
      <c r="C400" s="29" t="s">
        <v>200</v>
      </c>
      <c r="D400" s="25" t="str">
        <f t="shared" si="33"/>
        <v>Jiangxi CM</v>
      </c>
      <c r="E400" s="29" t="s">
        <v>202</v>
      </c>
      <c r="F400" s="41" t="s">
        <v>226</v>
      </c>
      <c r="G400" s="42">
        <v>0</v>
      </c>
      <c r="H400" s="42"/>
      <c r="I400" s="42"/>
      <c r="J400" s="42"/>
      <c r="K400" s="43"/>
      <c r="L400" s="42"/>
      <c r="N400" s="14" t="str">
        <f t="shared" si="34"/>
        <v>Jiangxi CM上饶</v>
      </c>
    </row>
    <row r="401" spans="1:14">
      <c r="A401" s="29" t="s">
        <v>84</v>
      </c>
      <c r="B401" s="29" t="s">
        <v>91</v>
      </c>
      <c r="C401" s="29" t="s">
        <v>117</v>
      </c>
      <c r="D401" s="25" t="str">
        <f t="shared" si="33"/>
        <v>Jilin CU</v>
      </c>
      <c r="E401" s="29" t="s">
        <v>118</v>
      </c>
      <c r="F401" s="41" t="s">
        <v>226</v>
      </c>
      <c r="G401" s="42">
        <v>0</v>
      </c>
      <c r="H401" s="42"/>
      <c r="I401" s="42"/>
      <c r="J401" s="42"/>
      <c r="K401" s="43"/>
      <c r="L401" s="42"/>
      <c r="N401" s="14" t="str">
        <f t="shared" si="34"/>
        <v>Jilin CU长春</v>
      </c>
    </row>
    <row r="402" spans="1:14">
      <c r="A402" s="29" t="s">
        <v>139</v>
      </c>
      <c r="B402" s="29" t="s">
        <v>91</v>
      </c>
      <c r="C402" s="29" t="s">
        <v>117</v>
      </c>
      <c r="D402" s="25" t="str">
        <f t="shared" si="33"/>
        <v>Jilin CU</v>
      </c>
      <c r="E402" s="29" t="s">
        <v>140</v>
      </c>
      <c r="F402" s="41" t="s">
        <v>226</v>
      </c>
      <c r="G402" s="42">
        <v>0</v>
      </c>
      <c r="H402" s="42"/>
      <c r="I402" s="42"/>
      <c r="J402" s="42"/>
      <c r="K402" s="43"/>
      <c r="L402" s="42"/>
      <c r="N402" s="14" t="str">
        <f t="shared" si="34"/>
        <v>Jilin CU四平</v>
      </c>
    </row>
    <row r="403" spans="1:14">
      <c r="A403" s="30" t="s">
        <v>139</v>
      </c>
      <c r="B403" s="30" t="s">
        <v>91</v>
      </c>
      <c r="C403" s="30" t="s">
        <v>117</v>
      </c>
      <c r="D403" s="25" t="str">
        <f t="shared" si="33"/>
        <v>Jilin CU</v>
      </c>
      <c r="E403" s="30" t="s">
        <v>141</v>
      </c>
      <c r="F403" s="41" t="s">
        <v>226</v>
      </c>
      <c r="G403" s="42">
        <v>0</v>
      </c>
      <c r="H403" s="42"/>
      <c r="I403" s="42"/>
      <c r="J403" s="42"/>
      <c r="K403" s="43"/>
      <c r="L403" s="42"/>
      <c r="N403" s="14" t="str">
        <f t="shared" si="34"/>
        <v>Jilin CU辽源</v>
      </c>
    </row>
    <row r="404" spans="1:14">
      <c r="A404" s="29" t="s">
        <v>84</v>
      </c>
      <c r="B404" s="29" t="s">
        <v>68</v>
      </c>
      <c r="C404" s="29" t="s">
        <v>119</v>
      </c>
      <c r="D404" s="25" t="str">
        <f t="shared" si="33"/>
        <v>Liaoning CM</v>
      </c>
      <c r="E404" s="29" t="s">
        <v>120</v>
      </c>
      <c r="F404" s="41" t="s">
        <v>226</v>
      </c>
      <c r="G404" s="42">
        <v>0</v>
      </c>
      <c r="H404" s="42"/>
      <c r="I404" s="42"/>
      <c r="J404" s="42"/>
      <c r="K404" s="43"/>
      <c r="L404" s="42"/>
      <c r="N404" s="14" t="str">
        <f t="shared" si="34"/>
        <v>Liaoning CM沈阳</v>
      </c>
    </row>
    <row r="405" spans="1:14">
      <c r="A405" s="29" t="s">
        <v>84</v>
      </c>
      <c r="B405" s="29" t="s">
        <v>68</v>
      </c>
      <c r="C405" s="29" t="s">
        <v>119</v>
      </c>
      <c r="D405" s="25" t="str">
        <f t="shared" si="33"/>
        <v>Liaoning CM</v>
      </c>
      <c r="E405" s="29" t="s">
        <v>121</v>
      </c>
      <c r="F405" s="41" t="s">
        <v>226</v>
      </c>
      <c r="G405" s="42">
        <v>0</v>
      </c>
      <c r="H405" s="42"/>
      <c r="I405" s="42"/>
      <c r="J405" s="42"/>
      <c r="K405" s="43"/>
      <c r="L405" s="42"/>
      <c r="N405" s="14" t="str">
        <f t="shared" si="34"/>
        <v>Liaoning CM营口</v>
      </c>
    </row>
    <row r="406" spans="1:14">
      <c r="A406" s="29" t="s">
        <v>84</v>
      </c>
      <c r="B406" s="29" t="s">
        <v>85</v>
      </c>
      <c r="C406" s="29" t="s">
        <v>122</v>
      </c>
      <c r="D406" s="25" t="str">
        <f t="shared" si="33"/>
        <v>Shaanxi CT</v>
      </c>
      <c r="E406" s="29" t="s">
        <v>123</v>
      </c>
      <c r="F406" s="41" t="s">
        <v>226</v>
      </c>
      <c r="G406" s="42">
        <v>0</v>
      </c>
      <c r="H406" s="42"/>
      <c r="I406" s="42"/>
      <c r="J406" s="42"/>
      <c r="K406" s="43"/>
      <c r="L406" s="42"/>
      <c r="N406" s="14" t="str">
        <f t="shared" si="34"/>
        <v>Shaanxi CT榆林</v>
      </c>
    </row>
    <row r="407" spans="1:14">
      <c r="A407" s="29" t="s">
        <v>84</v>
      </c>
      <c r="B407" s="29" t="s">
        <v>85</v>
      </c>
      <c r="C407" s="29" t="s">
        <v>122</v>
      </c>
      <c r="D407" s="25" t="str">
        <f t="shared" si="33"/>
        <v>Shaanxi CT</v>
      </c>
      <c r="E407" s="29" t="s">
        <v>124</v>
      </c>
      <c r="F407" s="41" t="s">
        <v>226</v>
      </c>
      <c r="G407" s="42">
        <v>0</v>
      </c>
      <c r="H407" s="42"/>
      <c r="I407" s="42"/>
      <c r="J407" s="42"/>
      <c r="K407" s="43"/>
      <c r="L407" s="42"/>
      <c r="N407" s="14" t="str">
        <f t="shared" si="34"/>
        <v>Shaanxi CT延安</v>
      </c>
    </row>
    <row r="408" spans="1:14">
      <c r="A408" s="29" t="s">
        <v>84</v>
      </c>
      <c r="B408" s="29" t="s">
        <v>68</v>
      </c>
      <c r="C408" s="29" t="s">
        <v>125</v>
      </c>
      <c r="D408" s="25" t="str">
        <f t="shared" si="33"/>
        <v>Shandong CM</v>
      </c>
      <c r="E408" s="29" t="s">
        <v>126</v>
      </c>
      <c r="F408" s="41" t="s">
        <v>226</v>
      </c>
      <c r="G408" s="42">
        <v>0</v>
      </c>
      <c r="H408" s="42"/>
      <c r="I408" s="42"/>
      <c r="J408" s="42"/>
      <c r="K408" s="43"/>
      <c r="L408" s="42"/>
      <c r="N408" s="14" t="str">
        <f t="shared" si="34"/>
        <v>Shandong CM德州</v>
      </c>
    </row>
    <row r="409" spans="1:14">
      <c r="A409" s="29" t="s">
        <v>84</v>
      </c>
      <c r="B409" s="29" t="s">
        <v>68</v>
      </c>
      <c r="C409" s="29" t="s">
        <v>125</v>
      </c>
      <c r="D409" s="25" t="str">
        <f t="shared" si="33"/>
        <v>Shandong CM</v>
      </c>
      <c r="E409" s="29" t="s">
        <v>127</v>
      </c>
      <c r="F409" s="41" t="s">
        <v>226</v>
      </c>
      <c r="G409" s="42">
        <v>0</v>
      </c>
      <c r="H409" s="42"/>
      <c r="I409" s="42"/>
      <c r="J409" s="42"/>
      <c r="K409" s="43"/>
      <c r="L409" s="42"/>
      <c r="N409" s="14" t="str">
        <f t="shared" si="34"/>
        <v>Shandong CM聊城</v>
      </c>
    </row>
    <row r="410" spans="1:14">
      <c r="A410" s="29" t="s">
        <v>84</v>
      </c>
      <c r="B410" s="29" t="s">
        <v>68</v>
      </c>
      <c r="C410" s="29" t="s">
        <v>125</v>
      </c>
      <c r="D410" s="25" t="str">
        <f t="shared" si="33"/>
        <v>Shandong CM</v>
      </c>
      <c r="E410" s="29" t="s">
        <v>128</v>
      </c>
      <c r="F410" s="41" t="s">
        <v>226</v>
      </c>
      <c r="G410" s="42">
        <v>0</v>
      </c>
      <c r="H410" s="42"/>
      <c r="I410" s="42"/>
      <c r="J410" s="42"/>
      <c r="K410" s="43"/>
      <c r="L410" s="42"/>
      <c r="N410" s="14" t="str">
        <f t="shared" si="34"/>
        <v>Shandong CM滨州</v>
      </c>
    </row>
    <row r="411" spans="1:14">
      <c r="A411" s="29" t="s">
        <v>84</v>
      </c>
      <c r="B411" s="29" t="s">
        <v>68</v>
      </c>
      <c r="C411" s="29" t="s">
        <v>125</v>
      </c>
      <c r="D411" s="25" t="str">
        <f t="shared" ref="D411:D438" si="35">C411&amp;" "&amp;B411</f>
        <v>Shandong CM</v>
      </c>
      <c r="E411" s="29" t="s">
        <v>129</v>
      </c>
      <c r="F411" s="41" t="s">
        <v>226</v>
      </c>
      <c r="G411" s="42">
        <v>0</v>
      </c>
      <c r="H411" s="42"/>
      <c r="I411" s="42"/>
      <c r="J411" s="42"/>
      <c r="K411" s="43"/>
      <c r="L411" s="42"/>
      <c r="N411" s="14" t="str">
        <f t="shared" si="34"/>
        <v>Shandong CM东营</v>
      </c>
    </row>
    <row r="412" spans="1:14">
      <c r="A412" s="29" t="s">
        <v>84</v>
      </c>
      <c r="B412" s="29" t="s">
        <v>91</v>
      </c>
      <c r="C412" s="29" t="s">
        <v>125</v>
      </c>
      <c r="D412" s="25" t="str">
        <f t="shared" si="35"/>
        <v>Shandong CU</v>
      </c>
      <c r="E412" s="29" t="s">
        <v>130</v>
      </c>
      <c r="F412" s="41" t="s">
        <v>226</v>
      </c>
      <c r="G412" s="42">
        <v>0</v>
      </c>
      <c r="H412" s="42"/>
      <c r="I412" s="42"/>
      <c r="J412" s="42"/>
      <c r="K412" s="43"/>
      <c r="L412" s="42"/>
      <c r="N412" s="14" t="str">
        <f t="shared" si="34"/>
        <v>Shandong CU潍坊</v>
      </c>
    </row>
    <row r="413" spans="1:14">
      <c r="A413" s="29" t="s">
        <v>84</v>
      </c>
      <c r="B413" s="29" t="s">
        <v>91</v>
      </c>
      <c r="C413" s="29" t="s">
        <v>125</v>
      </c>
      <c r="D413" s="25" t="str">
        <f t="shared" si="35"/>
        <v>Shandong CU</v>
      </c>
      <c r="E413" s="29" t="s">
        <v>131</v>
      </c>
      <c r="F413" s="41" t="s">
        <v>226</v>
      </c>
      <c r="G413" s="42">
        <v>0</v>
      </c>
      <c r="H413" s="42"/>
      <c r="I413" s="42"/>
      <c r="J413" s="42"/>
      <c r="K413" s="43"/>
      <c r="L413" s="42"/>
      <c r="N413" s="14" t="str">
        <f t="shared" si="34"/>
        <v>Shandong CU烟台</v>
      </c>
    </row>
    <row r="414" spans="1:14">
      <c r="A414" s="29" t="s">
        <v>84</v>
      </c>
      <c r="B414" s="29" t="s">
        <v>91</v>
      </c>
      <c r="C414" s="29" t="s">
        <v>125</v>
      </c>
      <c r="D414" s="25" t="str">
        <f t="shared" si="35"/>
        <v>Shandong CU</v>
      </c>
      <c r="E414" s="29" t="s">
        <v>128</v>
      </c>
      <c r="F414" s="41" t="s">
        <v>226</v>
      </c>
      <c r="G414" s="42">
        <v>0</v>
      </c>
      <c r="H414" s="42"/>
      <c r="I414" s="42"/>
      <c r="J414" s="42"/>
      <c r="K414" s="43"/>
      <c r="L414" s="42"/>
      <c r="N414" s="14" t="str">
        <f t="shared" si="34"/>
        <v>Shandong CU滨州</v>
      </c>
    </row>
    <row r="415" spans="1:14">
      <c r="A415" s="29" t="s">
        <v>84</v>
      </c>
      <c r="B415" s="29" t="s">
        <v>91</v>
      </c>
      <c r="C415" s="29" t="s">
        <v>125</v>
      </c>
      <c r="D415" s="25" t="str">
        <f t="shared" si="35"/>
        <v>Shandong CU</v>
      </c>
      <c r="E415" s="29" t="s">
        <v>132</v>
      </c>
      <c r="F415" s="41" t="s">
        <v>226</v>
      </c>
      <c r="G415" s="42">
        <v>0</v>
      </c>
      <c r="H415" s="42"/>
      <c r="I415" s="42"/>
      <c r="J415" s="42"/>
      <c r="K415" s="43"/>
      <c r="L415" s="42"/>
      <c r="N415" s="14" t="str">
        <f t="shared" si="34"/>
        <v>Shandong CU淄博</v>
      </c>
    </row>
    <row r="416" spans="1:14">
      <c r="A416" s="29" t="s">
        <v>84</v>
      </c>
      <c r="B416" s="29" t="s">
        <v>91</v>
      </c>
      <c r="C416" s="29" t="s">
        <v>125</v>
      </c>
      <c r="D416" s="25" t="str">
        <f t="shared" si="35"/>
        <v>Shandong CU</v>
      </c>
      <c r="E416" s="29" t="s">
        <v>126</v>
      </c>
      <c r="F416" s="41" t="s">
        <v>226</v>
      </c>
      <c r="G416" s="42">
        <v>0</v>
      </c>
      <c r="H416" s="42"/>
      <c r="I416" s="42"/>
      <c r="J416" s="42"/>
      <c r="K416" s="43"/>
      <c r="L416" s="42"/>
      <c r="N416" s="14" t="str">
        <f t="shared" si="34"/>
        <v>Shandong CU德州</v>
      </c>
    </row>
    <row r="417" spans="1:14">
      <c r="A417" s="29" t="s">
        <v>84</v>
      </c>
      <c r="B417" s="29" t="s">
        <v>91</v>
      </c>
      <c r="C417" s="29" t="s">
        <v>133</v>
      </c>
      <c r="D417" s="25" t="str">
        <f t="shared" si="35"/>
        <v>Shanxi CU</v>
      </c>
      <c r="E417" s="29" t="s">
        <v>134</v>
      </c>
      <c r="F417" s="41" t="s">
        <v>226</v>
      </c>
      <c r="G417" s="42">
        <v>0</v>
      </c>
      <c r="H417" s="42"/>
      <c r="I417" s="42"/>
      <c r="J417" s="42"/>
      <c r="K417" s="43"/>
      <c r="L417" s="42"/>
      <c r="N417" s="14" t="str">
        <f t="shared" si="34"/>
        <v>Shanxi CU晋中</v>
      </c>
    </row>
    <row r="418" spans="1:14">
      <c r="A418" s="29" t="s">
        <v>84</v>
      </c>
      <c r="B418" s="29" t="s">
        <v>91</v>
      </c>
      <c r="C418" s="29" t="s">
        <v>133</v>
      </c>
      <c r="D418" s="25" t="str">
        <f t="shared" si="35"/>
        <v>Shanxi CU</v>
      </c>
      <c r="E418" s="29" t="s">
        <v>137</v>
      </c>
      <c r="F418" s="41" t="s">
        <v>226</v>
      </c>
      <c r="G418" s="42">
        <v>0</v>
      </c>
      <c r="H418" s="42"/>
      <c r="I418" s="42"/>
      <c r="J418" s="42"/>
      <c r="K418" s="43"/>
      <c r="L418" s="42"/>
      <c r="N418" s="14" t="str">
        <f t="shared" si="34"/>
        <v>Shanxi CU太原</v>
      </c>
    </row>
    <row r="419" spans="1:14">
      <c r="A419" s="25" t="s">
        <v>14</v>
      </c>
      <c r="B419" s="25" t="s">
        <v>11</v>
      </c>
      <c r="C419" s="25" t="s">
        <v>15</v>
      </c>
      <c r="D419" s="25" t="str">
        <f t="shared" si="35"/>
        <v>Sichuan CM</v>
      </c>
      <c r="E419" s="29" t="s">
        <v>144</v>
      </c>
      <c r="F419" s="41" t="s">
        <v>226</v>
      </c>
      <c r="G419" s="42">
        <v>0</v>
      </c>
      <c r="H419" s="42"/>
      <c r="I419" s="42"/>
      <c r="J419" s="42"/>
      <c r="K419" s="43"/>
      <c r="L419" s="42"/>
      <c r="N419" s="14" t="str">
        <f t="shared" si="34"/>
        <v>Sichuan CM资阳</v>
      </c>
    </row>
    <row r="420" spans="1:14">
      <c r="A420" s="25" t="s">
        <v>14</v>
      </c>
      <c r="B420" s="25" t="s">
        <v>11</v>
      </c>
      <c r="C420" s="25" t="s">
        <v>15</v>
      </c>
      <c r="D420" s="25" t="str">
        <f t="shared" si="35"/>
        <v>Sichuan CM</v>
      </c>
      <c r="E420" s="29" t="s">
        <v>143</v>
      </c>
      <c r="F420" s="41" t="s">
        <v>226</v>
      </c>
      <c r="G420" s="42">
        <v>0</v>
      </c>
      <c r="H420" s="42"/>
      <c r="I420" s="42"/>
      <c r="J420" s="42"/>
      <c r="K420" s="43"/>
      <c r="L420" s="42"/>
      <c r="N420" s="14" t="str">
        <f t="shared" si="34"/>
        <v>Sichuan CM遂宁</v>
      </c>
    </row>
    <row r="421" spans="1:14">
      <c r="A421" s="25" t="s">
        <v>14</v>
      </c>
      <c r="B421" s="25" t="s">
        <v>18</v>
      </c>
      <c r="C421" s="25" t="s">
        <v>15</v>
      </c>
      <c r="D421" s="25" t="str">
        <f t="shared" si="35"/>
        <v>Sichuan CT</v>
      </c>
      <c r="E421" s="25" t="s">
        <v>215</v>
      </c>
      <c r="F421" s="41" t="s">
        <v>226</v>
      </c>
      <c r="G421" s="42">
        <v>0</v>
      </c>
      <c r="H421" s="42"/>
      <c r="I421" s="42"/>
      <c r="J421" s="42"/>
      <c r="K421" s="43"/>
      <c r="L421" s="42"/>
      <c r="N421" s="14" t="str">
        <f t="shared" si="34"/>
        <v>Sichuan CT绵阳</v>
      </c>
    </row>
    <row r="422" spans="1:14">
      <c r="A422" s="25" t="s">
        <v>14</v>
      </c>
      <c r="B422" s="25" t="s">
        <v>18</v>
      </c>
      <c r="C422" s="25" t="s">
        <v>15</v>
      </c>
      <c r="D422" s="25" t="str">
        <f t="shared" si="35"/>
        <v>Sichuan CT</v>
      </c>
      <c r="E422" s="25" t="s">
        <v>212</v>
      </c>
      <c r="F422" s="41" t="s">
        <v>226</v>
      </c>
      <c r="G422" s="42">
        <v>0</v>
      </c>
      <c r="H422" s="42"/>
      <c r="I422" s="42"/>
      <c r="J422" s="42"/>
      <c r="K422" s="43"/>
      <c r="L422" s="42"/>
      <c r="N422" s="14" t="str">
        <f t="shared" si="34"/>
        <v>Sichuan CT南充</v>
      </c>
    </row>
    <row r="423" spans="1:14">
      <c r="A423" s="25" t="s">
        <v>14</v>
      </c>
      <c r="B423" s="25" t="s">
        <v>18</v>
      </c>
      <c r="C423" s="25" t="s">
        <v>15</v>
      </c>
      <c r="D423" s="25" t="str">
        <f t="shared" si="35"/>
        <v>Sichuan CT</v>
      </c>
      <c r="E423" s="25" t="s">
        <v>213</v>
      </c>
      <c r="F423" s="41" t="s">
        <v>226</v>
      </c>
      <c r="G423" s="42">
        <v>0</v>
      </c>
      <c r="H423" s="42"/>
      <c r="I423" s="42"/>
      <c r="J423" s="42"/>
      <c r="K423" s="43"/>
      <c r="L423" s="42"/>
      <c r="N423" s="14" t="str">
        <f t="shared" si="34"/>
        <v>Sichuan CT达州</v>
      </c>
    </row>
    <row r="424" spans="1:14">
      <c r="A424" s="25" t="s">
        <v>14</v>
      </c>
      <c r="B424" s="25" t="s">
        <v>18</v>
      </c>
      <c r="C424" s="25" t="s">
        <v>15</v>
      </c>
      <c r="D424" s="25" t="str">
        <f t="shared" si="35"/>
        <v>Sichuan CT</v>
      </c>
      <c r="E424" s="25" t="s">
        <v>214</v>
      </c>
      <c r="F424" s="41" t="s">
        <v>226</v>
      </c>
      <c r="G424" s="42">
        <v>0</v>
      </c>
      <c r="H424" s="42"/>
      <c r="I424" s="42"/>
      <c r="J424" s="42"/>
      <c r="K424" s="43"/>
      <c r="L424" s="42"/>
      <c r="N424" s="14" t="str">
        <f t="shared" si="34"/>
        <v>Sichuan CT凉山</v>
      </c>
    </row>
    <row r="425" spans="1:14">
      <c r="A425" s="25" t="s">
        <v>14</v>
      </c>
      <c r="B425" s="40" t="s">
        <v>18</v>
      </c>
      <c r="C425" s="25" t="s">
        <v>15</v>
      </c>
      <c r="D425" s="25" t="str">
        <f t="shared" si="35"/>
        <v>Sichuan CT</v>
      </c>
      <c r="E425" s="25" t="s">
        <v>216</v>
      </c>
      <c r="F425" s="41" t="s">
        <v>226</v>
      </c>
      <c r="G425" s="42">
        <v>0</v>
      </c>
      <c r="H425" s="42"/>
      <c r="I425" s="42"/>
      <c r="J425" s="42"/>
      <c r="K425" s="43"/>
      <c r="L425" s="42"/>
      <c r="N425" s="14" t="str">
        <f t="shared" si="34"/>
        <v>Sichuan CT巴中</v>
      </c>
    </row>
    <row r="426" spans="1:14">
      <c r="A426" s="25" t="s">
        <v>14</v>
      </c>
      <c r="B426" s="40" t="s">
        <v>18</v>
      </c>
      <c r="C426" s="25" t="s">
        <v>15</v>
      </c>
      <c r="D426" s="25" t="str">
        <f t="shared" si="35"/>
        <v>Sichuan CT</v>
      </c>
      <c r="E426" s="25" t="s">
        <v>217</v>
      </c>
      <c r="F426" s="41" t="s">
        <v>226</v>
      </c>
      <c r="G426" s="42">
        <v>0</v>
      </c>
      <c r="H426" s="42"/>
      <c r="I426" s="42"/>
      <c r="J426" s="42"/>
      <c r="K426" s="43"/>
      <c r="L426" s="42"/>
      <c r="N426" s="14" t="str">
        <f t="shared" si="34"/>
        <v>Sichuan CT广元</v>
      </c>
    </row>
    <row r="427" spans="1:14">
      <c r="A427" s="25" t="s">
        <v>14</v>
      </c>
      <c r="B427" s="25" t="s">
        <v>18</v>
      </c>
      <c r="C427" s="25" t="s">
        <v>15</v>
      </c>
      <c r="D427" s="25" t="str">
        <f t="shared" si="35"/>
        <v>Sichuan CT</v>
      </c>
      <c r="E427" s="25" t="s">
        <v>218</v>
      </c>
      <c r="F427" s="41" t="s">
        <v>226</v>
      </c>
      <c r="G427" s="42">
        <v>0</v>
      </c>
      <c r="H427" s="42"/>
      <c r="I427" s="42"/>
      <c r="J427" s="42"/>
      <c r="K427" s="43"/>
      <c r="L427" s="42"/>
      <c r="N427" s="14" t="str">
        <f t="shared" si="34"/>
        <v>Sichuan CT内江</v>
      </c>
    </row>
    <row r="428" spans="1:14">
      <c r="A428" s="25" t="s">
        <v>14</v>
      </c>
      <c r="B428" s="25" t="s">
        <v>18</v>
      </c>
      <c r="C428" s="25" t="s">
        <v>15</v>
      </c>
      <c r="D428" s="25" t="str">
        <f t="shared" si="35"/>
        <v>Sichuan CT</v>
      </c>
      <c r="E428" s="25" t="s">
        <v>219</v>
      </c>
      <c r="F428" s="41" t="s">
        <v>226</v>
      </c>
      <c r="G428" s="42">
        <v>0</v>
      </c>
      <c r="H428" s="42"/>
      <c r="I428" s="42"/>
      <c r="J428" s="42"/>
      <c r="K428" s="43"/>
      <c r="L428" s="42"/>
      <c r="N428" s="14" t="str">
        <f t="shared" si="34"/>
        <v>Sichuan CT广安</v>
      </c>
    </row>
    <row r="429" spans="1:14">
      <c r="A429" s="25" t="s">
        <v>14</v>
      </c>
      <c r="B429" s="25" t="s">
        <v>16</v>
      </c>
      <c r="C429" s="25" t="s">
        <v>15</v>
      </c>
      <c r="D429" s="25" t="str">
        <f t="shared" si="35"/>
        <v>Sichuan CU</v>
      </c>
      <c r="E429" s="25" t="s">
        <v>205</v>
      </c>
      <c r="F429" s="41" t="s">
        <v>226</v>
      </c>
      <c r="G429" s="42">
        <v>0</v>
      </c>
      <c r="H429" s="42"/>
      <c r="I429" s="42"/>
      <c r="J429" s="42"/>
      <c r="K429" s="43"/>
      <c r="L429" s="42"/>
      <c r="N429" s="14" t="str">
        <f t="shared" si="34"/>
        <v>Sichuan CU成都</v>
      </c>
    </row>
    <row r="430" spans="1:14">
      <c r="A430" s="29" t="s">
        <v>84</v>
      </c>
      <c r="B430" s="29" t="s">
        <v>85</v>
      </c>
      <c r="C430" s="29" t="s">
        <v>135</v>
      </c>
      <c r="D430" s="25" t="str">
        <f t="shared" si="35"/>
        <v>Xinjiang CT</v>
      </c>
      <c r="E430" s="29" t="s">
        <v>136</v>
      </c>
      <c r="F430" s="41" t="s">
        <v>226</v>
      </c>
      <c r="G430" s="42">
        <v>0</v>
      </c>
      <c r="H430" s="42"/>
      <c r="I430" s="42"/>
      <c r="J430" s="42"/>
      <c r="K430" s="43"/>
      <c r="L430" s="42"/>
      <c r="N430" s="14" t="str">
        <f t="shared" si="34"/>
        <v>Xinjiang CT乌鲁木齐</v>
      </c>
    </row>
    <row r="431" spans="1:14">
      <c r="A431" s="25" t="s">
        <v>14</v>
      </c>
      <c r="B431" s="25" t="s">
        <v>18</v>
      </c>
      <c r="C431" s="25" t="s">
        <v>17</v>
      </c>
      <c r="D431" s="25" t="str">
        <f t="shared" si="35"/>
        <v>Yunnan CT</v>
      </c>
      <c r="E431" s="25" t="s">
        <v>206</v>
      </c>
      <c r="F431" s="41" t="s">
        <v>226</v>
      </c>
      <c r="G431" s="42">
        <v>0</v>
      </c>
      <c r="H431" s="42"/>
      <c r="I431" s="42"/>
      <c r="J431" s="42"/>
      <c r="K431" s="43"/>
      <c r="L431" s="42"/>
      <c r="N431" s="14" t="str">
        <f t="shared" si="34"/>
        <v>Yunnan CT昆明</v>
      </c>
    </row>
    <row r="432" spans="1:14">
      <c r="A432" s="25" t="s">
        <v>14</v>
      </c>
      <c r="B432" s="25" t="s">
        <v>18</v>
      </c>
      <c r="C432" s="25" t="s">
        <v>17</v>
      </c>
      <c r="D432" s="25" t="str">
        <f t="shared" si="35"/>
        <v>Yunnan CT</v>
      </c>
      <c r="E432" s="25" t="s">
        <v>207</v>
      </c>
      <c r="F432" s="41" t="s">
        <v>226</v>
      </c>
      <c r="G432" s="42">
        <v>0</v>
      </c>
      <c r="H432" s="42"/>
      <c r="I432" s="42"/>
      <c r="J432" s="42"/>
      <c r="K432" s="43"/>
      <c r="L432" s="42"/>
      <c r="N432" s="14" t="str">
        <f t="shared" si="34"/>
        <v>Yunnan CT曲靖</v>
      </c>
    </row>
    <row r="433" spans="1:14">
      <c r="A433" s="25" t="s">
        <v>14</v>
      </c>
      <c r="B433" s="25" t="s">
        <v>18</v>
      </c>
      <c r="C433" s="25" t="s">
        <v>17</v>
      </c>
      <c r="D433" s="25" t="str">
        <f t="shared" si="35"/>
        <v>Yunnan CT</v>
      </c>
      <c r="E433" s="25" t="s">
        <v>208</v>
      </c>
      <c r="F433" s="41" t="s">
        <v>226</v>
      </c>
      <c r="G433" s="42">
        <v>0</v>
      </c>
      <c r="H433" s="42"/>
      <c r="I433" s="42"/>
      <c r="J433" s="42"/>
      <c r="K433" s="43"/>
      <c r="L433" s="42"/>
      <c r="N433" s="14" t="str">
        <f t="shared" si="34"/>
        <v>Yunnan CT保山</v>
      </c>
    </row>
    <row r="434" spans="1:14">
      <c r="A434" s="25" t="s">
        <v>14</v>
      </c>
      <c r="B434" s="25" t="s">
        <v>18</v>
      </c>
      <c r="C434" s="25" t="s">
        <v>17</v>
      </c>
      <c r="D434" s="25" t="str">
        <f t="shared" si="35"/>
        <v>Yunnan CT</v>
      </c>
      <c r="E434" s="25" t="s">
        <v>209</v>
      </c>
      <c r="F434" s="41" t="s">
        <v>226</v>
      </c>
      <c r="G434" s="42">
        <v>0</v>
      </c>
      <c r="H434" s="42"/>
      <c r="I434" s="42"/>
      <c r="J434" s="42"/>
      <c r="K434" s="43"/>
      <c r="L434" s="42"/>
      <c r="N434" s="14" t="str">
        <f t="shared" si="34"/>
        <v>Yunnan CT德宏</v>
      </c>
    </row>
    <row r="435" spans="1:14">
      <c r="A435" s="25" t="s">
        <v>14</v>
      </c>
      <c r="B435" s="25" t="s">
        <v>18</v>
      </c>
      <c r="C435" s="25" t="s">
        <v>17</v>
      </c>
      <c r="D435" s="25" t="str">
        <f t="shared" si="35"/>
        <v>Yunnan CT</v>
      </c>
      <c r="E435" s="25" t="s">
        <v>210</v>
      </c>
      <c r="F435" s="41" t="s">
        <v>226</v>
      </c>
      <c r="G435" s="42">
        <v>0</v>
      </c>
      <c r="H435" s="42"/>
      <c r="I435" s="42"/>
      <c r="J435" s="42"/>
      <c r="K435" s="43"/>
      <c r="L435" s="42"/>
      <c r="N435" s="14" t="str">
        <f t="shared" si="34"/>
        <v>Yunnan CT怒江</v>
      </c>
    </row>
    <row r="436" spans="1:14">
      <c r="A436" s="25" t="s">
        <v>14</v>
      </c>
      <c r="B436" s="25" t="s">
        <v>18</v>
      </c>
      <c r="C436" s="25" t="s">
        <v>17</v>
      </c>
      <c r="D436" s="25" t="str">
        <f t="shared" si="35"/>
        <v>Yunnan CT</v>
      </c>
      <c r="E436" s="25" t="s">
        <v>211</v>
      </c>
      <c r="F436" s="41" t="s">
        <v>226</v>
      </c>
      <c r="G436" s="42">
        <v>0</v>
      </c>
      <c r="H436" s="42"/>
      <c r="I436" s="42"/>
      <c r="J436" s="42"/>
      <c r="K436" s="43"/>
      <c r="L436" s="42"/>
      <c r="N436" s="14" t="str">
        <f t="shared" si="34"/>
        <v>Yunnan CT楚雄</v>
      </c>
    </row>
    <row r="437" spans="1:14">
      <c r="A437" s="25" t="s">
        <v>13</v>
      </c>
      <c r="B437" s="25" t="s">
        <v>11</v>
      </c>
      <c r="C437" s="25" t="s">
        <v>66</v>
      </c>
      <c r="D437" s="25" t="str">
        <f t="shared" si="35"/>
        <v>ZheJiang CM</v>
      </c>
      <c r="E437" s="25" t="s">
        <v>203</v>
      </c>
      <c r="F437" s="41" t="s">
        <v>226</v>
      </c>
      <c r="G437" s="42">
        <v>0</v>
      </c>
      <c r="H437" s="42"/>
      <c r="I437" s="42"/>
      <c r="J437" s="42"/>
      <c r="K437" s="43"/>
      <c r="L437" s="42"/>
      <c r="N437" s="14" t="str">
        <f t="shared" si="34"/>
        <v>ZheJiang CM丽水</v>
      </c>
    </row>
    <row r="438" spans="1:14">
      <c r="A438" s="25" t="s">
        <v>13</v>
      </c>
      <c r="B438" s="25" t="s">
        <v>11</v>
      </c>
      <c r="C438" s="25" t="s">
        <v>66</v>
      </c>
      <c r="D438" s="25" t="str">
        <f t="shared" si="35"/>
        <v>ZheJiang CM</v>
      </c>
      <c r="E438" s="25" t="s">
        <v>204</v>
      </c>
      <c r="F438" s="41" t="s">
        <v>226</v>
      </c>
      <c r="G438" s="42">
        <v>4</v>
      </c>
      <c r="H438" s="42">
        <v>0</v>
      </c>
      <c r="I438" s="42">
        <v>4</v>
      </c>
      <c r="J438" s="42"/>
      <c r="K438" s="43">
        <v>0</v>
      </c>
      <c r="L438" s="42" t="s">
        <v>246</v>
      </c>
      <c r="M438" t="s">
        <v>328</v>
      </c>
      <c r="N438" s="14" t="s">
        <v>316</v>
      </c>
    </row>
    <row r="439" spans="1:14">
      <c r="A439" s="15" t="s">
        <v>329</v>
      </c>
      <c r="B439" s="15" t="s">
        <v>330</v>
      </c>
      <c r="C439" s="15" t="s">
        <v>329</v>
      </c>
      <c r="D439" s="15" t="s">
        <v>331</v>
      </c>
      <c r="E439" s="15" t="s">
        <v>329</v>
      </c>
      <c r="F439" s="15" t="s">
        <v>247</v>
      </c>
      <c r="G439" s="42">
        <v>1395</v>
      </c>
      <c r="H439" s="42">
        <v>1395</v>
      </c>
      <c r="I439" s="42">
        <v>0</v>
      </c>
      <c r="J439" s="92">
        <v>1</v>
      </c>
      <c r="K439" s="16">
        <v>1</v>
      </c>
      <c r="L439" s="42"/>
    </row>
    <row r="440" spans="1:14">
      <c r="A440" s="15" t="s">
        <v>329</v>
      </c>
      <c r="B440" s="15" t="s">
        <v>330</v>
      </c>
      <c r="C440" s="15" t="s">
        <v>329</v>
      </c>
      <c r="D440" s="15" t="s">
        <v>331</v>
      </c>
      <c r="E440" s="15" t="s">
        <v>329</v>
      </c>
      <c r="F440" s="15" t="s">
        <v>248</v>
      </c>
      <c r="G440" s="42">
        <v>1395</v>
      </c>
      <c r="H440" s="42">
        <v>1395</v>
      </c>
      <c r="I440" s="42">
        <v>0</v>
      </c>
      <c r="J440" s="92">
        <v>1</v>
      </c>
      <c r="K440" s="16">
        <v>1</v>
      </c>
      <c r="L440" s="42"/>
    </row>
    <row r="441" spans="1:14">
      <c r="A441" s="15" t="s">
        <v>329</v>
      </c>
      <c r="B441" s="15" t="s">
        <v>330</v>
      </c>
      <c r="C441" s="15" t="s">
        <v>329</v>
      </c>
      <c r="D441" s="15" t="s">
        <v>331</v>
      </c>
      <c r="E441" s="15" t="s">
        <v>329</v>
      </c>
      <c r="F441" s="15" t="s">
        <v>249</v>
      </c>
      <c r="G441" s="42">
        <v>1395</v>
      </c>
      <c r="H441" s="42">
        <v>1395</v>
      </c>
      <c r="I441" s="42">
        <v>0</v>
      </c>
      <c r="J441" s="92">
        <v>1</v>
      </c>
      <c r="K441" s="16">
        <v>1</v>
      </c>
      <c r="L441" s="42"/>
    </row>
    <row r="442" spans="1:14">
      <c r="A442" s="15" t="s">
        <v>329</v>
      </c>
      <c r="B442" s="15" t="s">
        <v>330</v>
      </c>
      <c r="C442" s="15" t="s">
        <v>329</v>
      </c>
      <c r="D442" s="15" t="s">
        <v>331</v>
      </c>
      <c r="E442" s="15" t="s">
        <v>329</v>
      </c>
      <c r="F442" s="15" t="s">
        <v>250</v>
      </c>
      <c r="G442" s="42">
        <v>1395</v>
      </c>
      <c r="H442" s="42">
        <v>1395</v>
      </c>
      <c r="I442" s="42">
        <v>0</v>
      </c>
      <c r="J442" s="92">
        <v>1</v>
      </c>
      <c r="K442" s="16">
        <v>1</v>
      </c>
      <c r="L442" s="42"/>
    </row>
    <row r="443" spans="1:14">
      <c r="A443" s="15" t="s">
        <v>329</v>
      </c>
      <c r="B443" s="15" t="s">
        <v>330</v>
      </c>
      <c r="C443" s="15" t="s">
        <v>329</v>
      </c>
      <c r="D443" s="15" t="s">
        <v>331</v>
      </c>
      <c r="E443" s="15" t="s">
        <v>329</v>
      </c>
      <c r="F443" s="15" t="s">
        <v>251</v>
      </c>
      <c r="G443" s="42">
        <v>1395</v>
      </c>
      <c r="H443" s="42">
        <v>1395</v>
      </c>
      <c r="I443" s="42">
        <v>0</v>
      </c>
      <c r="J443" s="92">
        <v>1</v>
      </c>
      <c r="K443" s="16">
        <v>1</v>
      </c>
      <c r="L443" s="42"/>
    </row>
    <row r="444" spans="1:14">
      <c r="A444" s="15" t="s">
        <v>329</v>
      </c>
      <c r="B444" s="15" t="s">
        <v>330</v>
      </c>
      <c r="C444" s="15" t="s">
        <v>329</v>
      </c>
      <c r="D444" s="15" t="s">
        <v>331</v>
      </c>
      <c r="E444" s="15" t="s">
        <v>329</v>
      </c>
      <c r="F444" s="15" t="s">
        <v>252</v>
      </c>
      <c r="G444" s="42">
        <v>1395</v>
      </c>
      <c r="H444" s="42">
        <v>1395</v>
      </c>
      <c r="I444" s="42">
        <v>0</v>
      </c>
      <c r="J444" s="92">
        <v>1</v>
      </c>
      <c r="K444" s="16">
        <v>1</v>
      </c>
      <c r="L444" s="42"/>
    </row>
    <row r="445" spans="1:14">
      <c r="A445" s="15" t="s">
        <v>329</v>
      </c>
      <c r="B445" s="15" t="s">
        <v>330</v>
      </c>
      <c r="C445" s="15" t="s">
        <v>329</v>
      </c>
      <c r="D445" s="15" t="s">
        <v>331</v>
      </c>
      <c r="E445" s="15" t="s">
        <v>329</v>
      </c>
      <c r="F445" s="15" t="s">
        <v>55</v>
      </c>
      <c r="G445" s="42">
        <v>1395</v>
      </c>
      <c r="H445" s="42">
        <v>1395</v>
      </c>
      <c r="I445" s="42">
        <v>0</v>
      </c>
      <c r="J445" s="92">
        <v>1</v>
      </c>
      <c r="K445" s="16">
        <v>1</v>
      </c>
      <c r="L445" s="42"/>
    </row>
    <row r="446" spans="1:14">
      <c r="A446" s="15" t="s">
        <v>329</v>
      </c>
      <c r="B446" s="15" t="s">
        <v>330</v>
      </c>
      <c r="C446" s="15" t="s">
        <v>329</v>
      </c>
      <c r="D446" s="15" t="s">
        <v>331</v>
      </c>
      <c r="E446" s="15" t="s">
        <v>329</v>
      </c>
      <c r="F446" s="15" t="s">
        <v>57</v>
      </c>
      <c r="G446" s="42">
        <v>1395</v>
      </c>
      <c r="H446" s="42">
        <v>1395</v>
      </c>
      <c r="I446" s="42">
        <v>0</v>
      </c>
      <c r="J446" s="92">
        <v>1</v>
      </c>
      <c r="K446" s="16">
        <v>1</v>
      </c>
      <c r="L446" s="42"/>
    </row>
    <row r="447" spans="1:14">
      <c r="A447" s="15" t="s">
        <v>329</v>
      </c>
      <c r="B447" s="15" t="s">
        <v>330</v>
      </c>
      <c r="C447" s="15" t="s">
        <v>329</v>
      </c>
      <c r="D447" s="15" t="s">
        <v>331</v>
      </c>
      <c r="E447" s="15" t="s">
        <v>329</v>
      </c>
      <c r="F447" s="15" t="s">
        <v>253</v>
      </c>
      <c r="G447" s="42">
        <v>1395</v>
      </c>
      <c r="H447" s="42">
        <v>1395</v>
      </c>
      <c r="I447" s="42">
        <v>0</v>
      </c>
      <c r="J447" s="92">
        <v>1</v>
      </c>
      <c r="K447" s="16">
        <v>1</v>
      </c>
      <c r="L447" s="42"/>
    </row>
    <row r="448" spans="1:14">
      <c r="A448" s="15" t="s">
        <v>329</v>
      </c>
      <c r="B448" s="15" t="s">
        <v>330</v>
      </c>
      <c r="C448" s="15" t="s">
        <v>329</v>
      </c>
      <c r="D448" s="15" t="s">
        <v>331</v>
      </c>
      <c r="E448" s="15" t="s">
        <v>329</v>
      </c>
      <c r="F448" s="15" t="s">
        <v>71</v>
      </c>
      <c r="G448" s="42">
        <v>1395</v>
      </c>
      <c r="H448" s="42">
        <v>1395</v>
      </c>
      <c r="I448" s="42">
        <v>0</v>
      </c>
      <c r="J448" s="92">
        <v>1</v>
      </c>
      <c r="K448" s="16">
        <v>1</v>
      </c>
      <c r="L448" s="42"/>
    </row>
  </sheetData>
  <autoFilter ref="A1:N438" xr:uid="{DD5DB283-CC21-4294-96B6-7C55FC3DD641}"/>
  <phoneticPr fontId="2" type="noConversion"/>
  <dataValidations count="1">
    <dataValidation type="list" allowBlank="1" showInputMessage="1" showErrorMessage="1" sqref="R2" xr:uid="{C077757F-921D-4CA8-B54B-6B79ED7D7775}">
      <formula1>$R$2:$R$2</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F963DFC-ABE9-4A7F-867C-BF0F65CCB0E7}">
          <x14:formula1>
            <xm:f>'Dropdown list'!$E$2:$E$7</xm:f>
          </x14:formula1>
          <xm:sqref>L449:L1048576 L2:L438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2534E-ABD8-421B-9BA2-57F661C377C8}">
  <dimension ref="B1:G448"/>
  <sheetViews>
    <sheetView workbookViewId="0">
      <selection activeCell="E14" sqref="E14"/>
    </sheetView>
  </sheetViews>
  <sheetFormatPr defaultRowHeight="14.4"/>
  <cols>
    <col min="5" max="5" width="27.33203125" customWidth="1"/>
    <col min="7" max="7" width="7.5546875" style="14" customWidth="1"/>
  </cols>
  <sheetData>
    <row r="1" spans="2:7">
      <c r="B1" s="44" t="s">
        <v>227</v>
      </c>
      <c r="E1" s="44" t="s">
        <v>233</v>
      </c>
      <c r="G1" s="1" t="s">
        <v>41</v>
      </c>
    </row>
    <row r="2" spans="2:7">
      <c r="B2" t="s">
        <v>228</v>
      </c>
      <c r="E2" s="15" t="s">
        <v>46</v>
      </c>
      <c r="G2" s="45" t="s">
        <v>37</v>
      </c>
    </row>
    <row r="3" spans="2:7">
      <c r="B3" t="s">
        <v>229</v>
      </c>
      <c r="E3" s="15" t="s">
        <v>230</v>
      </c>
      <c r="G3" s="45" t="s">
        <v>38</v>
      </c>
    </row>
    <row r="4" spans="2:7">
      <c r="E4" s="15" t="s">
        <v>231</v>
      </c>
      <c r="G4" s="45" t="s">
        <v>39</v>
      </c>
    </row>
    <row r="5" spans="2:7">
      <c r="E5" s="15" t="s">
        <v>47</v>
      </c>
      <c r="G5" s="45" t="s">
        <v>40</v>
      </c>
    </row>
    <row r="6" spans="2:7">
      <c r="E6" s="15" t="s">
        <v>12</v>
      </c>
      <c r="G6" s="45" t="s">
        <v>49</v>
      </c>
    </row>
    <row r="7" spans="2:7">
      <c r="E7" s="15"/>
      <c r="G7" s="45" t="s">
        <v>52</v>
      </c>
    </row>
    <row r="8" spans="2:7">
      <c r="G8" s="45" t="s">
        <v>56</v>
      </c>
    </row>
    <row r="9" spans="2:7">
      <c r="G9" s="45" t="s">
        <v>59</v>
      </c>
    </row>
    <row r="10" spans="2:7">
      <c r="G10" s="45" t="s">
        <v>67</v>
      </c>
    </row>
    <row r="11" spans="2:7">
      <c r="G11" s="45" t="s">
        <v>75</v>
      </c>
    </row>
    <row r="12" spans="2:7">
      <c r="G12" s="45" t="s">
        <v>225</v>
      </c>
    </row>
    <row r="13" spans="2:7">
      <c r="G13" s="45" t="s">
        <v>226</v>
      </c>
    </row>
    <row r="14" spans="2:7">
      <c r="G14"/>
    </row>
    <row r="15" spans="2:7">
      <c r="G15"/>
    </row>
    <row r="16" spans="2:7">
      <c r="G16"/>
    </row>
    <row r="17" spans="7:7">
      <c r="G17"/>
    </row>
    <row r="18" spans="7:7">
      <c r="G18"/>
    </row>
    <row r="19" spans="7:7">
      <c r="G19"/>
    </row>
    <row r="20" spans="7:7">
      <c r="G20"/>
    </row>
    <row r="21" spans="7:7">
      <c r="G21"/>
    </row>
    <row r="22" spans="7:7">
      <c r="G22"/>
    </row>
    <row r="23" spans="7:7">
      <c r="G23"/>
    </row>
    <row r="24" spans="7:7">
      <c r="G24"/>
    </row>
    <row r="25" spans="7:7">
      <c r="G25"/>
    </row>
    <row r="26" spans="7:7">
      <c r="G26"/>
    </row>
    <row r="27" spans="7:7">
      <c r="G27"/>
    </row>
    <row r="28" spans="7:7">
      <c r="G28"/>
    </row>
    <row r="29" spans="7:7">
      <c r="G29"/>
    </row>
    <row r="30" spans="7:7">
      <c r="G30"/>
    </row>
    <row r="31" spans="7:7">
      <c r="G31"/>
    </row>
    <row r="32" spans="7:7">
      <c r="G32"/>
    </row>
    <row r="33" spans="7:7">
      <c r="G33"/>
    </row>
    <row r="34" spans="7:7">
      <c r="G34"/>
    </row>
    <row r="35" spans="7:7">
      <c r="G35"/>
    </row>
    <row r="36" spans="7:7">
      <c r="G36"/>
    </row>
    <row r="37" spans="7:7">
      <c r="G37"/>
    </row>
    <row r="38" spans="7:7">
      <c r="G38"/>
    </row>
    <row r="39" spans="7:7">
      <c r="G39"/>
    </row>
    <row r="40" spans="7:7">
      <c r="G40"/>
    </row>
    <row r="41" spans="7:7">
      <c r="G41"/>
    </row>
    <row r="42" spans="7:7">
      <c r="G42"/>
    </row>
    <row r="43" spans="7:7">
      <c r="G43"/>
    </row>
    <row r="44" spans="7:7">
      <c r="G44"/>
    </row>
    <row r="45" spans="7:7">
      <c r="G45"/>
    </row>
    <row r="46" spans="7:7">
      <c r="G46"/>
    </row>
    <row r="47" spans="7:7">
      <c r="G47"/>
    </row>
    <row r="48" spans="7:7">
      <c r="G48"/>
    </row>
    <row r="49" spans="7:7">
      <c r="G49"/>
    </row>
    <row r="50" spans="7:7">
      <c r="G50"/>
    </row>
    <row r="51" spans="7:7">
      <c r="G51"/>
    </row>
    <row r="52" spans="7:7">
      <c r="G52"/>
    </row>
    <row r="53" spans="7:7">
      <c r="G53"/>
    </row>
    <row r="54" spans="7:7">
      <c r="G54"/>
    </row>
    <row r="55" spans="7:7">
      <c r="G55"/>
    </row>
    <row r="56" spans="7:7">
      <c r="G56"/>
    </row>
    <row r="57" spans="7:7">
      <c r="G57"/>
    </row>
    <row r="58" spans="7:7">
      <c r="G58"/>
    </row>
    <row r="59" spans="7:7">
      <c r="G59"/>
    </row>
    <row r="60" spans="7:7">
      <c r="G60"/>
    </row>
    <row r="61" spans="7:7">
      <c r="G61"/>
    </row>
    <row r="62" spans="7:7">
      <c r="G62"/>
    </row>
    <row r="63" spans="7:7">
      <c r="G63"/>
    </row>
    <row r="64" spans="7:7">
      <c r="G64"/>
    </row>
    <row r="65" spans="7:7">
      <c r="G65"/>
    </row>
    <row r="66" spans="7:7">
      <c r="G66"/>
    </row>
    <row r="67" spans="7:7">
      <c r="G67"/>
    </row>
    <row r="68" spans="7:7">
      <c r="G68"/>
    </row>
    <row r="69" spans="7:7">
      <c r="G69"/>
    </row>
    <row r="70" spans="7:7">
      <c r="G70"/>
    </row>
    <row r="71" spans="7:7">
      <c r="G71"/>
    </row>
    <row r="72" spans="7:7">
      <c r="G72"/>
    </row>
    <row r="73" spans="7:7">
      <c r="G73"/>
    </row>
    <row r="74" spans="7:7">
      <c r="G74"/>
    </row>
    <row r="75" spans="7:7">
      <c r="G75"/>
    </row>
    <row r="76" spans="7:7">
      <c r="G76"/>
    </row>
    <row r="77" spans="7:7">
      <c r="G77"/>
    </row>
    <row r="78" spans="7:7">
      <c r="G78"/>
    </row>
    <row r="79" spans="7:7">
      <c r="G79"/>
    </row>
    <row r="80" spans="7:7">
      <c r="G80"/>
    </row>
    <row r="81" spans="7:7">
      <c r="G81"/>
    </row>
    <row r="82" spans="7:7">
      <c r="G82"/>
    </row>
    <row r="83" spans="7:7">
      <c r="G83"/>
    </row>
    <row r="84" spans="7:7">
      <c r="G84"/>
    </row>
    <row r="85" spans="7:7">
      <c r="G85"/>
    </row>
    <row r="86" spans="7:7">
      <c r="G86"/>
    </row>
    <row r="87" spans="7:7">
      <c r="G87"/>
    </row>
    <row r="88" spans="7:7">
      <c r="G88"/>
    </row>
    <row r="89" spans="7:7">
      <c r="G89"/>
    </row>
    <row r="90" spans="7:7">
      <c r="G90"/>
    </row>
    <row r="91" spans="7:7">
      <c r="G91"/>
    </row>
    <row r="92" spans="7:7">
      <c r="G92"/>
    </row>
    <row r="93" spans="7:7">
      <c r="G93"/>
    </row>
    <row r="94" spans="7:7">
      <c r="G94"/>
    </row>
    <row r="95" spans="7:7">
      <c r="G95"/>
    </row>
    <row r="96" spans="7:7">
      <c r="G96"/>
    </row>
    <row r="97" spans="7:7">
      <c r="G97"/>
    </row>
    <row r="98" spans="7:7">
      <c r="G98"/>
    </row>
    <row r="99" spans="7:7">
      <c r="G99"/>
    </row>
    <row r="100" spans="7:7">
      <c r="G100"/>
    </row>
    <row r="101" spans="7:7">
      <c r="G101"/>
    </row>
    <row r="102" spans="7:7">
      <c r="G102"/>
    </row>
    <row r="103" spans="7:7">
      <c r="G103"/>
    </row>
    <row r="104" spans="7:7">
      <c r="G104"/>
    </row>
    <row r="105" spans="7:7">
      <c r="G105"/>
    </row>
    <row r="106" spans="7:7">
      <c r="G106"/>
    </row>
    <row r="107" spans="7:7">
      <c r="G107"/>
    </row>
    <row r="108" spans="7:7">
      <c r="G108"/>
    </row>
    <row r="109" spans="7:7">
      <c r="G109"/>
    </row>
    <row r="110" spans="7:7">
      <c r="G110"/>
    </row>
    <row r="111" spans="7:7">
      <c r="G111"/>
    </row>
    <row r="112" spans="7:7">
      <c r="G112"/>
    </row>
    <row r="113" spans="7:7">
      <c r="G113"/>
    </row>
    <row r="114" spans="7:7">
      <c r="G114"/>
    </row>
    <row r="115" spans="7:7">
      <c r="G115"/>
    </row>
    <row r="116" spans="7:7">
      <c r="G116"/>
    </row>
    <row r="117" spans="7:7">
      <c r="G117"/>
    </row>
    <row r="118" spans="7:7">
      <c r="G118"/>
    </row>
    <row r="119" spans="7:7">
      <c r="G119"/>
    </row>
    <row r="120" spans="7:7">
      <c r="G120"/>
    </row>
    <row r="121" spans="7:7">
      <c r="G121"/>
    </row>
    <row r="122" spans="7:7">
      <c r="G122"/>
    </row>
    <row r="123" spans="7:7">
      <c r="G123"/>
    </row>
    <row r="124" spans="7:7">
      <c r="G124"/>
    </row>
    <row r="125" spans="7:7">
      <c r="G125"/>
    </row>
    <row r="126" spans="7:7">
      <c r="G126"/>
    </row>
    <row r="127" spans="7:7">
      <c r="G127"/>
    </row>
    <row r="128" spans="7:7">
      <c r="G128"/>
    </row>
    <row r="129" spans="7:7">
      <c r="G129"/>
    </row>
    <row r="130" spans="7:7">
      <c r="G130"/>
    </row>
    <row r="131" spans="7:7">
      <c r="G131"/>
    </row>
    <row r="132" spans="7:7">
      <c r="G132"/>
    </row>
    <row r="133" spans="7:7">
      <c r="G133"/>
    </row>
    <row r="134" spans="7:7">
      <c r="G134"/>
    </row>
    <row r="135" spans="7:7">
      <c r="G135"/>
    </row>
    <row r="136" spans="7:7">
      <c r="G136"/>
    </row>
    <row r="137" spans="7:7">
      <c r="G137"/>
    </row>
    <row r="138" spans="7:7">
      <c r="G138"/>
    </row>
    <row r="139" spans="7:7">
      <c r="G139"/>
    </row>
    <row r="140" spans="7:7">
      <c r="G140"/>
    </row>
    <row r="141" spans="7:7">
      <c r="G141"/>
    </row>
    <row r="142" spans="7:7">
      <c r="G142"/>
    </row>
    <row r="143" spans="7:7">
      <c r="G143"/>
    </row>
    <row r="144" spans="7:7">
      <c r="G144"/>
    </row>
    <row r="145" spans="7:7">
      <c r="G145"/>
    </row>
    <row r="146" spans="7:7">
      <c r="G146"/>
    </row>
    <row r="147" spans="7:7">
      <c r="G147"/>
    </row>
    <row r="148" spans="7:7">
      <c r="G148"/>
    </row>
    <row r="149" spans="7:7">
      <c r="G149"/>
    </row>
    <row r="150" spans="7:7">
      <c r="G150"/>
    </row>
    <row r="151" spans="7:7">
      <c r="G151"/>
    </row>
    <row r="152" spans="7:7">
      <c r="G152"/>
    </row>
    <row r="153" spans="7:7">
      <c r="G153"/>
    </row>
    <row r="154" spans="7:7">
      <c r="G154"/>
    </row>
    <row r="155" spans="7:7">
      <c r="G155"/>
    </row>
    <row r="156" spans="7:7">
      <c r="G156"/>
    </row>
    <row r="157" spans="7:7">
      <c r="G157"/>
    </row>
    <row r="158" spans="7:7">
      <c r="G158"/>
    </row>
    <row r="159" spans="7:7">
      <c r="G159"/>
    </row>
    <row r="160" spans="7:7">
      <c r="G160"/>
    </row>
    <row r="161" spans="7:7">
      <c r="G161"/>
    </row>
    <row r="162" spans="7:7">
      <c r="G162"/>
    </row>
    <row r="163" spans="7:7">
      <c r="G163"/>
    </row>
    <row r="164" spans="7:7">
      <c r="G164"/>
    </row>
    <row r="165" spans="7:7">
      <c r="G165"/>
    </row>
    <row r="166" spans="7:7">
      <c r="G166"/>
    </row>
    <row r="167" spans="7:7">
      <c r="G167"/>
    </row>
    <row r="168" spans="7:7">
      <c r="G168"/>
    </row>
    <row r="169" spans="7:7">
      <c r="G169"/>
    </row>
    <row r="170" spans="7:7">
      <c r="G170"/>
    </row>
    <row r="171" spans="7:7">
      <c r="G171"/>
    </row>
    <row r="172" spans="7:7">
      <c r="G172"/>
    </row>
    <row r="173" spans="7:7">
      <c r="G173"/>
    </row>
    <row r="174" spans="7:7">
      <c r="G174"/>
    </row>
    <row r="175" spans="7:7">
      <c r="G175"/>
    </row>
    <row r="176" spans="7:7">
      <c r="G176"/>
    </row>
    <row r="177" spans="7:7">
      <c r="G177"/>
    </row>
    <row r="178" spans="7:7">
      <c r="G178"/>
    </row>
    <row r="179" spans="7:7">
      <c r="G179"/>
    </row>
    <row r="180" spans="7:7">
      <c r="G180"/>
    </row>
    <row r="181" spans="7:7">
      <c r="G181"/>
    </row>
    <row r="182" spans="7:7">
      <c r="G182"/>
    </row>
    <row r="183" spans="7:7">
      <c r="G183"/>
    </row>
    <row r="184" spans="7:7">
      <c r="G184"/>
    </row>
    <row r="185" spans="7:7">
      <c r="G185"/>
    </row>
    <row r="186" spans="7:7">
      <c r="G186"/>
    </row>
    <row r="187" spans="7:7">
      <c r="G187"/>
    </row>
    <row r="188" spans="7:7">
      <c r="G188"/>
    </row>
    <row r="189" spans="7:7">
      <c r="G189"/>
    </row>
    <row r="190" spans="7:7">
      <c r="G190"/>
    </row>
    <row r="191" spans="7:7">
      <c r="G191"/>
    </row>
    <row r="192" spans="7:7">
      <c r="G192"/>
    </row>
    <row r="193" spans="7:7">
      <c r="G193"/>
    </row>
    <row r="194" spans="7:7">
      <c r="G194"/>
    </row>
    <row r="195" spans="7:7">
      <c r="G195"/>
    </row>
    <row r="196" spans="7:7">
      <c r="G196"/>
    </row>
    <row r="197" spans="7:7">
      <c r="G197"/>
    </row>
    <row r="198" spans="7:7">
      <c r="G198"/>
    </row>
    <row r="199" spans="7:7">
      <c r="G199"/>
    </row>
    <row r="200" spans="7:7">
      <c r="G200"/>
    </row>
    <row r="201" spans="7:7">
      <c r="G201"/>
    </row>
    <row r="202" spans="7:7">
      <c r="G202"/>
    </row>
    <row r="203" spans="7:7">
      <c r="G203"/>
    </row>
    <row r="204" spans="7:7">
      <c r="G204"/>
    </row>
    <row r="205" spans="7:7">
      <c r="G205"/>
    </row>
    <row r="206" spans="7:7">
      <c r="G206"/>
    </row>
    <row r="207" spans="7:7">
      <c r="G207"/>
    </row>
    <row r="208" spans="7:7">
      <c r="G208"/>
    </row>
    <row r="209" spans="7:7">
      <c r="G209"/>
    </row>
    <row r="210" spans="7:7">
      <c r="G210"/>
    </row>
    <row r="211" spans="7:7">
      <c r="G211"/>
    </row>
    <row r="212" spans="7:7">
      <c r="G212"/>
    </row>
    <row r="213" spans="7:7">
      <c r="G213"/>
    </row>
    <row r="214" spans="7:7">
      <c r="G214"/>
    </row>
    <row r="215" spans="7:7">
      <c r="G215"/>
    </row>
    <row r="216" spans="7:7">
      <c r="G216"/>
    </row>
    <row r="217" spans="7:7">
      <c r="G217"/>
    </row>
    <row r="218" spans="7:7">
      <c r="G218"/>
    </row>
    <row r="219" spans="7:7">
      <c r="G219"/>
    </row>
    <row r="220" spans="7:7">
      <c r="G220"/>
    </row>
    <row r="221" spans="7:7">
      <c r="G221"/>
    </row>
    <row r="222" spans="7:7">
      <c r="G222"/>
    </row>
    <row r="223" spans="7:7">
      <c r="G223"/>
    </row>
    <row r="224" spans="7:7">
      <c r="G224"/>
    </row>
    <row r="225" spans="7:7">
      <c r="G225"/>
    </row>
    <row r="226" spans="7:7">
      <c r="G226"/>
    </row>
    <row r="227" spans="7:7">
      <c r="G227"/>
    </row>
    <row r="228" spans="7:7">
      <c r="G228"/>
    </row>
    <row r="229" spans="7:7">
      <c r="G229"/>
    </row>
    <row r="230" spans="7:7">
      <c r="G230"/>
    </row>
    <row r="231" spans="7:7">
      <c r="G231"/>
    </row>
    <row r="232" spans="7:7">
      <c r="G232"/>
    </row>
    <row r="233" spans="7:7">
      <c r="G233"/>
    </row>
    <row r="234" spans="7:7">
      <c r="G234"/>
    </row>
    <row r="235" spans="7:7">
      <c r="G235"/>
    </row>
    <row r="236" spans="7:7">
      <c r="G236"/>
    </row>
    <row r="237" spans="7:7">
      <c r="G237"/>
    </row>
    <row r="238" spans="7:7">
      <c r="G238"/>
    </row>
    <row r="239" spans="7:7">
      <c r="G239"/>
    </row>
    <row r="240" spans="7:7">
      <c r="G240"/>
    </row>
    <row r="241" spans="7:7">
      <c r="G241"/>
    </row>
    <row r="242" spans="7:7">
      <c r="G242"/>
    </row>
    <row r="243" spans="7:7">
      <c r="G243"/>
    </row>
    <row r="244" spans="7:7">
      <c r="G244"/>
    </row>
    <row r="245" spans="7:7">
      <c r="G245"/>
    </row>
    <row r="246" spans="7:7">
      <c r="G246"/>
    </row>
    <row r="247" spans="7:7">
      <c r="G247"/>
    </row>
    <row r="248" spans="7:7">
      <c r="G248"/>
    </row>
    <row r="249" spans="7:7">
      <c r="G249"/>
    </row>
    <row r="250" spans="7:7">
      <c r="G250"/>
    </row>
    <row r="251" spans="7:7">
      <c r="G251"/>
    </row>
    <row r="252" spans="7:7">
      <c r="G252"/>
    </row>
    <row r="253" spans="7:7">
      <c r="G253"/>
    </row>
    <row r="254" spans="7:7">
      <c r="G254"/>
    </row>
    <row r="255" spans="7:7">
      <c r="G255"/>
    </row>
    <row r="256" spans="7:7">
      <c r="G256"/>
    </row>
    <row r="257" spans="7:7">
      <c r="G257"/>
    </row>
    <row r="258" spans="7:7">
      <c r="G258"/>
    </row>
    <row r="259" spans="7:7">
      <c r="G259"/>
    </row>
    <row r="260" spans="7:7">
      <c r="G260"/>
    </row>
    <row r="261" spans="7:7">
      <c r="G261"/>
    </row>
    <row r="262" spans="7:7">
      <c r="G262"/>
    </row>
    <row r="263" spans="7:7">
      <c r="G263"/>
    </row>
    <row r="264" spans="7:7">
      <c r="G264"/>
    </row>
    <row r="265" spans="7:7">
      <c r="G265"/>
    </row>
    <row r="266" spans="7:7">
      <c r="G266"/>
    </row>
    <row r="267" spans="7:7">
      <c r="G267"/>
    </row>
    <row r="268" spans="7:7">
      <c r="G268"/>
    </row>
    <row r="269" spans="7:7">
      <c r="G269"/>
    </row>
    <row r="270" spans="7:7">
      <c r="G270"/>
    </row>
    <row r="271" spans="7:7">
      <c r="G271"/>
    </row>
    <row r="272" spans="7:7">
      <c r="G272"/>
    </row>
    <row r="273" spans="7:7">
      <c r="G273"/>
    </row>
    <row r="274" spans="7:7">
      <c r="G274"/>
    </row>
    <row r="275" spans="7:7">
      <c r="G275"/>
    </row>
    <row r="276" spans="7:7">
      <c r="G276"/>
    </row>
    <row r="277" spans="7:7">
      <c r="G277"/>
    </row>
    <row r="278" spans="7:7">
      <c r="G278"/>
    </row>
    <row r="279" spans="7:7">
      <c r="G279"/>
    </row>
    <row r="280" spans="7:7">
      <c r="G280"/>
    </row>
    <row r="281" spans="7:7">
      <c r="G281"/>
    </row>
    <row r="282" spans="7:7">
      <c r="G282"/>
    </row>
    <row r="283" spans="7:7">
      <c r="G283"/>
    </row>
    <row r="284" spans="7:7">
      <c r="G284"/>
    </row>
    <row r="285" spans="7:7">
      <c r="G285"/>
    </row>
    <row r="286" spans="7:7">
      <c r="G286"/>
    </row>
    <row r="287" spans="7:7">
      <c r="G287"/>
    </row>
    <row r="288" spans="7:7">
      <c r="G288"/>
    </row>
    <row r="289" spans="7:7">
      <c r="G289"/>
    </row>
    <row r="290" spans="7:7">
      <c r="G290"/>
    </row>
    <row r="291" spans="7:7">
      <c r="G291"/>
    </row>
    <row r="292" spans="7:7">
      <c r="G292"/>
    </row>
    <row r="293" spans="7:7">
      <c r="G293"/>
    </row>
    <row r="294" spans="7:7">
      <c r="G294"/>
    </row>
    <row r="295" spans="7:7">
      <c r="G295"/>
    </row>
    <row r="296" spans="7:7">
      <c r="G296"/>
    </row>
    <row r="297" spans="7:7">
      <c r="G297"/>
    </row>
    <row r="298" spans="7:7">
      <c r="G298"/>
    </row>
    <row r="299" spans="7:7">
      <c r="G299"/>
    </row>
    <row r="300" spans="7:7">
      <c r="G300"/>
    </row>
    <row r="301" spans="7:7">
      <c r="G301"/>
    </row>
    <row r="302" spans="7:7">
      <c r="G302"/>
    </row>
    <row r="303" spans="7:7">
      <c r="G303"/>
    </row>
    <row r="304" spans="7:7">
      <c r="G304"/>
    </row>
    <row r="305" spans="7:7">
      <c r="G305"/>
    </row>
    <row r="306" spans="7:7">
      <c r="G306"/>
    </row>
    <row r="307" spans="7:7">
      <c r="G307"/>
    </row>
    <row r="308" spans="7:7">
      <c r="G308"/>
    </row>
    <row r="309" spans="7:7">
      <c r="G309"/>
    </row>
    <row r="310" spans="7:7">
      <c r="G310"/>
    </row>
    <row r="311" spans="7:7">
      <c r="G311"/>
    </row>
    <row r="312" spans="7:7">
      <c r="G312"/>
    </row>
    <row r="313" spans="7:7">
      <c r="G313"/>
    </row>
    <row r="314" spans="7:7">
      <c r="G314"/>
    </row>
    <row r="315" spans="7:7">
      <c r="G315"/>
    </row>
    <row r="316" spans="7:7">
      <c r="G316"/>
    </row>
    <row r="317" spans="7:7">
      <c r="G317"/>
    </row>
    <row r="318" spans="7:7">
      <c r="G318"/>
    </row>
    <row r="319" spans="7:7">
      <c r="G319"/>
    </row>
    <row r="320" spans="7:7">
      <c r="G320"/>
    </row>
    <row r="321" spans="7:7">
      <c r="G321"/>
    </row>
    <row r="322" spans="7:7">
      <c r="G322"/>
    </row>
    <row r="323" spans="7:7">
      <c r="G323"/>
    </row>
    <row r="324" spans="7:7">
      <c r="G324"/>
    </row>
    <row r="325" spans="7:7">
      <c r="G325"/>
    </row>
    <row r="326" spans="7:7">
      <c r="G326"/>
    </row>
    <row r="327" spans="7:7">
      <c r="G327"/>
    </row>
    <row r="328" spans="7:7">
      <c r="G328"/>
    </row>
    <row r="329" spans="7:7">
      <c r="G329"/>
    </row>
    <row r="330" spans="7:7">
      <c r="G330"/>
    </row>
    <row r="331" spans="7:7">
      <c r="G331"/>
    </row>
    <row r="332" spans="7:7">
      <c r="G332"/>
    </row>
    <row r="333" spans="7:7">
      <c r="G333"/>
    </row>
    <row r="334" spans="7:7">
      <c r="G334"/>
    </row>
    <row r="335" spans="7:7">
      <c r="G335"/>
    </row>
    <row r="336" spans="7:7">
      <c r="G336"/>
    </row>
    <row r="337" spans="7:7">
      <c r="G337"/>
    </row>
    <row r="338" spans="7:7">
      <c r="G338"/>
    </row>
    <row r="339" spans="7:7">
      <c r="G339"/>
    </row>
    <row r="340" spans="7:7">
      <c r="G340"/>
    </row>
    <row r="341" spans="7:7">
      <c r="G341"/>
    </row>
    <row r="342" spans="7:7">
      <c r="G342"/>
    </row>
    <row r="343" spans="7:7">
      <c r="G343"/>
    </row>
    <row r="344" spans="7:7">
      <c r="G344"/>
    </row>
    <row r="345" spans="7:7">
      <c r="G345"/>
    </row>
    <row r="346" spans="7:7">
      <c r="G346"/>
    </row>
    <row r="347" spans="7:7">
      <c r="G347"/>
    </row>
    <row r="348" spans="7:7">
      <c r="G348"/>
    </row>
    <row r="349" spans="7:7">
      <c r="G349"/>
    </row>
    <row r="350" spans="7:7">
      <c r="G350"/>
    </row>
    <row r="351" spans="7:7">
      <c r="G351"/>
    </row>
    <row r="352" spans="7:7">
      <c r="G352"/>
    </row>
    <row r="353" spans="7:7">
      <c r="G353"/>
    </row>
    <row r="354" spans="7:7">
      <c r="G354"/>
    </row>
    <row r="355" spans="7:7">
      <c r="G355"/>
    </row>
    <row r="356" spans="7:7">
      <c r="G356"/>
    </row>
    <row r="357" spans="7:7">
      <c r="G357"/>
    </row>
    <row r="358" spans="7:7">
      <c r="G358"/>
    </row>
    <row r="359" spans="7:7">
      <c r="G359"/>
    </row>
    <row r="360" spans="7:7">
      <c r="G360"/>
    </row>
    <row r="361" spans="7:7">
      <c r="G361"/>
    </row>
    <row r="362" spans="7:7">
      <c r="G362"/>
    </row>
    <row r="363" spans="7:7">
      <c r="G363"/>
    </row>
    <row r="364" spans="7:7">
      <c r="G364"/>
    </row>
    <row r="365" spans="7:7">
      <c r="G365"/>
    </row>
    <row r="366" spans="7:7">
      <c r="G366"/>
    </row>
    <row r="367" spans="7:7">
      <c r="G367"/>
    </row>
    <row r="368" spans="7:7">
      <c r="G368"/>
    </row>
    <row r="369" spans="7:7">
      <c r="G369"/>
    </row>
    <row r="370" spans="7:7">
      <c r="G370"/>
    </row>
    <row r="371" spans="7:7">
      <c r="G371"/>
    </row>
    <row r="372" spans="7:7">
      <c r="G372"/>
    </row>
    <row r="373" spans="7:7">
      <c r="G373"/>
    </row>
    <row r="374" spans="7:7">
      <c r="G374"/>
    </row>
    <row r="375" spans="7:7">
      <c r="G375"/>
    </row>
    <row r="376" spans="7:7">
      <c r="G376"/>
    </row>
    <row r="377" spans="7:7">
      <c r="G377"/>
    </row>
    <row r="378" spans="7:7">
      <c r="G378"/>
    </row>
    <row r="379" spans="7:7">
      <c r="G379"/>
    </row>
    <row r="380" spans="7:7">
      <c r="G380"/>
    </row>
    <row r="381" spans="7:7">
      <c r="G381"/>
    </row>
    <row r="382" spans="7:7">
      <c r="G382"/>
    </row>
    <row r="383" spans="7:7">
      <c r="G383"/>
    </row>
    <row r="384" spans="7:7">
      <c r="G384"/>
    </row>
    <row r="385" spans="7:7">
      <c r="G385"/>
    </row>
    <row r="386" spans="7:7">
      <c r="G386"/>
    </row>
    <row r="387" spans="7:7">
      <c r="G387"/>
    </row>
    <row r="388" spans="7:7">
      <c r="G388"/>
    </row>
    <row r="389" spans="7:7">
      <c r="G389"/>
    </row>
    <row r="390" spans="7:7">
      <c r="G390"/>
    </row>
    <row r="391" spans="7:7">
      <c r="G391"/>
    </row>
    <row r="392" spans="7:7">
      <c r="G392"/>
    </row>
    <row r="393" spans="7:7">
      <c r="G393"/>
    </row>
    <row r="394" spans="7:7">
      <c r="G394"/>
    </row>
    <row r="395" spans="7:7">
      <c r="G395"/>
    </row>
    <row r="396" spans="7:7">
      <c r="G396"/>
    </row>
    <row r="397" spans="7:7">
      <c r="G397"/>
    </row>
    <row r="398" spans="7:7">
      <c r="G398"/>
    </row>
    <row r="399" spans="7:7">
      <c r="G399"/>
    </row>
    <row r="400" spans="7:7">
      <c r="G400"/>
    </row>
    <row r="401" spans="7:7">
      <c r="G401"/>
    </row>
    <row r="402" spans="7:7">
      <c r="G402"/>
    </row>
    <row r="403" spans="7:7">
      <c r="G403"/>
    </row>
    <row r="404" spans="7:7">
      <c r="G404"/>
    </row>
    <row r="405" spans="7:7">
      <c r="G405"/>
    </row>
    <row r="406" spans="7:7">
      <c r="G406"/>
    </row>
    <row r="407" spans="7:7">
      <c r="G407"/>
    </row>
    <row r="408" spans="7:7">
      <c r="G408"/>
    </row>
    <row r="409" spans="7:7">
      <c r="G409"/>
    </row>
    <row r="410" spans="7:7">
      <c r="G410"/>
    </row>
    <row r="411" spans="7:7">
      <c r="G411"/>
    </row>
    <row r="412" spans="7:7">
      <c r="G412"/>
    </row>
    <row r="413" spans="7:7">
      <c r="G413"/>
    </row>
    <row r="414" spans="7:7">
      <c r="G414"/>
    </row>
    <row r="415" spans="7:7">
      <c r="G415"/>
    </row>
    <row r="416" spans="7:7">
      <c r="G416"/>
    </row>
    <row r="417" spans="7:7">
      <c r="G417"/>
    </row>
    <row r="418" spans="7:7">
      <c r="G418"/>
    </row>
    <row r="419" spans="7:7">
      <c r="G419"/>
    </row>
    <row r="420" spans="7:7">
      <c r="G420"/>
    </row>
    <row r="421" spans="7:7">
      <c r="G421"/>
    </row>
    <row r="422" spans="7:7">
      <c r="G422"/>
    </row>
    <row r="423" spans="7:7">
      <c r="G423"/>
    </row>
    <row r="424" spans="7:7">
      <c r="G424"/>
    </row>
    <row r="425" spans="7:7">
      <c r="G425"/>
    </row>
    <row r="426" spans="7:7">
      <c r="G426"/>
    </row>
    <row r="427" spans="7:7">
      <c r="G427"/>
    </row>
    <row r="428" spans="7:7">
      <c r="G428"/>
    </row>
    <row r="429" spans="7:7">
      <c r="G429"/>
    </row>
    <row r="430" spans="7:7">
      <c r="G430"/>
    </row>
    <row r="431" spans="7:7">
      <c r="G431"/>
    </row>
    <row r="432" spans="7:7">
      <c r="G432"/>
    </row>
    <row r="433" spans="7:7">
      <c r="G433"/>
    </row>
    <row r="434" spans="7:7">
      <c r="G434"/>
    </row>
    <row r="435" spans="7:7">
      <c r="G435"/>
    </row>
    <row r="436" spans="7:7">
      <c r="G436"/>
    </row>
    <row r="437" spans="7:7">
      <c r="G437"/>
    </row>
    <row r="438" spans="7:7">
      <c r="G438"/>
    </row>
    <row r="439" spans="7:7">
      <c r="G439"/>
    </row>
    <row r="440" spans="7:7">
      <c r="G440"/>
    </row>
    <row r="441" spans="7:7">
      <c r="G441"/>
    </row>
    <row r="442" spans="7:7">
      <c r="G442"/>
    </row>
    <row r="443" spans="7:7">
      <c r="G443"/>
    </row>
    <row r="444" spans="7:7">
      <c r="G444"/>
    </row>
    <row r="445" spans="7:7">
      <c r="G445"/>
    </row>
    <row r="446" spans="7:7">
      <c r="G446"/>
    </row>
    <row r="447" spans="7:7">
      <c r="G447"/>
    </row>
    <row r="448" spans="7:7">
      <c r="G448"/>
    </row>
  </sheetData>
  <phoneticPr fontId="2" type="noConversion"/>
  <dataValidations count="1">
    <dataValidation type="list" allowBlank="1" showInputMessage="1" showErrorMessage="1" sqref="E2:E7" xr:uid="{C83DDB78-70D5-4BF5-8E0B-04E0789AA909}">
      <formula1>"Others,Complex Upgrade Scenarios,Mutli ENM,Not Proficient In Using ASU,Few Sites,FT Upgrade"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D5547-1872-4BE4-B207-BC81AC2D59E9}">
  <sheetPr>
    <tabColor rgb="FFFFC000"/>
  </sheetPr>
  <dimension ref="A1:V12"/>
  <sheetViews>
    <sheetView showGridLines="0" workbookViewId="0">
      <selection activeCell="O11" sqref="O11"/>
    </sheetView>
  </sheetViews>
  <sheetFormatPr defaultRowHeight="14.4"/>
  <cols>
    <col min="2" max="2" width="26.77734375" customWidth="1"/>
    <col min="3" max="13" width="6.5546875" style="23" customWidth="1"/>
    <col min="14" max="14" width="6.5546875" style="14" hidden="1" customWidth="1"/>
    <col min="15" max="15" width="13.109375" customWidth="1"/>
    <col min="16" max="16" width="13.109375" style="14" customWidth="1"/>
    <col min="17" max="17" width="59.44140625" customWidth="1"/>
    <col min="18" max="18" width="83.5546875" customWidth="1"/>
    <col min="19" max="19" width="51.44140625" customWidth="1"/>
  </cols>
  <sheetData>
    <row r="1" spans="1:22" s="14" customFormat="1">
      <c r="A1" s="72"/>
      <c r="B1" s="75" t="s">
        <v>304</v>
      </c>
      <c r="C1" s="76" t="s">
        <v>247</v>
      </c>
      <c r="D1" s="76" t="s">
        <v>248</v>
      </c>
      <c r="E1" s="76" t="s">
        <v>249</v>
      </c>
      <c r="F1" s="76" t="s">
        <v>250</v>
      </c>
      <c r="G1" s="76" t="s">
        <v>251</v>
      </c>
      <c r="H1" s="76" t="s">
        <v>252</v>
      </c>
      <c r="I1" s="76" t="s">
        <v>55</v>
      </c>
      <c r="J1" s="76" t="s">
        <v>57</v>
      </c>
      <c r="K1" s="76" t="s">
        <v>253</v>
      </c>
      <c r="L1" s="76" t="s">
        <v>71</v>
      </c>
      <c r="M1" s="76" t="s">
        <v>243</v>
      </c>
      <c r="N1" s="76" t="s">
        <v>254</v>
      </c>
      <c r="O1" s="76" t="s">
        <v>256</v>
      </c>
      <c r="P1" s="76" t="s">
        <v>307</v>
      </c>
      <c r="Q1" s="42"/>
      <c r="R1" s="45"/>
      <c r="S1" s="49" t="s">
        <v>258</v>
      </c>
      <c r="T1" s="48" t="s">
        <v>221</v>
      </c>
      <c r="U1" s="48" t="s">
        <v>222</v>
      </c>
      <c r="V1" s="48" t="s">
        <v>224</v>
      </c>
    </row>
    <row r="2" spans="1:22" s="14" customFormat="1" ht="15" customHeight="1">
      <c r="A2" s="72"/>
      <c r="B2" s="42" t="s">
        <v>245</v>
      </c>
      <c r="C2" s="57">
        <v>4</v>
      </c>
      <c r="D2" s="57">
        <v>5</v>
      </c>
      <c r="E2" s="57">
        <v>9</v>
      </c>
      <c r="F2" s="57">
        <v>4</v>
      </c>
      <c r="G2" s="57">
        <v>2</v>
      </c>
      <c r="H2" s="57">
        <v>3</v>
      </c>
      <c r="I2" s="57">
        <v>1</v>
      </c>
      <c r="J2" s="57">
        <v>5</v>
      </c>
      <c r="K2" s="57">
        <v>1</v>
      </c>
      <c r="L2" s="57">
        <v>3</v>
      </c>
      <c r="M2" s="57">
        <v>8</v>
      </c>
      <c r="N2" s="53">
        <v>0</v>
      </c>
      <c r="O2" s="56">
        <v>16</v>
      </c>
      <c r="P2" s="56"/>
      <c r="Q2" s="42"/>
      <c r="R2" s="45"/>
      <c r="S2" s="42" t="s">
        <v>220</v>
      </c>
      <c r="T2" s="53">
        <v>32</v>
      </c>
      <c r="U2" s="53">
        <v>143</v>
      </c>
      <c r="V2" s="42"/>
    </row>
    <row r="3" spans="1:22" s="14" customFormat="1" ht="15" customHeight="1">
      <c r="A3" s="72"/>
      <c r="B3" s="42" t="s">
        <v>257</v>
      </c>
      <c r="C3" s="57">
        <v>8</v>
      </c>
      <c r="D3" s="57">
        <v>8</v>
      </c>
      <c r="E3" s="57">
        <v>36</v>
      </c>
      <c r="F3" s="57">
        <v>8</v>
      </c>
      <c r="G3" s="57">
        <v>3</v>
      </c>
      <c r="H3" s="57">
        <v>3</v>
      </c>
      <c r="I3" s="57">
        <v>2</v>
      </c>
      <c r="J3" s="57">
        <v>19</v>
      </c>
      <c r="K3" s="57">
        <v>1</v>
      </c>
      <c r="L3" s="57">
        <v>7</v>
      </c>
      <c r="M3" s="57">
        <v>38</v>
      </c>
      <c r="N3" s="53">
        <v>0</v>
      </c>
      <c r="O3" s="56">
        <v>56</v>
      </c>
      <c r="P3" s="56"/>
      <c r="Q3" s="42"/>
      <c r="R3" s="45"/>
      <c r="S3" s="42" t="s">
        <v>223</v>
      </c>
      <c r="T3" s="53">
        <v>32</v>
      </c>
      <c r="U3" s="53">
        <v>143</v>
      </c>
      <c r="V3" s="42" t="s">
        <v>244</v>
      </c>
    </row>
    <row r="4" spans="1:22" s="14" customFormat="1" ht="15" customHeight="1">
      <c r="A4" s="72"/>
      <c r="B4" s="42" t="s">
        <v>260</v>
      </c>
      <c r="C4" s="56">
        <f>SUMIFS(ASU!$H:$H,ASU!$F:$F,C$1)</f>
        <v>2216</v>
      </c>
      <c r="D4" s="56">
        <f>SUMIFS(ASU!$H:$H,ASU!$F:$F,D$1)</f>
        <v>8138</v>
      </c>
      <c r="E4" s="56">
        <f>SUMIFS(ASU!$H:$H,ASU!$F:$F,E$1)</f>
        <v>17067</v>
      </c>
      <c r="F4" s="56">
        <f>SUMIFS(ASU!$H:$H,ASU!$F:$F,F$1)</f>
        <v>1829</v>
      </c>
      <c r="G4" s="56">
        <f>SUMIFS(ASU!$H:$H,ASU!$F:$F,G$1)</f>
        <v>1915</v>
      </c>
      <c r="H4" s="56">
        <f>SUMIFS(ASU!$H:$H,ASU!$F:$F,H$1)</f>
        <v>1578</v>
      </c>
      <c r="I4" s="56">
        <f>SUMIFS(ASU!$H:$H,ASU!$F:$F,I$1)</f>
        <v>1395</v>
      </c>
      <c r="J4" s="56">
        <f>SUMIFS(ASU!$H:$H,ASU!$F:$F,J$1)</f>
        <v>8135</v>
      </c>
      <c r="K4" s="56">
        <f>SUMIFS(ASU!$H:$H,ASU!$F:$F,K$1)</f>
        <v>1395</v>
      </c>
      <c r="L4" s="56">
        <f>SUMIFS(ASU!$H:$H,ASU!$F:$F,L$1)</f>
        <v>1752</v>
      </c>
      <c r="M4" s="56">
        <f>SUMIFS(ASU!$H:$H,ASU!$F:$F,M$1)</f>
        <v>14399</v>
      </c>
      <c r="N4" s="56">
        <f>SUMIFS(ASU!$H:$H,ASU!$F:$F,N$1)</f>
        <v>5036</v>
      </c>
      <c r="O4" s="56">
        <f>SUM(ASU!H:H)</f>
        <v>64855</v>
      </c>
      <c r="P4" s="90">
        <f t="shared" ref="P4:P9" si="0">O4/$O$9</f>
        <v>0.74192072298804557</v>
      </c>
      <c r="Q4" s="42"/>
      <c r="R4" s="45"/>
    </row>
    <row r="5" spans="1:22" s="14" customFormat="1" ht="15" customHeight="1">
      <c r="A5" s="77" t="s">
        <v>319</v>
      </c>
      <c r="B5" s="79" t="s">
        <v>46</v>
      </c>
      <c r="C5" s="78">
        <f>SUMIFS(ASU!$G:$G,ASU!$F:$F,C$1,ASU!$L:$L,$B5)</f>
        <v>601</v>
      </c>
      <c r="D5" s="78">
        <f>SUMIFS(ASU!$G:$G,ASU!$F:$F,D$1,ASU!$L:$L,$B5)</f>
        <v>4256</v>
      </c>
      <c r="E5" s="78">
        <f>SUMIFS(ASU!$G:$G,ASU!$F:$F,E$1,ASU!$L:$L,$B5)</f>
        <v>240</v>
      </c>
      <c r="F5" s="78">
        <f>SUMIFS(ASU!$G:$G,ASU!$F:$F,F$1,ASU!$L:$L,$B5)</f>
        <v>860</v>
      </c>
      <c r="G5" s="78">
        <f>SUMIFS(ASU!$G:$G,ASU!$F:$F,G$1,ASU!$L:$L,$B5)</f>
        <v>0</v>
      </c>
      <c r="H5" s="78">
        <f>SUMIFS(ASU!$G:$G,ASU!$F:$F,H$1,ASU!$L:$L,$B5)</f>
        <v>0</v>
      </c>
      <c r="I5" s="78">
        <f>SUMIFS(ASU!$G:$G,ASU!$F:$F,I$1,ASU!$L:$L,$B5)</f>
        <v>0</v>
      </c>
      <c r="J5" s="78">
        <f>SUMIFS(ASU!$G:$G,ASU!$F:$F,J$1,ASU!$L:$L,$B5)</f>
        <v>0</v>
      </c>
      <c r="K5" s="78">
        <f>SUMIFS(ASU!$G:$G,ASU!$F:$F,K$1,ASU!$L:$L,$B5)</f>
        <v>52</v>
      </c>
      <c r="L5" s="78">
        <f>SUMIFS(ASU!$G:$G,ASU!$F:$F,L$1,ASU!$L:$L,$B5)</f>
        <v>0</v>
      </c>
      <c r="M5" s="78">
        <f>SUMIFS(ASU!$G:$G,ASU!$F:$F,M$1,ASU!$L:$L,$B5)</f>
        <v>2223</v>
      </c>
      <c r="N5" s="78">
        <f>SUMIFS(ASU!$G:$G,ASU!$F:$F,N$1,ASU!$L:$L,$B5)</f>
        <v>0</v>
      </c>
      <c r="O5" s="78">
        <f>SUMIFS(ASU!$G:$G,ASU!$L:$L,$B5)</f>
        <v>8232</v>
      </c>
      <c r="P5" s="91">
        <f t="shared" si="0"/>
        <v>9.4171480867128066E-2</v>
      </c>
      <c r="Q5" s="46" t="s">
        <v>261</v>
      </c>
      <c r="R5" s="42" t="s">
        <v>235</v>
      </c>
    </row>
    <row r="6" spans="1:22" s="14" customFormat="1" ht="15" customHeight="1">
      <c r="A6" s="73" t="s">
        <v>320</v>
      </c>
      <c r="B6" s="15" t="s">
        <v>230</v>
      </c>
      <c r="C6" s="56">
        <f>SUMIFS(ASU!$G:$G,ASU!$F:$F,C$1,ASU!$L:$L,$B6)</f>
        <v>1059</v>
      </c>
      <c r="D6" s="56">
        <f>SUMIFS(ASU!$G:$G,ASU!$F:$F,D$1,ASU!$L:$L,$B6)</f>
        <v>0</v>
      </c>
      <c r="E6" s="56">
        <f>SUMIFS(ASU!$G:$G,ASU!$F:$F,E$1,ASU!$L:$L,$B6)</f>
        <v>0</v>
      </c>
      <c r="F6" s="56">
        <f>SUMIFS(ASU!$G:$G,ASU!$F:$F,F$1,ASU!$L:$L,$B6)</f>
        <v>0</v>
      </c>
      <c r="G6" s="56">
        <f>SUMIFS(ASU!$G:$G,ASU!$F:$F,G$1,ASU!$L:$L,$B6)</f>
        <v>0</v>
      </c>
      <c r="H6" s="56">
        <f>SUMIFS(ASU!$G:$G,ASU!$F:$F,H$1,ASU!$L:$L,$B6)</f>
        <v>0</v>
      </c>
      <c r="I6" s="56">
        <f>SUMIFS(ASU!$G:$G,ASU!$F:$F,I$1,ASU!$L:$L,$B6)</f>
        <v>0</v>
      </c>
      <c r="J6" s="56">
        <f>SUMIFS(ASU!$G:$G,ASU!$F:$F,J$1,ASU!$L:$L,$B6)</f>
        <v>0</v>
      </c>
      <c r="K6" s="56">
        <f>SUMIFS(ASU!$G:$G,ASU!$F:$F,K$1,ASU!$L:$L,$B6)</f>
        <v>0</v>
      </c>
      <c r="L6" s="56">
        <f>SUMIFS(ASU!$G:$G,ASU!$F:$F,L$1,ASU!$L:$L,$B6)</f>
        <v>0</v>
      </c>
      <c r="M6" s="56">
        <f>SUMIFS(ASU!$G:$G,ASU!$F:$F,M$1,ASU!$L:$L,$B6)</f>
        <v>0</v>
      </c>
      <c r="N6" s="56">
        <f>SUMIFS(ASU!$G:$G,ASU!$F:$F,N$1,ASU!$L:$L,$B6)</f>
        <v>0</v>
      </c>
      <c r="O6" s="56">
        <f>SUMIFS(ASU!$G:$G,ASU!$L:$L,$B6)</f>
        <v>1059</v>
      </c>
      <c r="P6" s="90">
        <f t="shared" si="0"/>
        <v>1.2114625636332437E-2</v>
      </c>
      <c r="Q6" s="70" t="s">
        <v>302</v>
      </c>
      <c r="R6" s="70" t="s">
        <v>303</v>
      </c>
    </row>
    <row r="7" spans="1:22" s="14" customFormat="1" ht="15" customHeight="1">
      <c r="A7" s="73" t="s">
        <v>321</v>
      </c>
      <c r="B7" s="15" t="s">
        <v>47</v>
      </c>
      <c r="C7" s="56">
        <f>SUMIFS(ASU!$G:$G,ASU!$F:$F,C$1,ASU!$L:$L,$B7)</f>
        <v>14</v>
      </c>
      <c r="D7" s="56">
        <f>SUMIFS(ASU!$G:$G,ASU!$F:$F,D$1,ASU!$L:$L,$B7)</f>
        <v>287</v>
      </c>
      <c r="E7" s="56">
        <f>SUMIFS(ASU!$G:$G,ASU!$F:$F,E$1,ASU!$L:$L,$B7)</f>
        <v>17</v>
      </c>
      <c r="F7" s="56">
        <f>SUMIFS(ASU!$G:$G,ASU!$F:$F,F$1,ASU!$L:$L,$B7)</f>
        <v>11</v>
      </c>
      <c r="G7" s="56">
        <f>SUMIFS(ASU!$G:$G,ASU!$F:$F,G$1,ASU!$L:$L,$B7)</f>
        <v>0</v>
      </c>
      <c r="H7" s="56">
        <f>SUMIFS(ASU!$G:$G,ASU!$F:$F,H$1,ASU!$L:$L,$B7)</f>
        <v>82</v>
      </c>
      <c r="I7" s="56">
        <f>SUMIFS(ASU!$G:$G,ASU!$F:$F,I$1,ASU!$L:$L,$B7)</f>
        <v>0</v>
      </c>
      <c r="J7" s="56">
        <f>SUMIFS(ASU!$G:$G,ASU!$F:$F,J$1,ASU!$L:$L,$B7)</f>
        <v>40</v>
      </c>
      <c r="K7" s="56">
        <f>SUMIFS(ASU!$G:$G,ASU!$F:$F,K$1,ASU!$L:$L,$B7)</f>
        <v>0</v>
      </c>
      <c r="L7" s="56">
        <f>SUMIFS(ASU!$G:$G,ASU!$F:$F,L$1,ASU!$L:$L,$B7)</f>
        <v>0</v>
      </c>
      <c r="M7" s="56">
        <f>SUMIFS(ASU!$G:$G,ASU!$F:$F,M$1,ASU!$L:$L,$B7)</f>
        <v>0</v>
      </c>
      <c r="N7" s="56">
        <f>SUMIFS(ASU!$G:$G,ASU!$F:$F,N$1,ASU!$L:$L,$B7)</f>
        <v>4602</v>
      </c>
      <c r="O7" s="71">
        <f>SUMIFS(ASU!$G:$G,ASU!$L:$L,$B7)</f>
        <v>5053</v>
      </c>
      <c r="P7" s="90">
        <f t="shared" si="0"/>
        <v>5.7804724589601328E-2</v>
      </c>
      <c r="Q7" s="60" t="s">
        <v>297</v>
      </c>
      <c r="R7" s="60"/>
    </row>
    <row r="8" spans="1:22" s="14" customFormat="1" ht="15" customHeight="1">
      <c r="A8" s="73" t="s">
        <v>305</v>
      </c>
      <c r="B8" s="15" t="s">
        <v>12</v>
      </c>
      <c r="C8" s="56">
        <f>SUMIFS(ASU!$G:$G,ASU!$F:$F,C$1,ASU!$L:$L,$B8)</f>
        <v>669</v>
      </c>
      <c r="D8" s="56">
        <f>SUMIFS(ASU!$G:$G,ASU!$F:$F,D$1,ASU!$L:$L,$B8)</f>
        <v>1362</v>
      </c>
      <c r="E8" s="56">
        <f>SUMIFS(ASU!$G:$G,ASU!$F:$F,E$1,ASU!$L:$L,$B8)</f>
        <v>2364</v>
      </c>
      <c r="F8" s="56">
        <f>SUMIFS(ASU!$G:$G,ASU!$F:$F,F$1,ASU!$L:$L,$B8)</f>
        <v>4376</v>
      </c>
      <c r="G8" s="56">
        <f>SUMIFS(ASU!$G:$G,ASU!$F:$F,G$1,ASU!$L:$L,$B8)</f>
        <v>48</v>
      </c>
      <c r="H8" s="56">
        <f>SUMIFS(ASU!$G:$G,ASU!$F:$F,H$1,ASU!$L:$L,$B8)</f>
        <v>77</v>
      </c>
      <c r="I8" s="56">
        <f>SUMIFS(ASU!$G:$G,ASU!$F:$F,I$1,ASU!$L:$L,$B8)</f>
        <v>2417</v>
      </c>
      <c r="J8" s="56">
        <f>SUMIFS(ASU!$G:$G,ASU!$F:$F,J$1,ASU!$L:$L,$B8)</f>
        <v>169</v>
      </c>
      <c r="K8" s="56">
        <f>SUMIFS(ASU!$G:$G,ASU!$F:$F,K$1,ASU!$L:$L,$B8)</f>
        <v>0</v>
      </c>
      <c r="L8" s="56">
        <f>SUMIFS(ASU!$G:$G,ASU!$F:$F,L$1,ASU!$L:$L,$B8)</f>
        <v>312</v>
      </c>
      <c r="M8" s="56">
        <f>SUMIFS(ASU!$G:$G,ASU!$F:$F,M$1,ASU!$L:$L,$B8)</f>
        <v>0</v>
      </c>
      <c r="N8" s="56">
        <f>SUMIFS(ASU!$G:$G,ASU!$F:$F,N$1,ASU!$L:$L,$B8)</f>
        <v>0</v>
      </c>
      <c r="O8" s="71">
        <f>SUMIFS(ASU!$G:$G,ASU!$L:$L,$B8)</f>
        <v>11794</v>
      </c>
      <c r="P8" s="90">
        <f t="shared" si="0"/>
        <v>0.13491963621804037</v>
      </c>
      <c r="Q8" s="42"/>
      <c r="R8" s="45"/>
    </row>
    <row r="9" spans="1:22" s="14" customFormat="1" ht="15" customHeight="1">
      <c r="A9" s="72"/>
      <c r="B9" s="42" t="s">
        <v>259</v>
      </c>
      <c r="C9" s="56">
        <f>SUMIFS(ASU!$G:$G,ASU!$F:$F,C$1)</f>
        <v>4559</v>
      </c>
      <c r="D9" s="56">
        <f>SUMIFS(ASU!$G:$G,ASU!$F:$F,D$1)</f>
        <v>13787</v>
      </c>
      <c r="E9" s="56">
        <f>SUMIFS(ASU!$G:$G,ASU!$F:$F,E$1)</f>
        <v>19688</v>
      </c>
      <c r="F9" s="56">
        <f>SUMIFS(ASU!$G:$G,ASU!$F:$F,F$1)</f>
        <v>7076</v>
      </c>
      <c r="G9" s="56">
        <f>SUMIFS(ASU!$G:$G,ASU!$F:$F,G$1)</f>
        <v>1967</v>
      </c>
      <c r="H9" s="56">
        <f>SUMIFS(ASU!$G:$G,ASU!$F:$F,H$1)</f>
        <v>1737</v>
      </c>
      <c r="I9" s="56">
        <f>SUMIFS(ASU!$G:$G,ASU!$F:$F,I$1)</f>
        <v>3812</v>
      </c>
      <c r="J9" s="56">
        <f>SUMIFS(ASU!$G:$G,ASU!$F:$F,J$1)</f>
        <v>8344</v>
      </c>
      <c r="K9" s="56">
        <f>SUMIFS(ASU!$G:$G,ASU!$F:$F,K$1)</f>
        <v>1447</v>
      </c>
      <c r="L9" s="56">
        <f>SUMIFS(ASU!$G:$G,ASU!$F:$F,L$1)</f>
        <v>2064</v>
      </c>
      <c r="M9" s="56">
        <f>SUMIFS(ASU!$G:$G,ASU!$F:$F,M$1)</f>
        <v>16622</v>
      </c>
      <c r="N9" s="56">
        <f>SUMIFS(ASU!$G:$G,ASU!$F:$F,N$1)</f>
        <v>6312</v>
      </c>
      <c r="O9" s="71">
        <f>SUM(ASU!G:G)</f>
        <v>87415</v>
      </c>
      <c r="P9" s="90">
        <f t="shared" si="0"/>
        <v>1</v>
      </c>
      <c r="Q9" s="42"/>
      <c r="R9" s="45"/>
    </row>
    <row r="10" spans="1:22" ht="15" customHeight="1">
      <c r="A10" s="72"/>
      <c r="B10" s="84" t="s">
        <v>262</v>
      </c>
      <c r="C10" s="85">
        <f t="shared" ref="C10:O10" si="1">C4/C9</f>
        <v>0.48607150690940998</v>
      </c>
      <c r="D10" s="85">
        <f t="shared" si="1"/>
        <v>0.59026619279030967</v>
      </c>
      <c r="E10" s="85">
        <f t="shared" si="1"/>
        <v>0.86687322226737096</v>
      </c>
      <c r="F10" s="85">
        <f t="shared" si="1"/>
        <v>0.25847936687394008</v>
      </c>
      <c r="G10" s="85">
        <f t="shared" si="1"/>
        <v>0.97356380274529741</v>
      </c>
      <c r="H10" s="85">
        <f t="shared" si="1"/>
        <v>0.90846286701208978</v>
      </c>
      <c r="I10" s="85">
        <f t="shared" si="1"/>
        <v>0.36594963273871983</v>
      </c>
      <c r="J10" s="85">
        <f t="shared" si="1"/>
        <v>0.97495206136145729</v>
      </c>
      <c r="K10" s="85">
        <f t="shared" si="1"/>
        <v>0.96406357982031787</v>
      </c>
      <c r="L10" s="85">
        <f t="shared" si="1"/>
        <v>0.84883720930232553</v>
      </c>
      <c r="M10" s="85">
        <f t="shared" si="1"/>
        <v>0.86626158103717965</v>
      </c>
      <c r="N10" s="85">
        <f t="shared" si="1"/>
        <v>0.7978453738910013</v>
      </c>
      <c r="O10" s="86">
        <f t="shared" si="1"/>
        <v>0.74192072298804557</v>
      </c>
      <c r="P10" s="74"/>
      <c r="Q10" s="89"/>
      <c r="R10" s="42"/>
    </row>
    <row r="11" spans="1:22" ht="15" customHeight="1">
      <c r="A11" s="72"/>
      <c r="B11" s="87" t="s">
        <v>306</v>
      </c>
      <c r="C11" s="88">
        <f>C4/(C9-C5)</f>
        <v>0.55987872662961091</v>
      </c>
      <c r="D11" s="88">
        <f t="shared" ref="D11:O11" si="2">D4/(D9-D5)</f>
        <v>0.85384534676319379</v>
      </c>
      <c r="E11" s="88">
        <f t="shared" si="2"/>
        <v>0.87757095845331134</v>
      </c>
      <c r="F11" s="88">
        <f t="shared" si="2"/>
        <v>0.29424066924066922</v>
      </c>
      <c r="G11" s="88">
        <f t="shared" si="2"/>
        <v>0.97356380274529741</v>
      </c>
      <c r="H11" s="88">
        <f t="shared" si="2"/>
        <v>0.90846286701208978</v>
      </c>
      <c r="I11" s="88">
        <f t="shared" si="2"/>
        <v>0.36594963273871983</v>
      </c>
      <c r="J11" s="88">
        <f t="shared" si="2"/>
        <v>0.97495206136145729</v>
      </c>
      <c r="K11" s="88">
        <f t="shared" si="2"/>
        <v>1</v>
      </c>
      <c r="L11" s="88">
        <f t="shared" si="2"/>
        <v>0.84883720930232553</v>
      </c>
      <c r="M11" s="88">
        <f t="shared" si="2"/>
        <v>1</v>
      </c>
      <c r="N11" s="88">
        <f t="shared" si="2"/>
        <v>0.7978453738910013</v>
      </c>
      <c r="O11" s="88">
        <f t="shared" si="2"/>
        <v>0.81905206925729013</v>
      </c>
      <c r="P11" s="54"/>
      <c r="Q11" s="89"/>
      <c r="R11" s="42"/>
    </row>
    <row r="12" spans="1:22">
      <c r="B12" s="41" t="s">
        <v>322</v>
      </c>
      <c r="C12" s="83">
        <f>$O$10</f>
        <v>0.74192072298804557</v>
      </c>
      <c r="D12" s="83">
        <f t="shared" ref="D12:O12" si="3">$O$10</f>
        <v>0.74192072298804557</v>
      </c>
      <c r="E12" s="83">
        <f t="shared" si="3"/>
        <v>0.74192072298804557</v>
      </c>
      <c r="F12" s="83">
        <f t="shared" si="3"/>
        <v>0.74192072298804557</v>
      </c>
      <c r="G12" s="83">
        <f t="shared" si="3"/>
        <v>0.74192072298804557</v>
      </c>
      <c r="H12" s="83">
        <f t="shared" si="3"/>
        <v>0.74192072298804557</v>
      </c>
      <c r="I12" s="83">
        <f t="shared" si="3"/>
        <v>0.74192072298804557</v>
      </c>
      <c r="J12" s="83">
        <f t="shared" si="3"/>
        <v>0.74192072298804557</v>
      </c>
      <c r="K12" s="83">
        <f t="shared" si="3"/>
        <v>0.74192072298804557</v>
      </c>
      <c r="L12" s="83">
        <f t="shared" si="3"/>
        <v>0.74192072298804557</v>
      </c>
      <c r="M12" s="83">
        <f t="shared" si="3"/>
        <v>0.74192072298804557</v>
      </c>
      <c r="N12" s="83">
        <f t="shared" si="3"/>
        <v>0.74192072298804557</v>
      </c>
      <c r="O12" s="83">
        <f t="shared" si="3"/>
        <v>0.74192072298804557</v>
      </c>
      <c r="P12" s="42"/>
    </row>
  </sheetData>
  <phoneticPr fontId="2" type="noConversion"/>
  <dataValidations count="1">
    <dataValidation type="list" allowBlank="1" showInputMessage="1" showErrorMessage="1" sqref="B5:B8" xr:uid="{DEA43E58-881E-438A-A256-1CCD70AC4AA7}">
      <formula1>"Others,Complex Upgrade Scenarios,Mutli ENM,Not Proficient In Using ASU,Few Sites,FT Upgrade"</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8C66A970-0600-451C-B805-4BE87868658F}">
          <x14:formula1>
            <xm:f>'Dropdown list'!$G$2:$G$13</xm:f>
          </x14:formula1>
          <xm:sqref>C1:N1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69883-D677-4715-A403-389210C4D23E}">
  <sheetPr>
    <tabColor rgb="FFFFC000"/>
  </sheetPr>
  <dimension ref="A1:O43"/>
  <sheetViews>
    <sheetView workbookViewId="0">
      <selection activeCell="D21" sqref="D21"/>
    </sheetView>
  </sheetViews>
  <sheetFormatPr defaultRowHeight="14.4"/>
  <cols>
    <col min="1" max="1" width="16.6640625" customWidth="1"/>
    <col min="2" max="2" width="21" customWidth="1"/>
    <col min="3" max="3" width="10.77734375" customWidth="1"/>
    <col min="4" max="4" width="27.33203125" customWidth="1"/>
    <col min="5" max="5" width="12.109375" customWidth="1"/>
    <col min="6" max="6" width="25.44140625" customWidth="1"/>
    <col min="7" max="7" width="10.6640625" customWidth="1"/>
    <col min="8" max="8" width="16.21875" customWidth="1"/>
    <col min="9" max="9" width="13.109375" customWidth="1"/>
    <col min="10" max="10" width="15.44140625" customWidth="1"/>
    <col min="11" max="11" width="14.5546875" customWidth="1"/>
    <col min="12" max="12" width="15.6640625" customWidth="1"/>
  </cols>
  <sheetData>
    <row r="1" spans="1:9">
      <c r="A1" s="55" t="s">
        <v>221</v>
      </c>
      <c r="B1" s="55" t="s">
        <v>295</v>
      </c>
      <c r="C1" s="55" t="s">
        <v>260</v>
      </c>
      <c r="D1" s="58" t="s">
        <v>46</v>
      </c>
      <c r="E1" s="58" t="s">
        <v>230</v>
      </c>
      <c r="F1" s="58" t="s">
        <v>47</v>
      </c>
      <c r="G1" s="58" t="s">
        <v>12</v>
      </c>
      <c r="H1" s="58" t="s">
        <v>262</v>
      </c>
      <c r="I1" s="58" t="s">
        <v>308</v>
      </c>
    </row>
    <row r="2" spans="1:9">
      <c r="A2" s="25" t="s">
        <v>264</v>
      </c>
      <c r="B2" s="43">
        <f>SUMIFS(ASU!$G:$G,ASU!$D:$D,$A2)</f>
        <v>20877</v>
      </c>
      <c r="C2" s="43">
        <f>SUMIFS(ASU!$H:$H,ASU!$D:$D,$A2)</f>
        <v>1775</v>
      </c>
      <c r="D2" s="43">
        <f>SUMIFS(ASU!$G:$G,ASU!$D:$D,$A2,ASU!$L:$L,D$1)</f>
        <v>8232</v>
      </c>
      <c r="E2" s="43">
        <f>SUMIFS(ASU!$G:$G,ASU!$D:$D,$A2,ASU!$L:$L,E$1)</f>
        <v>1059</v>
      </c>
      <c r="F2" s="43">
        <f>SUMIFS(ASU!$G:$G,ASU!$D:$D,$A2,ASU!$L:$L,F$1)</f>
        <v>145</v>
      </c>
      <c r="G2" s="43">
        <f>SUMIFS(ASU!$G:$G,ASU!$D:$D,$A2,ASU!$L:$L,G$1)</f>
        <v>9666</v>
      </c>
      <c r="H2" s="54">
        <f t="shared" ref="H2:H34" si="0">C2/B2</f>
        <v>8.5021794319107155E-2</v>
      </c>
      <c r="I2" s="54">
        <f t="shared" ref="I2:I34" si="1">C2/(B2-D2)</f>
        <v>0.14037168841439304</v>
      </c>
    </row>
    <row r="3" spans="1:9">
      <c r="A3" s="42" t="s">
        <v>271</v>
      </c>
      <c r="B3" s="43">
        <f>SUMIFS(ASU!$G:$G,ASU!$D:$D,$A3)</f>
        <v>12133</v>
      </c>
      <c r="C3" s="43">
        <f>SUMIFS(ASU!$H:$H,ASU!$D:$D,$A3)</f>
        <v>10879</v>
      </c>
      <c r="D3" s="43">
        <f>SUMIFS(ASU!$G:$G,ASU!$D:$D,$A3,ASU!$L:$L,D$1)</f>
        <v>0</v>
      </c>
      <c r="E3" s="43">
        <f>SUMIFS(ASU!$G:$G,ASU!$D:$D,$A3,ASU!$L:$L,E$1)</f>
        <v>0</v>
      </c>
      <c r="F3" s="43">
        <f>SUMIFS(ASU!$G:$G,ASU!$D:$D,$A3,ASU!$L:$L,F$1)</f>
        <v>0</v>
      </c>
      <c r="G3" s="43">
        <f>SUMIFS(ASU!$G:$G,ASU!$D:$D,$A3,ASU!$L:$L,G$1)</f>
        <v>0</v>
      </c>
      <c r="H3" s="54">
        <f t="shared" si="0"/>
        <v>0.89664551223934719</v>
      </c>
      <c r="I3" s="54">
        <f t="shared" si="1"/>
        <v>0.89664551223934719</v>
      </c>
    </row>
    <row r="4" spans="1:9">
      <c r="A4" s="42" t="s">
        <v>274</v>
      </c>
      <c r="B4" s="43">
        <f>SUMIFS(ASU!$G:$G,ASU!$D:$D,$A4)</f>
        <v>7007</v>
      </c>
      <c r="C4" s="43">
        <f>SUMIFS(ASU!$H:$H,ASU!$D:$D,$A4)</f>
        <v>7007</v>
      </c>
      <c r="D4" s="43">
        <f>SUMIFS(ASU!$G:$G,ASU!$D:$D,$A4,ASU!$L:$L,D$1)</f>
        <v>0</v>
      </c>
      <c r="E4" s="43">
        <f>SUMIFS(ASU!$G:$G,ASU!$D:$D,$A4,ASU!$L:$L,E$1)</f>
        <v>0</v>
      </c>
      <c r="F4" s="43">
        <f>SUMIFS(ASU!$G:$G,ASU!$D:$D,$A4,ASU!$L:$L,F$1)</f>
        <v>0</v>
      </c>
      <c r="G4" s="43">
        <f>SUMIFS(ASU!$G:$G,ASU!$D:$D,$A4,ASU!$L:$L,G$1)</f>
        <v>0</v>
      </c>
      <c r="H4" s="54">
        <f t="shared" si="0"/>
        <v>1</v>
      </c>
      <c r="I4" s="54">
        <f t="shared" si="1"/>
        <v>1</v>
      </c>
    </row>
    <row r="5" spans="1:9">
      <c r="A5" s="42" t="s">
        <v>275</v>
      </c>
      <c r="B5" s="43">
        <f>SUMIFS(ASU!$G:$G,ASU!$D:$D,$A5)</f>
        <v>5304</v>
      </c>
      <c r="C5" s="43">
        <f>SUMIFS(ASU!$H:$H,ASU!$D:$D,$A5)</f>
        <v>5304</v>
      </c>
      <c r="D5" s="43">
        <f>SUMIFS(ASU!$G:$G,ASU!$D:$D,$A5,ASU!$L:$L,D$1)</f>
        <v>0</v>
      </c>
      <c r="E5" s="43">
        <f>SUMIFS(ASU!$G:$G,ASU!$D:$D,$A5,ASU!$L:$L,E$1)</f>
        <v>0</v>
      </c>
      <c r="F5" s="43">
        <f>SUMIFS(ASU!$G:$G,ASU!$D:$D,$A5,ASU!$L:$L,F$1)</f>
        <v>0</v>
      </c>
      <c r="G5" s="43">
        <f>SUMIFS(ASU!$G:$G,ASU!$D:$D,$A5,ASU!$L:$L,G$1)</f>
        <v>0</v>
      </c>
      <c r="H5" s="54">
        <f t="shared" si="0"/>
        <v>1</v>
      </c>
      <c r="I5" s="54">
        <f t="shared" si="1"/>
        <v>1</v>
      </c>
    </row>
    <row r="6" spans="1:9">
      <c r="A6" s="42" t="s">
        <v>273</v>
      </c>
      <c r="B6" s="43">
        <f>SUMIFS(ASU!$G:$G,ASU!$D:$D,$A6)</f>
        <v>4409</v>
      </c>
      <c r="C6" s="43">
        <f>SUMIFS(ASU!$H:$H,ASU!$D:$D,$A6)</f>
        <v>4409</v>
      </c>
      <c r="D6" s="43">
        <f>SUMIFS(ASU!$G:$G,ASU!$D:$D,$A6,ASU!$L:$L,D$1)</f>
        <v>0</v>
      </c>
      <c r="E6" s="43">
        <f>SUMIFS(ASU!$G:$G,ASU!$D:$D,$A6,ASU!$L:$L,E$1)</f>
        <v>0</v>
      </c>
      <c r="F6" s="43">
        <f>SUMIFS(ASU!$G:$G,ASU!$D:$D,$A6,ASU!$L:$L,F$1)</f>
        <v>0</v>
      </c>
      <c r="G6" s="43">
        <f>SUMIFS(ASU!$G:$G,ASU!$D:$D,$A6,ASU!$L:$L,G$1)</f>
        <v>0</v>
      </c>
      <c r="H6" s="54">
        <f t="shared" si="0"/>
        <v>1</v>
      </c>
      <c r="I6" s="54">
        <f t="shared" si="1"/>
        <v>1</v>
      </c>
    </row>
    <row r="7" spans="1:9">
      <c r="A7" s="42" t="s">
        <v>268</v>
      </c>
      <c r="B7" s="43">
        <f>SUMIFS(ASU!$G:$G,ASU!$D:$D,$A7)</f>
        <v>4053</v>
      </c>
      <c r="C7" s="43">
        <f>SUMIFS(ASU!$H:$H,ASU!$D:$D,$A7)</f>
        <v>4053</v>
      </c>
      <c r="D7" s="43">
        <f>SUMIFS(ASU!$G:$G,ASU!$D:$D,$A7,ASU!$L:$L,D$1)</f>
        <v>0</v>
      </c>
      <c r="E7" s="43">
        <f>SUMIFS(ASU!$G:$G,ASU!$D:$D,$A7,ASU!$L:$L,E$1)</f>
        <v>0</v>
      </c>
      <c r="F7" s="43">
        <f>SUMIFS(ASU!$G:$G,ASU!$D:$D,$A7,ASU!$L:$L,F$1)</f>
        <v>0</v>
      </c>
      <c r="G7" s="43">
        <f>SUMIFS(ASU!$G:$G,ASU!$D:$D,$A7,ASU!$L:$L,G$1)</f>
        <v>0</v>
      </c>
      <c r="H7" s="54">
        <f t="shared" si="0"/>
        <v>1</v>
      </c>
      <c r="I7" s="54">
        <f t="shared" si="1"/>
        <v>1</v>
      </c>
    </row>
    <row r="8" spans="1:9">
      <c r="A8" s="42" t="s">
        <v>269</v>
      </c>
      <c r="B8" s="43">
        <f>SUMIFS(ASU!$G:$G,ASU!$D:$D,$A8)</f>
        <v>4038</v>
      </c>
      <c r="C8" s="43">
        <f>SUMIFS(ASU!$H:$H,ASU!$D:$D,$A8)</f>
        <v>4034</v>
      </c>
      <c r="D8" s="43">
        <f>SUMIFS(ASU!$G:$G,ASU!$D:$D,$A8,ASU!$L:$L,D$1)</f>
        <v>0</v>
      </c>
      <c r="E8" s="43">
        <f>SUMIFS(ASU!$G:$G,ASU!$D:$D,$A8,ASU!$L:$L,E$1)</f>
        <v>0</v>
      </c>
      <c r="F8" s="43">
        <f>SUMIFS(ASU!$G:$G,ASU!$D:$D,$A8,ASU!$L:$L,F$1)</f>
        <v>0</v>
      </c>
      <c r="G8" s="43">
        <f>SUMIFS(ASU!$G:$G,ASU!$D:$D,$A8,ASU!$L:$L,G$1)</f>
        <v>0</v>
      </c>
      <c r="H8" s="54">
        <f t="shared" si="0"/>
        <v>0.99900941059930659</v>
      </c>
      <c r="I8" s="54">
        <f t="shared" si="1"/>
        <v>0.99900941059930659</v>
      </c>
    </row>
    <row r="9" spans="1:9">
      <c r="A9" s="42" t="s">
        <v>270</v>
      </c>
      <c r="B9" s="43">
        <f>SUMIFS(ASU!$G:$G,ASU!$D:$D,$A9)</f>
        <v>2853</v>
      </c>
      <c r="C9" s="43">
        <f>SUMIFS(ASU!$H:$H,ASU!$D:$D,$A9)</f>
        <v>2829</v>
      </c>
      <c r="D9" s="43">
        <f>SUMIFS(ASU!$G:$G,ASU!$D:$D,$A9,ASU!$L:$L,D$1)</f>
        <v>0</v>
      </c>
      <c r="E9" s="43">
        <f>SUMIFS(ASU!$G:$G,ASU!$D:$D,$A9,ASU!$L:$L,E$1)</f>
        <v>0</v>
      </c>
      <c r="F9" s="43">
        <f>SUMIFS(ASU!$G:$G,ASU!$D:$D,$A9,ASU!$L:$L,F$1)</f>
        <v>0</v>
      </c>
      <c r="G9" s="43">
        <f>SUMIFS(ASU!$G:$G,ASU!$D:$D,$A9,ASU!$L:$L,G$1)</f>
        <v>20</v>
      </c>
      <c r="H9" s="54">
        <f t="shared" si="0"/>
        <v>0.99158780231335442</v>
      </c>
      <c r="I9" s="54">
        <f t="shared" si="1"/>
        <v>0.99158780231335442</v>
      </c>
    </row>
    <row r="10" spans="1:9">
      <c r="A10" s="42" t="s">
        <v>276</v>
      </c>
      <c r="B10" s="43">
        <f>SUMIFS(ASU!$G:$G,ASU!$D:$D,$A10)</f>
        <v>2132</v>
      </c>
      <c r="C10" s="43">
        <f>SUMIFS(ASU!$H:$H,ASU!$D:$D,$A10)</f>
        <v>2055</v>
      </c>
      <c r="D10" s="43">
        <f>SUMIFS(ASU!$G:$G,ASU!$D:$D,$A10,ASU!$L:$L,D$1)</f>
        <v>0</v>
      </c>
      <c r="E10" s="43">
        <f>SUMIFS(ASU!$G:$G,ASU!$D:$D,$A10,ASU!$L:$L,E$1)</f>
        <v>0</v>
      </c>
      <c r="F10" s="43">
        <f>SUMIFS(ASU!$G:$G,ASU!$D:$D,$A10,ASU!$L:$L,F$1)</f>
        <v>0</v>
      </c>
      <c r="G10" s="43">
        <f>SUMIFS(ASU!$G:$G,ASU!$D:$D,$A10,ASU!$L:$L,G$1)</f>
        <v>77</v>
      </c>
      <c r="H10" s="54">
        <f t="shared" si="0"/>
        <v>0.96388367729831148</v>
      </c>
      <c r="I10" s="54">
        <f t="shared" si="1"/>
        <v>0.96388367729831148</v>
      </c>
    </row>
    <row r="11" spans="1:9">
      <c r="A11" s="42" t="s">
        <v>266</v>
      </c>
      <c r="B11" s="43">
        <f>SUMIFS(ASU!$G:$G,ASU!$D:$D,$A11)</f>
        <v>1724</v>
      </c>
      <c r="C11" s="43">
        <f>SUMIFS(ASU!$H:$H,ASU!$D:$D,$A11)</f>
        <v>1686</v>
      </c>
      <c r="D11" s="43">
        <f>SUMIFS(ASU!$G:$G,ASU!$D:$D,$A11,ASU!$L:$L,D$1)</f>
        <v>0</v>
      </c>
      <c r="E11" s="43">
        <f>SUMIFS(ASU!$G:$G,ASU!$D:$D,$A11,ASU!$L:$L,E$1)</f>
        <v>0</v>
      </c>
      <c r="F11" s="43">
        <f>SUMIFS(ASU!$G:$G,ASU!$D:$D,$A11,ASU!$L:$L,F$1)</f>
        <v>294</v>
      </c>
      <c r="G11" s="43">
        <f>SUMIFS(ASU!$G:$G,ASU!$D:$D,$A11,ASU!$L:$L,G$1)</f>
        <v>0</v>
      </c>
      <c r="H11" s="54">
        <f t="shared" si="0"/>
        <v>0.97795823665893267</v>
      </c>
      <c r="I11" s="54">
        <f t="shared" si="1"/>
        <v>0.97795823665893267</v>
      </c>
    </row>
    <row r="12" spans="1:9">
      <c r="A12" s="42" t="s">
        <v>265</v>
      </c>
      <c r="B12" s="43">
        <f>SUMIFS(ASU!$G:$G,ASU!$D:$D,$A12)</f>
        <v>1520</v>
      </c>
      <c r="C12" s="43">
        <f>SUMIFS(ASU!$H:$H,ASU!$D:$D,$A12)</f>
        <v>839</v>
      </c>
      <c r="D12" s="43">
        <f>SUMIFS(ASU!$G:$G,ASU!$D:$D,$A12,ASU!$L:$L,D$1)</f>
        <v>0</v>
      </c>
      <c r="E12" s="43">
        <f>SUMIFS(ASU!$G:$G,ASU!$D:$D,$A12,ASU!$L:$L,E$1)</f>
        <v>0</v>
      </c>
      <c r="F12" s="43">
        <f>SUMIFS(ASU!$G:$G,ASU!$D:$D,$A12,ASU!$L:$L,F$1)</f>
        <v>12</v>
      </c>
      <c r="G12" s="43">
        <f>SUMIFS(ASU!$G:$G,ASU!$D:$D,$A12,ASU!$L:$L,G$1)</f>
        <v>669</v>
      </c>
      <c r="H12" s="54">
        <f t="shared" si="0"/>
        <v>0.55197368421052628</v>
      </c>
      <c r="I12" s="54">
        <f t="shared" si="1"/>
        <v>0.55197368421052628</v>
      </c>
    </row>
    <row r="13" spans="1:9">
      <c r="A13" s="42" t="s">
        <v>267</v>
      </c>
      <c r="B13" s="43">
        <f>SUMIFS(ASU!$G:$G,ASU!$D:$D,$A13)</f>
        <v>1362</v>
      </c>
      <c r="C13" s="43">
        <f>SUMIFS(ASU!$H:$H,ASU!$D:$D,$A13)</f>
        <v>0</v>
      </c>
      <c r="D13" s="43">
        <f>SUMIFS(ASU!$G:$G,ASU!$D:$D,$A13,ASU!$L:$L,D$1)</f>
        <v>0</v>
      </c>
      <c r="E13" s="43">
        <f>SUMIFS(ASU!$G:$G,ASU!$D:$D,$A13,ASU!$L:$L,E$1)</f>
        <v>0</v>
      </c>
      <c r="F13" s="43">
        <f>SUMIFS(ASU!$G:$G,ASU!$D:$D,$A13,ASU!$L:$L,F$1)</f>
        <v>0</v>
      </c>
      <c r="G13" s="43">
        <f>SUMIFS(ASU!$G:$G,ASU!$D:$D,$A13,ASU!$L:$L,G$1)</f>
        <v>1362</v>
      </c>
      <c r="H13" s="54">
        <f t="shared" si="0"/>
        <v>0</v>
      </c>
      <c r="I13" s="54">
        <f t="shared" si="1"/>
        <v>0</v>
      </c>
    </row>
    <row r="14" spans="1:9">
      <c r="A14" s="59" t="s">
        <v>289</v>
      </c>
      <c r="B14" s="43">
        <f>SUMIFS(ASU!$G:$G,ASU!$D:$D,$A14)</f>
        <v>650</v>
      </c>
      <c r="C14" s="43">
        <f>SUMIFS(ASU!$H:$H,ASU!$D:$D,$A14)</f>
        <v>650</v>
      </c>
      <c r="D14" s="43">
        <f>SUMIFS(ASU!$G:$G,ASU!$D:$D,$A14,ASU!$L:$L,D$1)</f>
        <v>0</v>
      </c>
      <c r="E14" s="43">
        <f>SUMIFS(ASU!$G:$G,ASU!$D:$D,$A14,ASU!$L:$L,E$1)</f>
        <v>0</v>
      </c>
      <c r="F14" s="43">
        <f>SUMIFS(ASU!$G:$G,ASU!$D:$D,$A14,ASU!$L:$L,F$1)</f>
        <v>0</v>
      </c>
      <c r="G14" s="43">
        <f>SUMIFS(ASU!$G:$G,ASU!$D:$D,$A14,ASU!$L:$L,G$1)</f>
        <v>0</v>
      </c>
      <c r="H14" s="54">
        <f t="shared" si="0"/>
        <v>1</v>
      </c>
      <c r="I14" s="54">
        <f t="shared" si="1"/>
        <v>1</v>
      </c>
    </row>
    <row r="15" spans="1:9">
      <c r="A15" s="42" t="s">
        <v>272</v>
      </c>
      <c r="B15" s="43">
        <f>SUMIFS(ASU!$G:$G,ASU!$D:$D,$A15)</f>
        <v>412</v>
      </c>
      <c r="C15" s="43">
        <f>SUMIFS(ASU!$H:$H,ASU!$D:$D,$A15)</f>
        <v>412</v>
      </c>
      <c r="D15" s="43">
        <f>SUMIFS(ASU!$G:$G,ASU!$D:$D,$A15,ASU!$L:$L,D$1)</f>
        <v>0</v>
      </c>
      <c r="E15" s="43">
        <f>SUMIFS(ASU!$G:$G,ASU!$D:$D,$A15,ASU!$L:$L,E$1)</f>
        <v>0</v>
      </c>
      <c r="F15" s="43">
        <f>SUMIFS(ASU!$G:$G,ASU!$D:$D,$A15,ASU!$L:$L,F$1)</f>
        <v>0</v>
      </c>
      <c r="G15" s="43">
        <f>SUMIFS(ASU!$G:$G,ASU!$D:$D,$A15,ASU!$L:$L,G$1)</f>
        <v>0</v>
      </c>
      <c r="H15" s="54">
        <f t="shared" si="0"/>
        <v>1</v>
      </c>
      <c r="I15" s="54">
        <f t="shared" si="1"/>
        <v>1</v>
      </c>
    </row>
    <row r="16" spans="1:9">
      <c r="A16" s="42" t="s">
        <v>263</v>
      </c>
      <c r="B16" s="43">
        <f>SUMIFS(ASU!$G:$G,ASU!$D:$D,$A16)</f>
        <v>298</v>
      </c>
      <c r="C16" s="43">
        <f>SUMIFS(ASU!$H:$H,ASU!$D:$D,$A16)</f>
        <v>298</v>
      </c>
      <c r="D16" s="43">
        <f>SUMIFS(ASU!$G:$G,ASU!$D:$D,$A16,ASU!$L:$L,D$1)</f>
        <v>0</v>
      </c>
      <c r="E16" s="43">
        <f>SUMIFS(ASU!$G:$G,ASU!$D:$D,$A16,ASU!$L:$L,E$1)</f>
        <v>0</v>
      </c>
      <c r="F16" s="43">
        <f>SUMIFS(ASU!$G:$G,ASU!$D:$D,$A16,ASU!$L:$L,F$1)</f>
        <v>0</v>
      </c>
      <c r="G16" s="43">
        <f>SUMIFS(ASU!$G:$G,ASU!$D:$D,$A16,ASU!$L:$L,G$1)</f>
        <v>0</v>
      </c>
      <c r="H16" s="54">
        <f t="shared" si="0"/>
        <v>1</v>
      </c>
      <c r="I16" s="54">
        <f t="shared" si="1"/>
        <v>1</v>
      </c>
    </row>
    <row r="17" spans="1:9">
      <c r="A17" s="42" t="s">
        <v>286</v>
      </c>
      <c r="B17" s="43">
        <f>SUMIFS(ASU!$G:$G,ASU!$D:$D,$A17)</f>
        <v>4693</v>
      </c>
      <c r="C17" s="43">
        <f>SUMIFS(ASU!$H:$H,ASU!$D:$D,$A17)</f>
        <v>4675</v>
      </c>
      <c r="D17" s="43">
        <f>SUMIFS(ASU!$G:$G,ASU!$D:$D,$A17,ASU!$L:$L,D$1)</f>
        <v>0</v>
      </c>
      <c r="E17" s="43">
        <f>SUMIFS(ASU!$G:$G,ASU!$D:$D,$A17,ASU!$L:$L,E$1)</f>
        <v>0</v>
      </c>
      <c r="F17" s="43">
        <f>SUMIFS(ASU!$G:$G,ASU!$D:$D,$A17,ASU!$L:$L,F$1)</f>
        <v>4602</v>
      </c>
      <c r="G17" s="43">
        <f>SUMIFS(ASU!$G:$G,ASU!$D:$D,$A17,ASU!$L:$L,G$1)</f>
        <v>0</v>
      </c>
      <c r="H17" s="54">
        <f t="shared" si="0"/>
        <v>0.996164500319625</v>
      </c>
      <c r="I17" s="54">
        <f t="shared" si="1"/>
        <v>0.996164500319625</v>
      </c>
    </row>
    <row r="18" spans="1:9">
      <c r="A18" s="42" t="s">
        <v>280</v>
      </c>
      <c r="B18" s="43">
        <f>SUMIFS(ASU!$G:$G,ASU!$D:$D,$A18)</f>
        <v>0</v>
      </c>
      <c r="C18" s="43">
        <f>SUMIFS(ASU!$H:$H,ASU!$D:$D,$A18)</f>
        <v>0</v>
      </c>
      <c r="D18" s="43">
        <f>SUMIFS(ASU!$G:$G,ASU!$D:$D,$A18,ASU!$L:$L,D$1)</f>
        <v>0</v>
      </c>
      <c r="E18" s="43">
        <f>SUMIFS(ASU!$G:$G,ASU!$D:$D,$A18,ASU!$L:$L,E$1)</f>
        <v>0</v>
      </c>
      <c r="F18" s="43">
        <f>SUMIFS(ASU!$G:$G,ASU!$D:$D,$A18,ASU!$L:$L,F$1)</f>
        <v>0</v>
      </c>
      <c r="G18" s="43">
        <f>SUMIFS(ASU!$G:$G,ASU!$D:$D,$A18,ASU!$L:$L,G$1)</f>
        <v>0</v>
      </c>
      <c r="H18" s="54" t="e">
        <f t="shared" si="0"/>
        <v>#DIV/0!</v>
      </c>
      <c r="I18" s="54" t="e">
        <f t="shared" si="1"/>
        <v>#DIV/0!</v>
      </c>
    </row>
    <row r="19" spans="1:9">
      <c r="A19" s="42" t="s">
        <v>281</v>
      </c>
      <c r="B19" s="43">
        <f>SUMIFS(ASU!$G:$G,ASU!$D:$D,$A19)</f>
        <v>0</v>
      </c>
      <c r="C19" s="43">
        <f>SUMIFS(ASU!$H:$H,ASU!$D:$D,$A19)</f>
        <v>0</v>
      </c>
      <c r="D19" s="43">
        <f>SUMIFS(ASU!$G:$G,ASU!$D:$D,$A19,ASU!$L:$L,D$1)</f>
        <v>0</v>
      </c>
      <c r="E19" s="43">
        <f>SUMIFS(ASU!$G:$G,ASU!$D:$D,$A19,ASU!$L:$L,E$1)</f>
        <v>0</v>
      </c>
      <c r="F19" s="43">
        <f>SUMIFS(ASU!$G:$G,ASU!$D:$D,$A19,ASU!$L:$L,F$1)</f>
        <v>0</v>
      </c>
      <c r="G19" s="43">
        <f>SUMIFS(ASU!$G:$G,ASU!$D:$D,$A19,ASU!$L:$L,G$1)</f>
        <v>0</v>
      </c>
      <c r="H19" s="54" t="e">
        <f t="shared" si="0"/>
        <v>#DIV/0!</v>
      </c>
      <c r="I19" s="54" t="e">
        <f t="shared" si="1"/>
        <v>#DIV/0!</v>
      </c>
    </row>
    <row r="20" spans="1:9">
      <c r="A20" s="42" t="s">
        <v>282</v>
      </c>
      <c r="B20" s="43">
        <f>SUMIFS(ASU!$G:$G,ASU!$D:$D,$A20)</f>
        <v>0</v>
      </c>
      <c r="C20" s="43">
        <f>SUMIFS(ASU!$H:$H,ASU!$D:$D,$A20)</f>
        <v>0</v>
      </c>
      <c r="D20" s="43">
        <f>SUMIFS(ASU!$G:$G,ASU!$D:$D,$A20,ASU!$L:$L,D$1)</f>
        <v>0</v>
      </c>
      <c r="E20" s="43">
        <f>SUMIFS(ASU!$G:$G,ASU!$D:$D,$A20,ASU!$L:$L,E$1)</f>
        <v>0</v>
      </c>
      <c r="F20" s="43">
        <f>SUMIFS(ASU!$G:$G,ASU!$D:$D,$A20,ASU!$L:$L,F$1)</f>
        <v>0</v>
      </c>
      <c r="G20" s="43">
        <f>SUMIFS(ASU!$G:$G,ASU!$D:$D,$A20,ASU!$L:$L,G$1)</f>
        <v>0</v>
      </c>
      <c r="H20" s="54" t="e">
        <f t="shared" si="0"/>
        <v>#DIV/0!</v>
      </c>
      <c r="I20" s="54" t="e">
        <f t="shared" si="1"/>
        <v>#DIV/0!</v>
      </c>
    </row>
    <row r="21" spans="1:9">
      <c r="A21" s="42" t="s">
        <v>283</v>
      </c>
      <c r="B21" s="43">
        <f>SUMIFS(ASU!$G:$G,ASU!$D:$D,$A21)</f>
        <v>0</v>
      </c>
      <c r="C21" s="43">
        <f>SUMIFS(ASU!$H:$H,ASU!$D:$D,$A21)</f>
        <v>0</v>
      </c>
      <c r="D21" s="43">
        <f>SUMIFS(ASU!$G:$G,ASU!$D:$D,$A21,ASU!$L:$L,D$1)</f>
        <v>0</v>
      </c>
      <c r="E21" s="43">
        <f>SUMIFS(ASU!$G:$G,ASU!$D:$D,$A21,ASU!$L:$L,E$1)</f>
        <v>0</v>
      </c>
      <c r="F21" s="43">
        <f>SUMIFS(ASU!$G:$G,ASU!$D:$D,$A21,ASU!$L:$L,F$1)</f>
        <v>0</v>
      </c>
      <c r="G21" s="43">
        <f>SUMIFS(ASU!$G:$G,ASU!$D:$D,$A21,ASU!$L:$L,G$1)</f>
        <v>0</v>
      </c>
      <c r="H21" s="54" t="e">
        <f t="shared" si="0"/>
        <v>#DIV/0!</v>
      </c>
      <c r="I21" s="54" t="e">
        <f t="shared" si="1"/>
        <v>#DIV/0!</v>
      </c>
    </row>
    <row r="22" spans="1:9">
      <c r="A22" s="42" t="s">
        <v>284</v>
      </c>
      <c r="B22" s="43">
        <f>SUMIFS(ASU!$G:$G,ASU!$D:$D,$A22)</f>
        <v>0</v>
      </c>
      <c r="C22" s="43">
        <f>SUMIFS(ASU!$H:$H,ASU!$D:$D,$A22)</f>
        <v>0</v>
      </c>
      <c r="D22" s="43">
        <f>SUMIFS(ASU!$G:$G,ASU!$D:$D,$A22,ASU!$L:$L,D$1)</f>
        <v>0</v>
      </c>
      <c r="E22" s="43">
        <f>SUMIFS(ASU!$G:$G,ASU!$D:$D,$A22,ASU!$L:$L,E$1)</f>
        <v>0</v>
      </c>
      <c r="F22" s="43">
        <f>SUMIFS(ASU!$G:$G,ASU!$D:$D,$A22,ASU!$L:$L,F$1)</f>
        <v>0</v>
      </c>
      <c r="G22" s="43">
        <f>SUMIFS(ASU!$G:$G,ASU!$D:$D,$A22,ASU!$L:$L,G$1)</f>
        <v>0</v>
      </c>
      <c r="H22" s="54" t="e">
        <f t="shared" si="0"/>
        <v>#DIV/0!</v>
      </c>
      <c r="I22" s="54" t="e">
        <f t="shared" si="1"/>
        <v>#DIV/0!</v>
      </c>
    </row>
    <row r="23" spans="1:9">
      <c r="A23" s="42" t="s">
        <v>285</v>
      </c>
      <c r="B23" s="43">
        <f>SUMIFS(ASU!$G:$G,ASU!$D:$D,$A23)</f>
        <v>0</v>
      </c>
      <c r="C23" s="43">
        <f>SUMIFS(ASU!$H:$H,ASU!$D:$D,$A23)</f>
        <v>0</v>
      </c>
      <c r="D23" s="43">
        <f>SUMIFS(ASU!$G:$G,ASU!$D:$D,$A23,ASU!$L:$L,D$1)</f>
        <v>0</v>
      </c>
      <c r="E23" s="43">
        <f>SUMIFS(ASU!$G:$G,ASU!$D:$D,$A23,ASU!$L:$L,E$1)</f>
        <v>0</v>
      </c>
      <c r="F23" s="43">
        <f>SUMIFS(ASU!$G:$G,ASU!$D:$D,$A23,ASU!$L:$L,F$1)</f>
        <v>0</v>
      </c>
      <c r="G23" s="43">
        <f>SUMIFS(ASU!$G:$G,ASU!$D:$D,$A23,ASU!$L:$L,G$1)</f>
        <v>0</v>
      </c>
      <c r="H23" s="54" t="e">
        <f t="shared" si="0"/>
        <v>#DIV/0!</v>
      </c>
      <c r="I23" s="54" t="e">
        <f t="shared" si="1"/>
        <v>#DIV/0!</v>
      </c>
    </row>
    <row r="24" spans="1:9">
      <c r="A24" s="42" t="s">
        <v>287</v>
      </c>
      <c r="B24" s="43">
        <f>SUMIFS(ASU!$G:$G,ASU!$D:$D,$A24)</f>
        <v>0</v>
      </c>
      <c r="C24" s="43">
        <f>SUMIFS(ASU!$H:$H,ASU!$D:$D,$A24)</f>
        <v>0</v>
      </c>
      <c r="D24" s="43">
        <f>SUMIFS(ASU!$G:$G,ASU!$D:$D,$A24,ASU!$L:$L,D$1)</f>
        <v>0</v>
      </c>
      <c r="E24" s="43">
        <f>SUMIFS(ASU!$G:$G,ASU!$D:$D,$A24,ASU!$L:$L,E$1)</f>
        <v>0</v>
      </c>
      <c r="F24" s="43">
        <f>SUMIFS(ASU!$G:$G,ASU!$D:$D,$A24,ASU!$L:$L,F$1)</f>
        <v>0</v>
      </c>
      <c r="G24" s="43">
        <f>SUMIFS(ASU!$G:$G,ASU!$D:$D,$A24,ASU!$L:$L,G$1)</f>
        <v>0</v>
      </c>
      <c r="H24" s="54" t="e">
        <f t="shared" si="0"/>
        <v>#DIV/0!</v>
      </c>
      <c r="I24" s="54" t="e">
        <f t="shared" si="1"/>
        <v>#DIV/0!</v>
      </c>
    </row>
    <row r="25" spans="1:9">
      <c r="A25" s="42" t="s">
        <v>288</v>
      </c>
      <c r="B25" s="43">
        <f>SUMIFS(ASU!$G:$G,ASU!$D:$D,$A25)</f>
        <v>0</v>
      </c>
      <c r="C25" s="43">
        <f>SUMIFS(ASU!$H:$H,ASU!$D:$D,$A25)</f>
        <v>0</v>
      </c>
      <c r="D25" s="43">
        <f>SUMIFS(ASU!$G:$G,ASU!$D:$D,$A25,ASU!$L:$L,D$1)</f>
        <v>0</v>
      </c>
      <c r="E25" s="43">
        <f>SUMIFS(ASU!$G:$G,ASU!$D:$D,$A25,ASU!$L:$L,E$1)</f>
        <v>0</v>
      </c>
      <c r="F25" s="43">
        <f>SUMIFS(ASU!$G:$G,ASU!$D:$D,$A25,ASU!$L:$L,F$1)</f>
        <v>0</v>
      </c>
      <c r="G25" s="43">
        <f>SUMIFS(ASU!$G:$G,ASU!$D:$D,$A25,ASU!$L:$L,G$1)</f>
        <v>0</v>
      </c>
      <c r="H25" s="54" t="e">
        <f t="shared" si="0"/>
        <v>#DIV/0!</v>
      </c>
      <c r="I25" s="54" t="e">
        <f t="shared" si="1"/>
        <v>#DIV/0!</v>
      </c>
    </row>
    <row r="26" spans="1:9">
      <c r="A26" s="42" t="s">
        <v>290</v>
      </c>
      <c r="B26" s="43">
        <f>SUMIFS(ASU!$G:$G,ASU!$D:$D,$A26)</f>
        <v>0</v>
      </c>
      <c r="C26" s="43">
        <f>SUMIFS(ASU!$H:$H,ASU!$D:$D,$A26)</f>
        <v>0</v>
      </c>
      <c r="D26" s="43">
        <f>SUMIFS(ASU!$G:$G,ASU!$D:$D,$A26,ASU!$L:$L,D$1)</f>
        <v>0</v>
      </c>
      <c r="E26" s="43">
        <f>SUMIFS(ASU!$G:$G,ASU!$D:$D,$A26,ASU!$L:$L,E$1)</f>
        <v>0</v>
      </c>
      <c r="F26" s="43">
        <f>SUMIFS(ASU!$G:$G,ASU!$D:$D,$A26,ASU!$L:$L,F$1)</f>
        <v>0</v>
      </c>
      <c r="G26" s="43">
        <f>SUMIFS(ASU!$G:$G,ASU!$D:$D,$A26,ASU!$L:$L,G$1)</f>
        <v>0</v>
      </c>
      <c r="H26" s="54" t="e">
        <f t="shared" si="0"/>
        <v>#DIV/0!</v>
      </c>
      <c r="I26" s="54" t="e">
        <f t="shared" si="1"/>
        <v>#DIV/0!</v>
      </c>
    </row>
    <row r="27" spans="1:9">
      <c r="A27" s="42" t="s">
        <v>291</v>
      </c>
      <c r="B27" s="43">
        <f>SUMIFS(ASU!$G:$G,ASU!$D:$D,$A27)</f>
        <v>0</v>
      </c>
      <c r="C27" s="43">
        <f>SUMIFS(ASU!$H:$H,ASU!$D:$D,$A27)</f>
        <v>0</v>
      </c>
      <c r="D27" s="43">
        <f>SUMIFS(ASU!$G:$G,ASU!$D:$D,$A27,ASU!$L:$L,D$1)</f>
        <v>0</v>
      </c>
      <c r="E27" s="43">
        <f>SUMIFS(ASU!$G:$G,ASU!$D:$D,$A27,ASU!$L:$L,E$1)</f>
        <v>0</v>
      </c>
      <c r="F27" s="43">
        <f>SUMIFS(ASU!$G:$G,ASU!$D:$D,$A27,ASU!$L:$L,F$1)</f>
        <v>0</v>
      </c>
      <c r="G27" s="43">
        <f>SUMIFS(ASU!$G:$G,ASU!$D:$D,$A27,ASU!$L:$L,G$1)</f>
        <v>0</v>
      </c>
      <c r="H27" s="54" t="e">
        <f t="shared" si="0"/>
        <v>#DIV/0!</v>
      </c>
      <c r="I27" s="54" t="e">
        <f t="shared" si="1"/>
        <v>#DIV/0!</v>
      </c>
    </row>
    <row r="28" spans="1:9">
      <c r="A28" s="42" t="s">
        <v>292</v>
      </c>
      <c r="B28" s="43">
        <f>SUMIFS(ASU!$G:$G,ASU!$D:$D,$A28)</f>
        <v>0</v>
      </c>
      <c r="C28" s="43">
        <f>SUMIFS(ASU!$H:$H,ASU!$D:$D,$A28)</f>
        <v>0</v>
      </c>
      <c r="D28" s="43">
        <f>SUMIFS(ASU!$G:$G,ASU!$D:$D,$A28,ASU!$L:$L,D$1)</f>
        <v>0</v>
      </c>
      <c r="E28" s="43">
        <f>SUMIFS(ASU!$G:$G,ASU!$D:$D,$A28,ASU!$L:$L,E$1)</f>
        <v>0</v>
      </c>
      <c r="F28" s="43">
        <f>SUMIFS(ASU!$G:$G,ASU!$D:$D,$A28,ASU!$L:$L,F$1)</f>
        <v>0</v>
      </c>
      <c r="G28" s="43">
        <f>SUMIFS(ASU!$G:$G,ASU!$D:$D,$A28,ASU!$L:$L,G$1)</f>
        <v>0</v>
      </c>
      <c r="H28" s="54" t="e">
        <f t="shared" si="0"/>
        <v>#DIV/0!</v>
      </c>
      <c r="I28" s="54" t="e">
        <f t="shared" si="1"/>
        <v>#DIV/0!</v>
      </c>
    </row>
    <row r="29" spans="1:9">
      <c r="A29" s="42" t="s">
        <v>293</v>
      </c>
      <c r="B29" s="43">
        <f>SUMIFS(ASU!$G:$G,ASU!$D:$D,$A29)</f>
        <v>0</v>
      </c>
      <c r="C29" s="43">
        <f>SUMIFS(ASU!$H:$H,ASU!$D:$D,$A29)</f>
        <v>0</v>
      </c>
      <c r="D29" s="43">
        <f>SUMIFS(ASU!$G:$G,ASU!$D:$D,$A29,ASU!$L:$L,D$1)</f>
        <v>0</v>
      </c>
      <c r="E29" s="43">
        <f>SUMIFS(ASU!$G:$G,ASU!$D:$D,$A29,ASU!$L:$L,E$1)</f>
        <v>0</v>
      </c>
      <c r="F29" s="43">
        <f>SUMIFS(ASU!$G:$G,ASU!$D:$D,$A29,ASU!$L:$L,F$1)</f>
        <v>0</v>
      </c>
      <c r="G29" s="43">
        <f>SUMIFS(ASU!$G:$G,ASU!$D:$D,$A29,ASU!$L:$L,G$1)</f>
        <v>0</v>
      </c>
      <c r="H29" s="54" t="e">
        <f t="shared" si="0"/>
        <v>#DIV/0!</v>
      </c>
      <c r="I29" s="54" t="e">
        <f t="shared" si="1"/>
        <v>#DIV/0!</v>
      </c>
    </row>
    <row r="30" spans="1:9">
      <c r="A30" s="42" t="s">
        <v>294</v>
      </c>
      <c r="B30" s="43">
        <f>SUMIFS(ASU!$G:$G,ASU!$D:$D,$A30)</f>
        <v>0</v>
      </c>
      <c r="C30" s="43">
        <f>SUMIFS(ASU!$H:$H,ASU!$D:$D,$A30)</f>
        <v>0</v>
      </c>
      <c r="D30" s="43">
        <f>SUMIFS(ASU!$G:$G,ASU!$D:$D,$A30,ASU!$L:$L,D$1)</f>
        <v>0</v>
      </c>
      <c r="E30" s="43">
        <f>SUMIFS(ASU!$G:$G,ASU!$D:$D,$A30,ASU!$L:$L,E$1)</f>
        <v>0</v>
      </c>
      <c r="F30" s="43">
        <f>SUMIFS(ASU!$G:$G,ASU!$D:$D,$A30,ASU!$L:$L,F$1)</f>
        <v>0</v>
      </c>
      <c r="G30" s="43">
        <f>SUMIFS(ASU!$G:$G,ASU!$D:$D,$A30,ASU!$L:$L,G$1)</f>
        <v>0</v>
      </c>
      <c r="H30" s="54" t="e">
        <f t="shared" si="0"/>
        <v>#DIV/0!</v>
      </c>
      <c r="I30" s="54" t="e">
        <f t="shared" si="1"/>
        <v>#DIV/0!</v>
      </c>
    </row>
    <row r="31" spans="1:9">
      <c r="A31" s="42" t="s">
        <v>277</v>
      </c>
      <c r="B31" s="43">
        <f>SUMIFS(ASU!$G:$G,ASU!$D:$D,$A31)</f>
        <v>0</v>
      </c>
      <c r="C31" s="43">
        <f>SUMIFS(ASU!$H:$H,ASU!$D:$D,$A31)</f>
        <v>0</v>
      </c>
      <c r="D31" s="43">
        <f>SUMIFS(ASU!$G:$G,ASU!$D:$D,$A31,ASU!$L:$L,D$1)</f>
        <v>0</v>
      </c>
      <c r="E31" s="43">
        <f>SUMIFS(ASU!$G:$G,ASU!$D:$D,$A31,ASU!$L:$L,E$1)</f>
        <v>0</v>
      </c>
      <c r="F31" s="43">
        <f>SUMIFS(ASU!$G:$G,ASU!$D:$D,$A31,ASU!$L:$L,F$1)</f>
        <v>0</v>
      </c>
      <c r="G31" s="43">
        <f>SUMIFS(ASU!$G:$G,ASU!$D:$D,$A31,ASU!$L:$L,G$1)</f>
        <v>0</v>
      </c>
      <c r="H31" s="54" t="e">
        <f t="shared" si="0"/>
        <v>#DIV/0!</v>
      </c>
      <c r="I31" s="54" t="e">
        <f t="shared" si="1"/>
        <v>#DIV/0!</v>
      </c>
    </row>
    <row r="32" spans="1:9">
      <c r="A32" s="42" t="s">
        <v>278</v>
      </c>
      <c r="B32" s="43">
        <f>SUMIFS(ASU!$G:$G,ASU!$D:$D,$A32)</f>
        <v>0</v>
      </c>
      <c r="C32" s="43">
        <f>SUMIFS(ASU!$H:$H,ASU!$D:$D,$A32)</f>
        <v>0</v>
      </c>
      <c r="D32" s="43">
        <f>SUMIFS(ASU!$G:$G,ASU!$D:$D,$A32,ASU!$L:$L,D$1)</f>
        <v>0</v>
      </c>
      <c r="E32" s="43">
        <f>SUMIFS(ASU!$G:$G,ASU!$D:$D,$A32,ASU!$L:$L,E$1)</f>
        <v>0</v>
      </c>
      <c r="F32" s="43">
        <f>SUMIFS(ASU!$G:$G,ASU!$D:$D,$A32,ASU!$L:$L,F$1)</f>
        <v>0</v>
      </c>
      <c r="G32" s="43">
        <f>SUMIFS(ASU!$G:$G,ASU!$D:$D,$A32,ASU!$L:$L,G$1)</f>
        <v>0</v>
      </c>
      <c r="H32" s="54" t="e">
        <f t="shared" si="0"/>
        <v>#DIV/0!</v>
      </c>
      <c r="I32" s="54" t="e">
        <f t="shared" si="1"/>
        <v>#DIV/0!</v>
      </c>
    </row>
    <row r="33" spans="1:15">
      <c r="A33" s="42" t="s">
        <v>279</v>
      </c>
      <c r="B33" s="43">
        <f>SUMIFS(ASU!$G:$G,ASU!$D:$D,$A33)</f>
        <v>0</v>
      </c>
      <c r="C33" s="43">
        <f>SUMIFS(ASU!$H:$H,ASU!$D:$D,$A33)</f>
        <v>0</v>
      </c>
      <c r="D33" s="43">
        <f>SUMIFS(ASU!$G:$G,ASU!$D:$D,$A33,ASU!$L:$L,D$1)</f>
        <v>0</v>
      </c>
      <c r="E33" s="43">
        <f>SUMIFS(ASU!$G:$G,ASU!$D:$D,$A33,ASU!$L:$L,E$1)</f>
        <v>0</v>
      </c>
      <c r="F33" s="43">
        <f>SUMIFS(ASU!$G:$G,ASU!$D:$D,$A33,ASU!$L:$L,F$1)</f>
        <v>0</v>
      </c>
      <c r="G33" s="43">
        <f>SUMIFS(ASU!$G:$G,ASU!$D:$D,$A33,ASU!$L:$L,G$1)</f>
        <v>0</v>
      </c>
      <c r="H33" s="54" t="e">
        <f t="shared" si="0"/>
        <v>#DIV/0!</v>
      </c>
      <c r="I33" s="54" t="e">
        <f t="shared" si="1"/>
        <v>#DIV/0!</v>
      </c>
    </row>
    <row r="34" spans="1:15" s="14" customFormat="1">
      <c r="A34" s="42" t="s">
        <v>220</v>
      </c>
      <c r="B34" s="43">
        <f>SUM(B2:B33)</f>
        <v>73465</v>
      </c>
      <c r="C34" s="43">
        <f t="shared" ref="C34:G34" si="2">SUM(C2:C33)</f>
        <v>50905</v>
      </c>
      <c r="D34" s="43">
        <f t="shared" si="2"/>
        <v>8232</v>
      </c>
      <c r="E34" s="43">
        <f t="shared" si="2"/>
        <v>1059</v>
      </c>
      <c r="F34" s="43">
        <f t="shared" si="2"/>
        <v>5053</v>
      </c>
      <c r="G34" s="43">
        <f t="shared" si="2"/>
        <v>11794</v>
      </c>
      <c r="H34" s="54">
        <f t="shared" si="0"/>
        <v>0.69291499353433605</v>
      </c>
      <c r="I34" s="54">
        <f t="shared" si="1"/>
        <v>0.78035656799472664</v>
      </c>
    </row>
    <row r="35" spans="1:15">
      <c r="A35" s="42" t="s">
        <v>296</v>
      </c>
      <c r="B35" s="42"/>
      <c r="C35" s="54">
        <f>C34/$B$34</f>
        <v>0.69291499353433605</v>
      </c>
      <c r="D35" s="54">
        <f t="shared" ref="D35:G35" si="3">D34/$B$34</f>
        <v>0.11205335874225822</v>
      </c>
      <c r="E35" s="54">
        <f t="shared" si="3"/>
        <v>1.4415027564146192E-2</v>
      </c>
      <c r="F35" s="54">
        <f t="shared" si="3"/>
        <v>6.8781052201728712E-2</v>
      </c>
      <c r="G35" s="54">
        <f t="shared" si="3"/>
        <v>0.16053903219220036</v>
      </c>
      <c r="H35" s="42"/>
      <c r="I35" s="54"/>
    </row>
    <row r="42" spans="1:15">
      <c r="O42">
        <f>10870/B2</f>
        <v>0.52066867844996889</v>
      </c>
    </row>
    <row r="43" spans="1:15">
      <c r="O43">
        <f>D2/B2</f>
        <v>0.394309527230924</v>
      </c>
    </row>
  </sheetData>
  <autoFilter ref="A1:L35" xr:uid="{DFB69883-D677-4715-A403-389210C4D23E}">
    <sortState xmlns:xlrd2="http://schemas.microsoft.com/office/spreadsheetml/2017/richdata2" ref="A2:L35">
      <sortCondition descending="1" ref="B1:B35"/>
    </sortState>
  </autoFilter>
  <sortState xmlns:xlrd2="http://schemas.microsoft.com/office/spreadsheetml/2017/richdata2" ref="A2:H32">
    <sortCondition descending="1" ref="B1:B32"/>
  </sortState>
  <phoneticPr fontId="2" type="noConversion"/>
  <conditionalFormatting sqref="H2:I35">
    <cfRule type="cellIs" dxfId="2" priority="10" operator="lessThan">
      <formula>0.6</formula>
    </cfRule>
    <cfRule type="cellIs" dxfId="1" priority="11" operator="greaterThan">
      <formula>0.9</formula>
    </cfRule>
    <cfRule type="cellIs" dxfId="0" priority="12" operator="equal">
      <formula>1</formula>
    </cfRule>
  </conditionalFormatting>
  <dataValidations count="1">
    <dataValidation type="list" allowBlank="1" showInputMessage="1" showErrorMessage="1" sqref="D1:G1" xr:uid="{44DABCE7-BDD0-44C3-97F8-C531581B6745}">
      <formula1>"Others,Complex Upgrade Scenarios,Mutli ENM,Not Proficient In Using ASU,Few Sites,FT Upgrade"</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E505A-5282-48B3-82F5-3F4321E0D08A}">
  <sheetPr>
    <tabColor theme="0" tint="-0.249977111117893"/>
  </sheetPr>
  <dimension ref="A1:N27"/>
  <sheetViews>
    <sheetView workbookViewId="0">
      <selection activeCell="J31" sqref="J31"/>
    </sheetView>
  </sheetViews>
  <sheetFormatPr defaultRowHeight="14.4"/>
  <cols>
    <col min="1" max="1" width="4.33203125" bestFit="1" customWidth="1"/>
    <col min="2" max="2" width="3.88671875" bestFit="1" customWidth="1"/>
    <col min="3" max="3" width="8.33203125" bestFit="1" customWidth="1"/>
    <col min="4" max="4" width="10.109375" bestFit="1" customWidth="1"/>
    <col min="5" max="5" width="6.6640625" bestFit="1" customWidth="1"/>
    <col min="6" max="6" width="7.44140625" bestFit="1" customWidth="1"/>
    <col min="7" max="7" width="19.44140625" bestFit="1" customWidth="1"/>
    <col min="8" max="8" width="10.5546875" bestFit="1" customWidth="1"/>
    <col min="9" max="9" width="15.44140625" bestFit="1" customWidth="1"/>
    <col min="10" max="10" width="23.21875" bestFit="1" customWidth="1"/>
    <col min="11" max="11" width="14.109375" bestFit="1" customWidth="1"/>
    <col min="12" max="12" width="26" bestFit="1" customWidth="1"/>
    <col min="13" max="13" width="9.33203125" bestFit="1" customWidth="1"/>
    <col min="14" max="14" width="18.77734375" bestFit="1" customWidth="1"/>
  </cols>
  <sheetData>
    <row r="1" spans="1:14">
      <c r="A1" s="24" t="s">
        <v>0</v>
      </c>
      <c r="B1" s="24" t="s">
        <v>1</v>
      </c>
      <c r="C1" s="24" t="s">
        <v>2</v>
      </c>
      <c r="D1" s="24" t="s">
        <v>3</v>
      </c>
      <c r="E1" s="24" t="s">
        <v>4</v>
      </c>
      <c r="F1" s="1" t="s">
        <v>41</v>
      </c>
      <c r="G1" s="1" t="s">
        <v>8</v>
      </c>
      <c r="H1" s="1" t="s">
        <v>5</v>
      </c>
      <c r="I1" s="1" t="s">
        <v>6</v>
      </c>
      <c r="J1" s="1" t="s">
        <v>7</v>
      </c>
      <c r="K1" s="1" t="s">
        <v>9</v>
      </c>
      <c r="L1" s="47" t="s">
        <v>234</v>
      </c>
      <c r="M1" s="51" t="s">
        <v>241</v>
      </c>
      <c r="N1" s="51" t="s">
        <v>255</v>
      </c>
    </row>
    <row r="2" spans="1:14">
      <c r="A2" s="25" t="s">
        <v>13</v>
      </c>
      <c r="B2" s="31" t="s">
        <v>11</v>
      </c>
      <c r="C2" s="25" t="s">
        <v>62</v>
      </c>
      <c r="D2" s="32" t="s">
        <v>263</v>
      </c>
      <c r="E2" s="25" t="s">
        <v>63</v>
      </c>
      <c r="F2" s="15" t="s">
        <v>59</v>
      </c>
      <c r="G2" s="15">
        <v>3280</v>
      </c>
      <c r="H2" s="15">
        <v>0</v>
      </c>
      <c r="I2" s="15">
        <v>3280</v>
      </c>
      <c r="J2" s="16"/>
      <c r="K2" s="20">
        <v>0</v>
      </c>
      <c r="L2" s="15" t="s">
        <v>232</v>
      </c>
      <c r="M2" s="14"/>
      <c r="N2" s="14" t="s">
        <v>312</v>
      </c>
    </row>
    <row r="3" spans="1:14">
      <c r="A3" s="25" t="s">
        <v>13</v>
      </c>
      <c r="B3" s="31" t="s">
        <v>11</v>
      </c>
      <c r="C3" s="25" t="s">
        <v>62</v>
      </c>
      <c r="D3" s="32" t="s">
        <v>263</v>
      </c>
      <c r="E3" s="25" t="s">
        <v>64</v>
      </c>
      <c r="F3" s="15" t="s">
        <v>59</v>
      </c>
      <c r="G3" s="15">
        <v>11134</v>
      </c>
      <c r="H3" s="15">
        <v>0</v>
      </c>
      <c r="I3" s="15">
        <v>11134</v>
      </c>
      <c r="J3" s="16"/>
      <c r="K3" s="20">
        <v>0</v>
      </c>
      <c r="L3" s="15" t="s">
        <v>246</v>
      </c>
      <c r="M3" s="14"/>
      <c r="N3" s="14" t="s">
        <v>313</v>
      </c>
    </row>
    <row r="4" spans="1:14">
      <c r="A4" s="25" t="s">
        <v>76</v>
      </c>
      <c r="B4" s="31" t="s">
        <v>68</v>
      </c>
      <c r="C4" s="25" t="s">
        <v>77</v>
      </c>
      <c r="D4" s="32" t="s">
        <v>271</v>
      </c>
      <c r="E4" s="25" t="s">
        <v>78</v>
      </c>
      <c r="F4" s="15" t="s">
        <v>71</v>
      </c>
      <c r="G4" s="15">
        <v>400</v>
      </c>
      <c r="H4" s="15">
        <v>0</v>
      </c>
      <c r="I4" s="15">
        <v>400</v>
      </c>
      <c r="J4" s="16"/>
      <c r="K4" s="20">
        <v>0</v>
      </c>
      <c r="L4" s="15" t="s">
        <v>246</v>
      </c>
      <c r="M4" s="14"/>
      <c r="N4" s="14" t="s">
        <v>314</v>
      </c>
    </row>
    <row r="5" spans="1:14">
      <c r="A5" s="25" t="s">
        <v>76</v>
      </c>
      <c r="B5" s="31" t="s">
        <v>68</v>
      </c>
      <c r="C5" s="25" t="s">
        <v>77</v>
      </c>
      <c r="D5" s="32" t="s">
        <v>271</v>
      </c>
      <c r="E5" s="25" t="s">
        <v>79</v>
      </c>
      <c r="F5" s="15" t="s">
        <v>71</v>
      </c>
      <c r="G5" s="15">
        <v>1194</v>
      </c>
      <c r="H5" s="15">
        <v>0</v>
      </c>
      <c r="I5" s="15">
        <v>1194</v>
      </c>
      <c r="J5" s="16"/>
      <c r="K5" s="20">
        <v>0</v>
      </c>
      <c r="L5" s="15" t="s">
        <v>246</v>
      </c>
      <c r="M5" s="14"/>
      <c r="N5" s="14" t="s">
        <v>315</v>
      </c>
    </row>
    <row r="6" spans="1:14">
      <c r="A6" s="25" t="s">
        <v>76</v>
      </c>
      <c r="B6" s="31" t="s">
        <v>68</v>
      </c>
      <c r="C6" s="25" t="s">
        <v>77</v>
      </c>
      <c r="D6" s="32" t="s">
        <v>271</v>
      </c>
      <c r="E6" s="25" t="s">
        <v>80</v>
      </c>
      <c r="F6" s="15" t="s">
        <v>71</v>
      </c>
      <c r="G6" s="15">
        <v>1720</v>
      </c>
      <c r="H6" s="15">
        <v>0</v>
      </c>
      <c r="I6" s="15">
        <v>1720</v>
      </c>
      <c r="J6" s="16"/>
      <c r="K6" s="20">
        <v>0</v>
      </c>
      <c r="L6" s="15" t="s">
        <v>246</v>
      </c>
      <c r="M6" s="14"/>
      <c r="N6" s="14" t="s">
        <v>316</v>
      </c>
    </row>
    <row r="7" spans="1:14">
      <c r="A7" s="25" t="s">
        <v>76</v>
      </c>
      <c r="B7" s="31" t="s">
        <v>68</v>
      </c>
      <c r="C7" s="25" t="s">
        <v>77</v>
      </c>
      <c r="D7" s="32" t="s">
        <v>271</v>
      </c>
      <c r="E7" s="25" t="s">
        <v>81</v>
      </c>
      <c r="F7" s="15" t="s">
        <v>71</v>
      </c>
      <c r="G7" s="15">
        <v>1600</v>
      </c>
      <c r="H7" s="15">
        <v>0</v>
      </c>
      <c r="I7" s="15">
        <v>1600</v>
      </c>
      <c r="J7" s="16"/>
      <c r="K7" s="20">
        <v>0</v>
      </c>
      <c r="L7" s="15" t="s">
        <v>246</v>
      </c>
      <c r="M7" s="14"/>
      <c r="N7" s="14" t="s">
        <v>317</v>
      </c>
    </row>
    <row r="8" spans="1:14">
      <c r="A8" s="25" t="s">
        <v>13</v>
      </c>
      <c r="B8" s="25" t="s">
        <v>11</v>
      </c>
      <c r="C8" s="25" t="s">
        <v>53</v>
      </c>
      <c r="D8" s="25" t="s">
        <v>271</v>
      </c>
      <c r="E8" s="25" t="s">
        <v>61</v>
      </c>
      <c r="F8" s="41" t="s">
        <v>225</v>
      </c>
      <c r="G8" s="42">
        <v>3200</v>
      </c>
      <c r="H8" s="42">
        <v>0</v>
      </c>
      <c r="I8" s="42">
        <v>3200</v>
      </c>
      <c r="J8" s="42"/>
      <c r="K8" s="20">
        <v>0</v>
      </c>
      <c r="L8" s="42" t="s">
        <v>246</v>
      </c>
      <c r="M8" s="14" t="s">
        <v>242</v>
      </c>
      <c r="N8" s="14" t="s">
        <v>314</v>
      </c>
    </row>
    <row r="9" spans="1:14">
      <c r="A9" s="25" t="s">
        <v>13</v>
      </c>
      <c r="B9" s="25" t="s">
        <v>11</v>
      </c>
      <c r="C9" s="25" t="s">
        <v>53</v>
      </c>
      <c r="D9" s="25" t="s">
        <v>271</v>
      </c>
      <c r="E9" s="25" t="s">
        <v>54</v>
      </c>
      <c r="F9" s="41" t="s">
        <v>225</v>
      </c>
      <c r="G9" s="42">
        <v>7983</v>
      </c>
      <c r="H9" s="42">
        <v>0</v>
      </c>
      <c r="I9" s="42">
        <v>7983</v>
      </c>
      <c r="J9" s="42"/>
      <c r="K9" s="20">
        <v>0</v>
      </c>
      <c r="L9" s="42" t="s">
        <v>246</v>
      </c>
      <c r="M9" s="14" t="s">
        <v>242</v>
      </c>
      <c r="N9" s="14" t="s">
        <v>316</v>
      </c>
    </row>
    <row r="10" spans="1:14">
      <c r="A10" s="25" t="s">
        <v>13</v>
      </c>
      <c r="B10" s="25" t="s">
        <v>11</v>
      </c>
      <c r="C10" s="25" t="s">
        <v>53</v>
      </c>
      <c r="D10" s="25" t="s">
        <v>271</v>
      </c>
      <c r="E10" s="25" t="s">
        <v>60</v>
      </c>
      <c r="F10" s="41" t="s">
        <v>225</v>
      </c>
      <c r="G10" s="42">
        <v>6285</v>
      </c>
      <c r="H10" s="42">
        <v>0</v>
      </c>
      <c r="I10" s="42">
        <v>6285</v>
      </c>
      <c r="J10" s="42"/>
      <c r="K10" s="20">
        <v>0</v>
      </c>
      <c r="L10" s="42" t="s">
        <v>246</v>
      </c>
      <c r="M10" s="14" t="s">
        <v>242</v>
      </c>
      <c r="N10" s="14" t="s">
        <v>317</v>
      </c>
    </row>
    <row r="11" spans="1:14">
      <c r="A11" s="25" t="s">
        <v>13</v>
      </c>
      <c r="B11" s="25" t="s">
        <v>11</v>
      </c>
      <c r="C11" s="25" t="s">
        <v>53</v>
      </c>
      <c r="D11" s="25" t="s">
        <v>271</v>
      </c>
      <c r="E11" s="25" t="s">
        <v>240</v>
      </c>
      <c r="F11" s="41" t="s">
        <v>225</v>
      </c>
      <c r="G11" s="15">
        <v>4000</v>
      </c>
      <c r="H11" s="42">
        <v>0</v>
      </c>
      <c r="I11" s="42">
        <v>4000</v>
      </c>
      <c r="J11" s="42"/>
      <c r="K11" s="20">
        <v>0</v>
      </c>
      <c r="L11" s="42" t="s">
        <v>246</v>
      </c>
      <c r="M11" s="14" t="s">
        <v>242</v>
      </c>
      <c r="N11" s="14" t="s">
        <v>318</v>
      </c>
    </row>
    <row r="12" spans="1:14">
      <c r="A12" s="25" t="s">
        <v>76</v>
      </c>
      <c r="B12" s="25" t="s">
        <v>68</v>
      </c>
      <c r="C12" s="25" t="s">
        <v>77</v>
      </c>
      <c r="D12" s="25" t="s">
        <v>271</v>
      </c>
      <c r="E12" s="25" t="s">
        <v>239</v>
      </c>
      <c r="F12" s="41" t="s">
        <v>225</v>
      </c>
      <c r="G12" s="42">
        <v>2383</v>
      </c>
      <c r="H12" s="42">
        <v>0</v>
      </c>
      <c r="I12" s="42">
        <v>2383</v>
      </c>
      <c r="J12" s="42"/>
      <c r="K12" s="20">
        <v>0</v>
      </c>
      <c r="L12" s="42" t="s">
        <v>246</v>
      </c>
      <c r="M12" s="14" t="s">
        <v>242</v>
      </c>
      <c r="N12" s="14" t="s">
        <v>315</v>
      </c>
    </row>
    <row r="24" spans="7:7">
      <c r="G24">
        <v>110332</v>
      </c>
    </row>
    <row r="27" spans="7:7">
      <c r="G27">
        <f>G24-SUM(G2:G12)</f>
        <v>67153</v>
      </c>
    </row>
  </sheetData>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B2BE8E-8664-4296-AF6F-F1A34549EF8A}">
          <x14:formula1>
            <xm:f>'Dropdown list'!$E$2:$E$7</xm:f>
          </x14:formula1>
          <xm:sqref>L1:L12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29325-358E-4CE9-ABB7-DCA9490FC077}">
  <dimension ref="A1:G444"/>
  <sheetViews>
    <sheetView workbookViewId="0">
      <selection activeCell="E1" sqref="E1:E1048576"/>
    </sheetView>
  </sheetViews>
  <sheetFormatPr defaultRowHeight="14.4"/>
  <cols>
    <col min="1" max="1" width="6.77734375" style="12" customWidth="1"/>
    <col min="2" max="2" width="7.77734375" style="12" customWidth="1"/>
    <col min="3" max="3" width="13.5546875" style="12" customWidth="1"/>
    <col min="4" max="4" width="14.77734375" style="12" customWidth="1"/>
    <col min="5" max="5" width="8.6640625" style="12"/>
    <col min="7" max="7" width="25.44140625" style="12" customWidth="1"/>
  </cols>
  <sheetData>
    <row r="1" spans="1:7">
      <c r="A1" s="24" t="s">
        <v>0</v>
      </c>
      <c r="B1" s="24" t="s">
        <v>1</v>
      </c>
      <c r="C1" s="24" t="s">
        <v>2</v>
      </c>
      <c r="D1" s="24" t="s">
        <v>3</v>
      </c>
      <c r="E1" s="24" t="s">
        <v>4</v>
      </c>
      <c r="F1" s="50" t="s">
        <v>236</v>
      </c>
      <c r="G1" s="44" t="s">
        <v>227</v>
      </c>
    </row>
    <row r="2" spans="1:7">
      <c r="A2" s="25" t="s">
        <v>13</v>
      </c>
      <c r="B2" s="31" t="s">
        <v>11</v>
      </c>
      <c r="C2" s="25" t="s">
        <v>62</v>
      </c>
      <c r="D2" s="32" t="str">
        <f t="shared" ref="D2:D33" si="0">C2&amp;" "&amp;B2</f>
        <v>Anhui CM</v>
      </c>
      <c r="E2" s="29" t="s">
        <v>194</v>
      </c>
      <c r="F2" s="42"/>
      <c r="G2" s="25" t="s">
        <v>237</v>
      </c>
    </row>
    <row r="3" spans="1:7">
      <c r="A3" s="25" t="s">
        <v>13</v>
      </c>
      <c r="B3" s="31" t="s">
        <v>11</v>
      </c>
      <c r="C3" s="25" t="s">
        <v>62</v>
      </c>
      <c r="D3" s="32" t="str">
        <f t="shared" si="0"/>
        <v>Anhui CM</v>
      </c>
      <c r="E3" s="25" t="s">
        <v>63</v>
      </c>
      <c r="F3" s="42"/>
      <c r="G3" s="25" t="s">
        <v>237</v>
      </c>
    </row>
    <row r="4" spans="1:7">
      <c r="A4" s="29" t="s">
        <v>192</v>
      </c>
      <c r="B4" s="38" t="s">
        <v>68</v>
      </c>
      <c r="C4" s="29" t="s">
        <v>193</v>
      </c>
      <c r="D4" s="32" t="str">
        <f t="shared" si="0"/>
        <v>Anhui CM</v>
      </c>
      <c r="E4" s="29" t="s">
        <v>195</v>
      </c>
      <c r="F4" s="42"/>
      <c r="G4" s="25" t="s">
        <v>237</v>
      </c>
    </row>
    <row r="5" spans="1:7">
      <c r="A5" s="29" t="s">
        <v>84</v>
      </c>
      <c r="B5" s="38" t="s">
        <v>91</v>
      </c>
      <c r="C5" s="29" t="s">
        <v>92</v>
      </c>
      <c r="D5" s="32" t="str">
        <f t="shared" si="0"/>
        <v>Beijing CU</v>
      </c>
      <c r="E5" s="29" t="s">
        <v>93</v>
      </c>
      <c r="F5" s="42"/>
      <c r="G5" s="25" t="s">
        <v>237</v>
      </c>
    </row>
    <row r="6" spans="1:7">
      <c r="A6" s="29" t="s">
        <v>142</v>
      </c>
      <c r="B6" s="38" t="s">
        <v>68</v>
      </c>
      <c r="C6" s="29" t="s">
        <v>145</v>
      </c>
      <c r="D6" s="32" t="str">
        <f t="shared" si="0"/>
        <v>Chongqing CM</v>
      </c>
      <c r="E6" s="29" t="s">
        <v>146</v>
      </c>
      <c r="F6" s="42"/>
      <c r="G6" s="25" t="s">
        <v>237</v>
      </c>
    </row>
    <row r="7" spans="1:7">
      <c r="A7" s="29" t="s">
        <v>142</v>
      </c>
      <c r="B7" s="38" t="s">
        <v>68</v>
      </c>
      <c r="C7" s="29" t="s">
        <v>145</v>
      </c>
      <c r="D7" s="32" t="str">
        <f t="shared" si="0"/>
        <v>Chongqing CM</v>
      </c>
      <c r="E7" s="29" t="s">
        <v>147</v>
      </c>
      <c r="F7" s="42"/>
      <c r="G7" s="25" t="s">
        <v>237</v>
      </c>
    </row>
    <row r="8" spans="1:7">
      <c r="A8" s="29" t="s">
        <v>142</v>
      </c>
      <c r="B8" s="38" t="s">
        <v>68</v>
      </c>
      <c r="C8" s="29" t="s">
        <v>145</v>
      </c>
      <c r="D8" s="32" t="str">
        <f t="shared" si="0"/>
        <v>Chongqing CM</v>
      </c>
      <c r="E8" s="29" t="s">
        <v>148</v>
      </c>
      <c r="F8" s="42"/>
      <c r="G8" s="25" t="s">
        <v>237</v>
      </c>
    </row>
    <row r="9" spans="1:7">
      <c r="A9" s="29" t="s">
        <v>142</v>
      </c>
      <c r="B9" s="38" t="s">
        <v>68</v>
      </c>
      <c r="C9" s="29" t="s">
        <v>145</v>
      </c>
      <c r="D9" s="32" t="str">
        <f t="shared" si="0"/>
        <v>Chongqing CM</v>
      </c>
      <c r="E9" s="29" t="s">
        <v>149</v>
      </c>
      <c r="F9" s="42"/>
      <c r="G9" s="25" t="s">
        <v>237</v>
      </c>
    </row>
    <row r="10" spans="1:7">
      <c r="A10" s="29" t="s">
        <v>142</v>
      </c>
      <c r="B10" s="38" t="s">
        <v>68</v>
      </c>
      <c r="C10" s="29" t="s">
        <v>145</v>
      </c>
      <c r="D10" s="32" t="str">
        <f t="shared" si="0"/>
        <v>Chongqing CM</v>
      </c>
      <c r="E10" s="29" t="s">
        <v>150</v>
      </c>
      <c r="F10" s="42"/>
      <c r="G10" s="25" t="s">
        <v>237</v>
      </c>
    </row>
    <row r="11" spans="1:7">
      <c r="A11" s="29" t="s">
        <v>142</v>
      </c>
      <c r="B11" s="38" t="s">
        <v>68</v>
      </c>
      <c r="C11" s="29" t="s">
        <v>145</v>
      </c>
      <c r="D11" s="32" t="str">
        <f t="shared" si="0"/>
        <v>Chongqing CM</v>
      </c>
      <c r="E11" s="29" t="s">
        <v>151</v>
      </c>
      <c r="F11" s="42"/>
      <c r="G11" s="25" t="s">
        <v>237</v>
      </c>
    </row>
    <row r="12" spans="1:7">
      <c r="A12" s="29" t="s">
        <v>142</v>
      </c>
      <c r="B12" s="38" t="s">
        <v>68</v>
      </c>
      <c r="C12" s="29" t="s">
        <v>145</v>
      </c>
      <c r="D12" s="32" t="str">
        <f t="shared" si="0"/>
        <v>Chongqing CM</v>
      </c>
      <c r="E12" s="29" t="s">
        <v>152</v>
      </c>
      <c r="F12" s="42"/>
      <c r="G12" s="25" t="s">
        <v>237</v>
      </c>
    </row>
    <row r="13" spans="1:7">
      <c r="A13" s="29" t="s">
        <v>142</v>
      </c>
      <c r="B13" s="38" t="s">
        <v>68</v>
      </c>
      <c r="C13" s="29" t="s">
        <v>145</v>
      </c>
      <c r="D13" s="32" t="str">
        <f t="shared" si="0"/>
        <v>Chongqing CM</v>
      </c>
      <c r="E13" s="29" t="s">
        <v>153</v>
      </c>
      <c r="F13" s="42"/>
      <c r="G13" s="25" t="s">
        <v>237</v>
      </c>
    </row>
    <row r="14" spans="1:7">
      <c r="A14" s="29" t="s">
        <v>142</v>
      </c>
      <c r="B14" s="38" t="s">
        <v>68</v>
      </c>
      <c r="C14" s="29" t="s">
        <v>145</v>
      </c>
      <c r="D14" s="32" t="str">
        <f t="shared" si="0"/>
        <v>Chongqing CM</v>
      </c>
      <c r="E14" s="29" t="s">
        <v>154</v>
      </c>
      <c r="F14" s="42"/>
      <c r="G14" s="25" t="s">
        <v>237</v>
      </c>
    </row>
    <row r="15" spans="1:7">
      <c r="A15" s="29" t="s">
        <v>142</v>
      </c>
      <c r="B15" s="38" t="s">
        <v>68</v>
      </c>
      <c r="C15" s="29" t="s">
        <v>145</v>
      </c>
      <c r="D15" s="32" t="str">
        <f t="shared" si="0"/>
        <v>Chongqing CM</v>
      </c>
      <c r="E15" s="29" t="s">
        <v>155</v>
      </c>
      <c r="F15" s="42"/>
      <c r="G15" s="25" t="s">
        <v>237</v>
      </c>
    </row>
    <row r="16" spans="1:7">
      <c r="A16" s="29" t="s">
        <v>142</v>
      </c>
      <c r="B16" s="38" t="s">
        <v>68</v>
      </c>
      <c r="C16" s="29" t="s">
        <v>145</v>
      </c>
      <c r="D16" s="32" t="str">
        <f t="shared" si="0"/>
        <v>Chongqing CM</v>
      </c>
      <c r="E16" s="29" t="s">
        <v>156</v>
      </c>
      <c r="F16" s="42"/>
      <c r="G16" s="25" t="s">
        <v>237</v>
      </c>
    </row>
    <row r="17" spans="1:7">
      <c r="A17" s="29" t="s">
        <v>142</v>
      </c>
      <c r="B17" s="38" t="s">
        <v>68</v>
      </c>
      <c r="C17" s="29" t="s">
        <v>145</v>
      </c>
      <c r="D17" s="32" t="str">
        <f t="shared" si="0"/>
        <v>Chongqing CM</v>
      </c>
      <c r="E17" s="29" t="s">
        <v>157</v>
      </c>
      <c r="F17" s="42"/>
      <c r="G17" s="25" t="s">
        <v>237</v>
      </c>
    </row>
    <row r="18" spans="1:7">
      <c r="A18" s="29" t="s">
        <v>142</v>
      </c>
      <c r="B18" s="38" t="s">
        <v>68</v>
      </c>
      <c r="C18" s="29" t="s">
        <v>145</v>
      </c>
      <c r="D18" s="32" t="str">
        <f t="shared" si="0"/>
        <v>Chongqing CM</v>
      </c>
      <c r="E18" s="29" t="s">
        <v>158</v>
      </c>
      <c r="F18" s="42"/>
      <c r="G18" s="25" t="s">
        <v>237</v>
      </c>
    </row>
    <row r="19" spans="1:7">
      <c r="A19" s="29" t="s">
        <v>142</v>
      </c>
      <c r="B19" s="38" t="s">
        <v>68</v>
      </c>
      <c r="C19" s="29" t="s">
        <v>145</v>
      </c>
      <c r="D19" s="32" t="str">
        <f t="shared" si="0"/>
        <v>Chongqing CM</v>
      </c>
      <c r="E19" s="29" t="s">
        <v>159</v>
      </c>
      <c r="F19" s="42"/>
      <c r="G19" s="25" t="s">
        <v>237</v>
      </c>
    </row>
    <row r="20" spans="1:7">
      <c r="A20" s="29" t="s">
        <v>142</v>
      </c>
      <c r="B20" s="38" t="s">
        <v>68</v>
      </c>
      <c r="C20" s="29" t="s">
        <v>145</v>
      </c>
      <c r="D20" s="32" t="str">
        <f t="shared" si="0"/>
        <v>Chongqing CM</v>
      </c>
      <c r="E20" s="29" t="s">
        <v>160</v>
      </c>
      <c r="F20" s="42"/>
      <c r="G20" s="25" t="s">
        <v>237</v>
      </c>
    </row>
    <row r="21" spans="1:7">
      <c r="A21" s="29" t="s">
        <v>84</v>
      </c>
      <c r="B21" s="38" t="s">
        <v>85</v>
      </c>
      <c r="C21" s="29" t="s">
        <v>86</v>
      </c>
      <c r="D21" s="32" t="str">
        <f t="shared" si="0"/>
        <v>Gansu CT</v>
      </c>
      <c r="E21" s="29" t="s">
        <v>87</v>
      </c>
      <c r="F21" s="42"/>
      <c r="G21" s="25" t="s">
        <v>237</v>
      </c>
    </row>
    <row r="22" spans="1:7">
      <c r="A22" s="29" t="s">
        <v>84</v>
      </c>
      <c r="B22" s="38" t="s">
        <v>85</v>
      </c>
      <c r="C22" s="29" t="s">
        <v>88</v>
      </c>
      <c r="D22" s="32" t="str">
        <f t="shared" si="0"/>
        <v>Gansu CT</v>
      </c>
      <c r="E22" s="29" t="s">
        <v>89</v>
      </c>
      <c r="F22" s="42"/>
      <c r="G22" s="25" t="s">
        <v>237</v>
      </c>
    </row>
    <row r="23" spans="1:7">
      <c r="A23" s="29" t="s">
        <v>84</v>
      </c>
      <c r="B23" s="38" t="s">
        <v>85</v>
      </c>
      <c r="C23" s="29" t="s">
        <v>88</v>
      </c>
      <c r="D23" s="32" t="str">
        <f t="shared" si="0"/>
        <v>Gansu CT</v>
      </c>
      <c r="E23" s="29" t="s">
        <v>90</v>
      </c>
      <c r="F23" s="42"/>
      <c r="G23" s="25" t="s">
        <v>237</v>
      </c>
    </row>
    <row r="24" spans="1:7">
      <c r="A24" s="29" t="s">
        <v>84</v>
      </c>
      <c r="B24" s="38" t="s">
        <v>85</v>
      </c>
      <c r="C24" s="29" t="s">
        <v>88</v>
      </c>
      <c r="D24" s="32" t="str">
        <f t="shared" si="0"/>
        <v>Gansu CT</v>
      </c>
      <c r="E24" s="29" t="s">
        <v>138</v>
      </c>
      <c r="F24" s="42"/>
      <c r="G24" s="25" t="s">
        <v>237</v>
      </c>
    </row>
    <row r="25" spans="1:7">
      <c r="A25" s="25" t="s">
        <v>10</v>
      </c>
      <c r="B25" s="31" t="s">
        <v>11</v>
      </c>
      <c r="C25" s="25" t="s">
        <v>19</v>
      </c>
      <c r="D25" s="32" t="str">
        <f t="shared" si="0"/>
        <v>Guangdong CM</v>
      </c>
      <c r="E25" s="25" t="s">
        <v>20</v>
      </c>
      <c r="F25" s="42"/>
      <c r="G25" s="25" t="s">
        <v>237</v>
      </c>
    </row>
    <row r="26" spans="1:7">
      <c r="A26" s="25" t="s">
        <v>10</v>
      </c>
      <c r="B26" s="31" t="s">
        <v>11</v>
      </c>
      <c r="C26" s="25" t="s">
        <v>19</v>
      </c>
      <c r="D26" s="32" t="str">
        <f t="shared" si="0"/>
        <v>Guangdong CM</v>
      </c>
      <c r="E26" s="25" t="s">
        <v>21</v>
      </c>
      <c r="F26" s="42"/>
      <c r="G26" s="25" t="s">
        <v>237</v>
      </c>
    </row>
    <row r="27" spans="1:7">
      <c r="A27" s="25" t="s">
        <v>10</v>
      </c>
      <c r="B27" s="31" t="s">
        <v>11</v>
      </c>
      <c r="C27" s="25" t="s">
        <v>19</v>
      </c>
      <c r="D27" s="32" t="str">
        <f t="shared" si="0"/>
        <v>Guangdong CM</v>
      </c>
      <c r="E27" s="25" t="s">
        <v>22</v>
      </c>
      <c r="F27" s="42"/>
      <c r="G27" s="25" t="s">
        <v>237</v>
      </c>
    </row>
    <row r="28" spans="1:7">
      <c r="A28" s="25" t="s">
        <v>10</v>
      </c>
      <c r="B28" s="31" t="s">
        <v>11</v>
      </c>
      <c r="C28" s="25" t="s">
        <v>19</v>
      </c>
      <c r="D28" s="32" t="str">
        <f t="shared" si="0"/>
        <v>Guangdong CM</v>
      </c>
      <c r="E28" s="25" t="s">
        <v>23</v>
      </c>
      <c r="F28" s="42"/>
      <c r="G28" s="25" t="s">
        <v>237</v>
      </c>
    </row>
    <row r="29" spans="1:7">
      <c r="A29" s="25" t="s">
        <v>10</v>
      </c>
      <c r="B29" s="31" t="s">
        <v>18</v>
      </c>
      <c r="C29" s="25" t="s">
        <v>19</v>
      </c>
      <c r="D29" s="32" t="str">
        <f t="shared" si="0"/>
        <v>Guangdong CT</v>
      </c>
      <c r="E29" s="25" t="s">
        <v>26</v>
      </c>
      <c r="F29" s="42"/>
      <c r="G29" s="25" t="s">
        <v>237</v>
      </c>
    </row>
    <row r="30" spans="1:7">
      <c r="A30" s="25" t="s">
        <v>10</v>
      </c>
      <c r="B30" s="31" t="s">
        <v>18</v>
      </c>
      <c r="C30" s="25" t="s">
        <v>19</v>
      </c>
      <c r="D30" s="32" t="str">
        <f t="shared" si="0"/>
        <v>Guangdong CT</v>
      </c>
      <c r="E30" s="25" t="s">
        <v>27</v>
      </c>
      <c r="F30" s="42"/>
      <c r="G30" s="25" t="s">
        <v>237</v>
      </c>
    </row>
    <row r="31" spans="1:7">
      <c r="A31" s="25" t="s">
        <v>10</v>
      </c>
      <c r="B31" s="31" t="s">
        <v>18</v>
      </c>
      <c r="C31" s="25" t="s">
        <v>19</v>
      </c>
      <c r="D31" s="32" t="str">
        <f t="shared" si="0"/>
        <v>Guangdong CT</v>
      </c>
      <c r="E31" s="25" t="s">
        <v>28</v>
      </c>
      <c r="F31" s="42"/>
      <c r="G31" s="25" t="s">
        <v>237</v>
      </c>
    </row>
    <row r="32" spans="1:7">
      <c r="A32" s="25" t="s">
        <v>10</v>
      </c>
      <c r="B32" s="31" t="s">
        <v>18</v>
      </c>
      <c r="C32" s="25" t="s">
        <v>19</v>
      </c>
      <c r="D32" s="32" t="str">
        <f t="shared" si="0"/>
        <v>Guangdong CT</v>
      </c>
      <c r="E32" s="25" t="s">
        <v>25</v>
      </c>
      <c r="F32" s="42"/>
      <c r="G32" s="25" t="s">
        <v>237</v>
      </c>
    </row>
    <row r="33" spans="1:7">
      <c r="A33" s="25" t="s">
        <v>10</v>
      </c>
      <c r="B33" s="31" t="s">
        <v>18</v>
      </c>
      <c r="C33" s="25" t="s">
        <v>19</v>
      </c>
      <c r="D33" s="32" t="str">
        <f t="shared" si="0"/>
        <v>Guangdong CT</v>
      </c>
      <c r="E33" s="25" t="s">
        <v>29</v>
      </c>
      <c r="F33" s="42"/>
      <c r="G33" s="25" t="s">
        <v>237</v>
      </c>
    </row>
    <row r="34" spans="1:7">
      <c r="A34" s="25" t="s">
        <v>10</v>
      </c>
      <c r="B34" s="31" t="s">
        <v>18</v>
      </c>
      <c r="C34" s="25" t="s">
        <v>19</v>
      </c>
      <c r="D34" s="32" t="str">
        <f t="shared" ref="D34:D65" si="1">C34&amp;" "&amp;B34</f>
        <v>Guangdong CT</v>
      </c>
      <c r="E34" s="25" t="s">
        <v>23</v>
      </c>
      <c r="F34" s="42"/>
      <c r="G34" s="25" t="s">
        <v>237</v>
      </c>
    </row>
    <row r="35" spans="1:7">
      <c r="A35" s="25" t="s">
        <v>10</v>
      </c>
      <c r="B35" s="31" t="s">
        <v>18</v>
      </c>
      <c r="C35" s="25" t="s">
        <v>19</v>
      </c>
      <c r="D35" s="32" t="str">
        <f t="shared" si="1"/>
        <v>Guangdong CT</v>
      </c>
      <c r="E35" s="25" t="s">
        <v>22</v>
      </c>
      <c r="F35" s="42"/>
      <c r="G35" s="25" t="s">
        <v>237</v>
      </c>
    </row>
    <row r="36" spans="1:7">
      <c r="A36" s="25" t="s">
        <v>10</v>
      </c>
      <c r="B36" s="31" t="s">
        <v>18</v>
      </c>
      <c r="C36" s="25" t="s">
        <v>19</v>
      </c>
      <c r="D36" s="32" t="str">
        <f t="shared" si="1"/>
        <v>Guangdong CT</v>
      </c>
      <c r="E36" s="25" t="s">
        <v>30</v>
      </c>
      <c r="F36" s="42"/>
      <c r="G36" s="25" t="s">
        <v>237</v>
      </c>
    </row>
    <row r="37" spans="1:7">
      <c r="A37" s="25" t="s">
        <v>10</v>
      </c>
      <c r="B37" s="31" t="s">
        <v>18</v>
      </c>
      <c r="C37" s="25" t="s">
        <v>19</v>
      </c>
      <c r="D37" s="32" t="str">
        <f t="shared" si="1"/>
        <v>Guangdong CT</v>
      </c>
      <c r="E37" s="25" t="s">
        <v>31</v>
      </c>
      <c r="F37" s="42"/>
      <c r="G37" s="25" t="s">
        <v>237</v>
      </c>
    </row>
    <row r="38" spans="1:7">
      <c r="A38" s="25" t="s">
        <v>10</v>
      </c>
      <c r="B38" s="31" t="s">
        <v>18</v>
      </c>
      <c r="C38" s="25" t="s">
        <v>19</v>
      </c>
      <c r="D38" s="32" t="str">
        <f t="shared" si="1"/>
        <v>Guangdong CT</v>
      </c>
      <c r="E38" s="25" t="s">
        <v>32</v>
      </c>
      <c r="F38" s="42"/>
      <c r="G38" s="25" t="s">
        <v>237</v>
      </c>
    </row>
    <row r="39" spans="1:7">
      <c r="A39" s="25" t="s">
        <v>10</v>
      </c>
      <c r="B39" s="31" t="s">
        <v>18</v>
      </c>
      <c r="C39" s="25" t="s">
        <v>19</v>
      </c>
      <c r="D39" s="32" t="str">
        <f t="shared" si="1"/>
        <v>Guangdong CT</v>
      </c>
      <c r="E39" s="25" t="s">
        <v>33</v>
      </c>
      <c r="F39" s="42"/>
      <c r="G39" s="25" t="s">
        <v>237</v>
      </c>
    </row>
    <row r="40" spans="1:7">
      <c r="A40" s="25" t="s">
        <v>10</v>
      </c>
      <c r="B40" s="31" t="s">
        <v>18</v>
      </c>
      <c r="C40" s="25" t="s">
        <v>19</v>
      </c>
      <c r="D40" s="32" t="str">
        <f t="shared" si="1"/>
        <v>Guangdong CT</v>
      </c>
      <c r="E40" s="25" t="s">
        <v>34</v>
      </c>
      <c r="F40" s="42"/>
      <c r="G40" s="25" t="s">
        <v>237</v>
      </c>
    </row>
    <row r="41" spans="1:7">
      <c r="A41" s="25" t="s">
        <v>10</v>
      </c>
      <c r="B41" s="31" t="s">
        <v>18</v>
      </c>
      <c r="C41" s="25" t="s">
        <v>19</v>
      </c>
      <c r="D41" s="32" t="str">
        <f t="shared" si="1"/>
        <v>Guangdong CT</v>
      </c>
      <c r="E41" s="25" t="s">
        <v>35</v>
      </c>
      <c r="F41" s="42"/>
      <c r="G41" s="25" t="s">
        <v>237</v>
      </c>
    </row>
    <row r="42" spans="1:7">
      <c r="A42" s="25" t="s">
        <v>10</v>
      </c>
      <c r="B42" s="31" t="s">
        <v>18</v>
      </c>
      <c r="C42" s="25" t="s">
        <v>19</v>
      </c>
      <c r="D42" s="32" t="str">
        <f t="shared" si="1"/>
        <v>Guangdong CT</v>
      </c>
      <c r="E42" s="25" t="s">
        <v>36</v>
      </c>
      <c r="F42" s="42"/>
      <c r="G42" s="25" t="s">
        <v>237</v>
      </c>
    </row>
    <row r="43" spans="1:7">
      <c r="A43" s="25" t="s">
        <v>10</v>
      </c>
      <c r="B43" s="31" t="s">
        <v>16</v>
      </c>
      <c r="C43" s="25" t="s">
        <v>19</v>
      </c>
      <c r="D43" s="32" t="str">
        <f t="shared" si="1"/>
        <v>Guangdong CU</v>
      </c>
      <c r="E43" s="25" t="s">
        <v>24</v>
      </c>
      <c r="F43" s="42"/>
      <c r="G43" s="25" t="s">
        <v>237</v>
      </c>
    </row>
    <row r="44" spans="1:7">
      <c r="A44" s="25" t="s">
        <v>10</v>
      </c>
      <c r="B44" s="31" t="s">
        <v>16</v>
      </c>
      <c r="C44" s="25" t="s">
        <v>19</v>
      </c>
      <c r="D44" s="32" t="str">
        <f t="shared" si="1"/>
        <v>Guangdong CU</v>
      </c>
      <c r="E44" s="25" t="s">
        <v>21</v>
      </c>
      <c r="F44" s="42"/>
      <c r="G44" s="25" t="s">
        <v>237</v>
      </c>
    </row>
    <row r="45" spans="1:7">
      <c r="A45" s="25" t="s">
        <v>10</v>
      </c>
      <c r="B45" s="31" t="s">
        <v>16</v>
      </c>
      <c r="C45" s="25" t="s">
        <v>19</v>
      </c>
      <c r="D45" s="32" t="str">
        <f t="shared" si="1"/>
        <v>Guangdong CU</v>
      </c>
      <c r="E45" s="25" t="s">
        <v>25</v>
      </c>
      <c r="F45" s="42"/>
      <c r="G45" s="25" t="s">
        <v>237</v>
      </c>
    </row>
    <row r="46" spans="1:7">
      <c r="A46" s="29" t="s">
        <v>161</v>
      </c>
      <c r="B46" s="38" t="s">
        <v>91</v>
      </c>
      <c r="C46" s="29" t="s">
        <v>69</v>
      </c>
      <c r="D46" s="32" t="str">
        <f t="shared" si="1"/>
        <v>Guangdong CU</v>
      </c>
      <c r="E46" s="29" t="s">
        <v>176</v>
      </c>
      <c r="F46" s="42"/>
      <c r="G46" s="25" t="s">
        <v>237</v>
      </c>
    </row>
    <row r="47" spans="1:7">
      <c r="A47" s="29" t="s">
        <v>161</v>
      </c>
      <c r="B47" s="38" t="s">
        <v>91</v>
      </c>
      <c r="C47" s="29" t="s">
        <v>69</v>
      </c>
      <c r="D47" s="32" t="str">
        <f t="shared" si="1"/>
        <v>Guangdong CU</v>
      </c>
      <c r="E47" s="29" t="s">
        <v>171</v>
      </c>
      <c r="F47" s="42"/>
      <c r="G47" s="25" t="s">
        <v>237</v>
      </c>
    </row>
    <row r="48" spans="1:7">
      <c r="A48" s="29" t="s">
        <v>161</v>
      </c>
      <c r="B48" s="38" t="s">
        <v>91</v>
      </c>
      <c r="C48" s="29" t="s">
        <v>69</v>
      </c>
      <c r="D48" s="32" t="str">
        <f t="shared" si="1"/>
        <v>Guangdong CU</v>
      </c>
      <c r="E48" s="29" t="s">
        <v>170</v>
      </c>
      <c r="F48" s="42"/>
      <c r="G48" s="25" t="s">
        <v>237</v>
      </c>
    </row>
    <row r="49" spans="1:7">
      <c r="A49" s="29" t="s">
        <v>161</v>
      </c>
      <c r="B49" s="38" t="s">
        <v>91</v>
      </c>
      <c r="C49" s="29" t="s">
        <v>69</v>
      </c>
      <c r="D49" s="32" t="str">
        <f t="shared" si="1"/>
        <v>Guangdong CU</v>
      </c>
      <c r="E49" s="29" t="s">
        <v>175</v>
      </c>
      <c r="F49" s="42"/>
      <c r="G49" s="25" t="s">
        <v>237</v>
      </c>
    </row>
    <row r="50" spans="1:7">
      <c r="A50" s="29" t="s">
        <v>161</v>
      </c>
      <c r="B50" s="38" t="s">
        <v>91</v>
      </c>
      <c r="C50" s="29" t="s">
        <v>69</v>
      </c>
      <c r="D50" s="32" t="str">
        <f t="shared" si="1"/>
        <v>Guangdong CU</v>
      </c>
      <c r="E50" s="29" t="s">
        <v>174</v>
      </c>
      <c r="F50" s="42"/>
      <c r="G50" s="25" t="s">
        <v>237</v>
      </c>
    </row>
    <row r="51" spans="1:7">
      <c r="A51" s="29" t="s">
        <v>161</v>
      </c>
      <c r="B51" s="38" t="s">
        <v>91</v>
      </c>
      <c r="C51" s="29" t="s">
        <v>69</v>
      </c>
      <c r="D51" s="32" t="str">
        <f t="shared" si="1"/>
        <v>Guangdong CU</v>
      </c>
      <c r="E51" s="29" t="s">
        <v>163</v>
      </c>
      <c r="F51" s="42"/>
      <c r="G51" s="25" t="s">
        <v>237</v>
      </c>
    </row>
    <row r="52" spans="1:7">
      <c r="A52" s="29" t="s">
        <v>161</v>
      </c>
      <c r="B52" s="38" t="s">
        <v>91</v>
      </c>
      <c r="C52" s="29" t="s">
        <v>69</v>
      </c>
      <c r="D52" s="32" t="str">
        <f t="shared" si="1"/>
        <v>Guangdong CU</v>
      </c>
      <c r="E52" s="29" t="s">
        <v>162</v>
      </c>
      <c r="F52" s="42"/>
      <c r="G52" s="25" t="s">
        <v>237</v>
      </c>
    </row>
    <row r="53" spans="1:7">
      <c r="A53" s="29" t="s">
        <v>161</v>
      </c>
      <c r="B53" s="38" t="s">
        <v>91</v>
      </c>
      <c r="C53" s="29" t="s">
        <v>69</v>
      </c>
      <c r="D53" s="32" t="str">
        <f t="shared" si="1"/>
        <v>Guangdong CU</v>
      </c>
      <c r="E53" s="29" t="s">
        <v>172</v>
      </c>
      <c r="F53" s="42"/>
      <c r="G53" s="25" t="s">
        <v>237</v>
      </c>
    </row>
    <row r="54" spans="1:7">
      <c r="A54" s="29" t="s">
        <v>161</v>
      </c>
      <c r="B54" s="38" t="s">
        <v>91</v>
      </c>
      <c r="C54" s="29" t="s">
        <v>69</v>
      </c>
      <c r="D54" s="32" t="str">
        <f t="shared" si="1"/>
        <v>Guangdong CU</v>
      </c>
      <c r="E54" s="29" t="s">
        <v>173</v>
      </c>
      <c r="F54" s="42"/>
      <c r="G54" s="25" t="s">
        <v>237</v>
      </c>
    </row>
    <row r="55" spans="1:7">
      <c r="A55" s="29" t="s">
        <v>161</v>
      </c>
      <c r="B55" s="38" t="s">
        <v>68</v>
      </c>
      <c r="C55" s="29" t="s">
        <v>164</v>
      </c>
      <c r="D55" s="32" t="str">
        <f t="shared" si="1"/>
        <v>Guangxi CM</v>
      </c>
      <c r="E55" s="29" t="s">
        <v>165</v>
      </c>
      <c r="F55" s="42"/>
      <c r="G55" s="25" t="s">
        <v>237</v>
      </c>
    </row>
    <row r="56" spans="1:7">
      <c r="A56" s="29" t="s">
        <v>161</v>
      </c>
      <c r="B56" s="38" t="s">
        <v>68</v>
      </c>
      <c r="C56" s="29" t="s">
        <v>164</v>
      </c>
      <c r="D56" s="32" t="str">
        <f t="shared" si="1"/>
        <v>Guangxi CM</v>
      </c>
      <c r="E56" s="29" t="s">
        <v>166</v>
      </c>
      <c r="F56" s="42"/>
      <c r="G56" s="25" t="s">
        <v>237</v>
      </c>
    </row>
    <row r="57" spans="1:7">
      <c r="A57" s="29" t="s">
        <v>161</v>
      </c>
      <c r="B57" s="38" t="s">
        <v>68</v>
      </c>
      <c r="C57" s="29" t="s">
        <v>164</v>
      </c>
      <c r="D57" s="32" t="str">
        <f t="shared" si="1"/>
        <v>Guangxi CM</v>
      </c>
      <c r="E57" s="29" t="s">
        <v>167</v>
      </c>
      <c r="F57" s="42"/>
      <c r="G57" s="25" t="s">
        <v>237</v>
      </c>
    </row>
    <row r="58" spans="1:7">
      <c r="A58" s="29" t="s">
        <v>161</v>
      </c>
      <c r="B58" s="38" t="s">
        <v>68</v>
      </c>
      <c r="C58" s="29" t="s">
        <v>164</v>
      </c>
      <c r="D58" s="32" t="str">
        <f t="shared" si="1"/>
        <v>Guangxi CM</v>
      </c>
      <c r="E58" s="29" t="s">
        <v>168</v>
      </c>
      <c r="F58" s="42"/>
      <c r="G58" s="25" t="s">
        <v>237</v>
      </c>
    </row>
    <row r="59" spans="1:7">
      <c r="A59" s="29" t="s">
        <v>161</v>
      </c>
      <c r="B59" s="38" t="s">
        <v>68</v>
      </c>
      <c r="C59" s="29" t="s">
        <v>164</v>
      </c>
      <c r="D59" s="32" t="str">
        <f t="shared" si="1"/>
        <v>Guangxi CM</v>
      </c>
      <c r="E59" s="29" t="s">
        <v>169</v>
      </c>
      <c r="F59" s="42"/>
      <c r="G59" s="25" t="s">
        <v>237</v>
      </c>
    </row>
    <row r="60" spans="1:7">
      <c r="A60" s="25" t="s">
        <v>10</v>
      </c>
      <c r="B60" s="31" t="s">
        <v>18</v>
      </c>
      <c r="C60" s="25" t="s">
        <v>50</v>
      </c>
      <c r="D60" s="32" t="str">
        <f t="shared" si="1"/>
        <v>GuangXi CT</v>
      </c>
      <c r="E60" s="25" t="s">
        <v>51</v>
      </c>
      <c r="F60" s="42"/>
      <c r="G60" s="25" t="s">
        <v>237</v>
      </c>
    </row>
    <row r="61" spans="1:7">
      <c r="A61" s="29" t="s">
        <v>161</v>
      </c>
      <c r="B61" s="38" t="s">
        <v>85</v>
      </c>
      <c r="C61" s="29" t="s">
        <v>164</v>
      </c>
      <c r="D61" s="32" t="str">
        <f t="shared" si="1"/>
        <v>Guangxi CT</v>
      </c>
      <c r="E61" s="29" t="s">
        <v>177</v>
      </c>
      <c r="F61" s="42"/>
      <c r="G61" s="25" t="s">
        <v>237</v>
      </c>
    </row>
    <row r="62" spans="1:7">
      <c r="A62" s="29" t="s">
        <v>161</v>
      </c>
      <c r="B62" s="38" t="s">
        <v>85</v>
      </c>
      <c r="C62" s="29" t="s">
        <v>164</v>
      </c>
      <c r="D62" s="32" t="str">
        <f t="shared" si="1"/>
        <v>Guangxi CT</v>
      </c>
      <c r="E62" s="29" t="s">
        <v>178</v>
      </c>
      <c r="F62" s="42"/>
      <c r="G62" s="25" t="s">
        <v>237</v>
      </c>
    </row>
    <row r="63" spans="1:7">
      <c r="A63" s="29" t="s">
        <v>161</v>
      </c>
      <c r="B63" s="38" t="s">
        <v>85</v>
      </c>
      <c r="C63" s="29" t="s">
        <v>164</v>
      </c>
      <c r="D63" s="32" t="str">
        <f t="shared" si="1"/>
        <v>Guangxi CT</v>
      </c>
      <c r="E63" s="29" t="s">
        <v>179</v>
      </c>
      <c r="F63" s="42"/>
      <c r="G63" s="25" t="s">
        <v>237</v>
      </c>
    </row>
    <row r="64" spans="1:7">
      <c r="A64" s="29" t="s">
        <v>161</v>
      </c>
      <c r="B64" s="38" t="s">
        <v>85</v>
      </c>
      <c r="C64" s="29" t="s">
        <v>164</v>
      </c>
      <c r="D64" s="32" t="str">
        <f t="shared" si="1"/>
        <v>Guangxi CT</v>
      </c>
      <c r="E64" s="29" t="s">
        <v>180</v>
      </c>
      <c r="F64" s="42"/>
      <c r="G64" s="25" t="s">
        <v>237</v>
      </c>
    </row>
    <row r="65" spans="1:7">
      <c r="A65" s="29" t="s">
        <v>161</v>
      </c>
      <c r="B65" s="38" t="s">
        <v>85</v>
      </c>
      <c r="C65" s="29" t="s">
        <v>164</v>
      </c>
      <c r="D65" s="32" t="str">
        <f t="shared" si="1"/>
        <v>Guangxi CT</v>
      </c>
      <c r="E65" s="29" t="s">
        <v>181</v>
      </c>
      <c r="F65" s="42"/>
      <c r="G65" s="25" t="s">
        <v>237</v>
      </c>
    </row>
    <row r="66" spans="1:7">
      <c r="A66" s="29" t="s">
        <v>161</v>
      </c>
      <c r="B66" s="38" t="s">
        <v>85</v>
      </c>
      <c r="C66" s="29" t="s">
        <v>164</v>
      </c>
      <c r="D66" s="32" t="str">
        <f t="shared" ref="D66:D97" si="2">C66&amp;" "&amp;B66</f>
        <v>Guangxi CT</v>
      </c>
      <c r="E66" s="29" t="s">
        <v>165</v>
      </c>
      <c r="F66" s="42"/>
      <c r="G66" s="25" t="s">
        <v>237</v>
      </c>
    </row>
    <row r="67" spans="1:7">
      <c r="A67" s="29" t="s">
        <v>161</v>
      </c>
      <c r="B67" s="38" t="s">
        <v>85</v>
      </c>
      <c r="C67" s="29" t="s">
        <v>164</v>
      </c>
      <c r="D67" s="32" t="str">
        <f t="shared" si="2"/>
        <v>Guangxi CT</v>
      </c>
      <c r="E67" s="29" t="s">
        <v>182</v>
      </c>
      <c r="F67" s="42"/>
      <c r="G67" s="25" t="s">
        <v>237</v>
      </c>
    </row>
    <row r="68" spans="1:7">
      <c r="A68" s="29" t="s">
        <v>161</v>
      </c>
      <c r="B68" s="38" t="s">
        <v>85</v>
      </c>
      <c r="C68" s="29" t="s">
        <v>164</v>
      </c>
      <c r="D68" s="32" t="str">
        <f t="shared" si="2"/>
        <v>Guangxi CT</v>
      </c>
      <c r="E68" s="29" t="s">
        <v>183</v>
      </c>
      <c r="F68" s="42"/>
      <c r="G68" s="25" t="s">
        <v>237</v>
      </c>
    </row>
    <row r="69" spans="1:7">
      <c r="A69" s="29" t="s">
        <v>161</v>
      </c>
      <c r="B69" s="38" t="s">
        <v>68</v>
      </c>
      <c r="C69" s="29" t="s">
        <v>184</v>
      </c>
      <c r="D69" s="32" t="str">
        <f t="shared" si="2"/>
        <v>Hainan CM</v>
      </c>
      <c r="E69" s="29" t="s">
        <v>185</v>
      </c>
      <c r="F69" s="42"/>
      <c r="G69" s="25" t="s">
        <v>237</v>
      </c>
    </row>
    <row r="70" spans="1:7">
      <c r="A70" s="29" t="s">
        <v>161</v>
      </c>
      <c r="B70" s="38" t="s">
        <v>68</v>
      </c>
      <c r="C70" s="29" t="s">
        <v>184</v>
      </c>
      <c r="D70" s="32" t="str">
        <f t="shared" si="2"/>
        <v>Hainan CM</v>
      </c>
      <c r="E70" s="29" t="s">
        <v>186</v>
      </c>
      <c r="F70" s="42"/>
      <c r="G70" s="25" t="s">
        <v>237</v>
      </c>
    </row>
    <row r="71" spans="1:7">
      <c r="A71" s="29" t="s">
        <v>161</v>
      </c>
      <c r="B71" s="38" t="s">
        <v>68</v>
      </c>
      <c r="C71" s="29" t="s">
        <v>184</v>
      </c>
      <c r="D71" s="32" t="str">
        <f t="shared" si="2"/>
        <v>Hainan CM</v>
      </c>
      <c r="E71" s="29" t="s">
        <v>187</v>
      </c>
      <c r="F71" s="42"/>
      <c r="G71" s="25" t="s">
        <v>237</v>
      </c>
    </row>
    <row r="72" spans="1:7">
      <c r="A72" s="29" t="s">
        <v>161</v>
      </c>
      <c r="B72" s="38" t="s">
        <v>68</v>
      </c>
      <c r="C72" s="29" t="s">
        <v>184</v>
      </c>
      <c r="D72" s="32" t="str">
        <f t="shared" si="2"/>
        <v>Hainan CM</v>
      </c>
      <c r="E72" s="29" t="s">
        <v>188</v>
      </c>
      <c r="F72" s="42"/>
      <c r="G72" s="25" t="s">
        <v>237</v>
      </c>
    </row>
    <row r="73" spans="1:7">
      <c r="A73" s="29" t="s">
        <v>161</v>
      </c>
      <c r="B73" s="38" t="s">
        <v>68</v>
      </c>
      <c r="C73" s="29" t="s">
        <v>184</v>
      </c>
      <c r="D73" s="32" t="str">
        <f t="shared" si="2"/>
        <v>Hainan CM</v>
      </c>
      <c r="E73" s="29" t="s">
        <v>189</v>
      </c>
      <c r="F73" s="42"/>
      <c r="G73" s="25" t="s">
        <v>237</v>
      </c>
    </row>
    <row r="74" spans="1:7">
      <c r="A74" s="29" t="s">
        <v>161</v>
      </c>
      <c r="B74" s="38" t="s">
        <v>68</v>
      </c>
      <c r="C74" s="29" t="s">
        <v>184</v>
      </c>
      <c r="D74" s="32" t="str">
        <f t="shared" si="2"/>
        <v>Hainan CM</v>
      </c>
      <c r="E74" s="29" t="s">
        <v>190</v>
      </c>
      <c r="F74" s="42"/>
      <c r="G74" s="25" t="s">
        <v>237</v>
      </c>
    </row>
    <row r="75" spans="1:7">
      <c r="A75" s="29" t="s">
        <v>161</v>
      </c>
      <c r="B75" s="38" t="s">
        <v>68</v>
      </c>
      <c r="C75" s="29" t="s">
        <v>184</v>
      </c>
      <c r="D75" s="32" t="str">
        <f t="shared" si="2"/>
        <v>Hainan CM</v>
      </c>
      <c r="E75" s="29" t="s">
        <v>191</v>
      </c>
      <c r="F75" s="42"/>
      <c r="G75" s="25" t="s">
        <v>237</v>
      </c>
    </row>
    <row r="76" spans="1:7">
      <c r="A76" s="29" t="s">
        <v>84</v>
      </c>
      <c r="B76" s="38" t="s">
        <v>68</v>
      </c>
      <c r="C76" s="29" t="s">
        <v>94</v>
      </c>
      <c r="D76" s="32" t="str">
        <f t="shared" si="2"/>
        <v>Hebei CM</v>
      </c>
      <c r="E76" s="29" t="s">
        <v>95</v>
      </c>
      <c r="F76" s="42"/>
      <c r="G76" s="25" t="s">
        <v>237</v>
      </c>
    </row>
    <row r="77" spans="1:7">
      <c r="A77" s="29" t="s">
        <v>84</v>
      </c>
      <c r="B77" s="38" t="s">
        <v>68</v>
      </c>
      <c r="C77" s="29" t="s">
        <v>94</v>
      </c>
      <c r="D77" s="32" t="str">
        <f t="shared" si="2"/>
        <v>Hebei CM</v>
      </c>
      <c r="E77" s="29" t="s">
        <v>96</v>
      </c>
      <c r="F77" s="42"/>
      <c r="G77" s="25" t="s">
        <v>237</v>
      </c>
    </row>
    <row r="78" spans="1:7">
      <c r="A78" s="29" t="s">
        <v>84</v>
      </c>
      <c r="B78" s="38" t="s">
        <v>68</v>
      </c>
      <c r="C78" s="29" t="s">
        <v>94</v>
      </c>
      <c r="D78" s="32" t="str">
        <f t="shared" si="2"/>
        <v>Hebei CM</v>
      </c>
      <c r="E78" s="29" t="s">
        <v>97</v>
      </c>
      <c r="F78" s="42"/>
      <c r="G78" s="25" t="s">
        <v>237</v>
      </c>
    </row>
    <row r="79" spans="1:7">
      <c r="A79" s="29" t="s">
        <v>84</v>
      </c>
      <c r="B79" s="38" t="s">
        <v>91</v>
      </c>
      <c r="C79" s="29" t="s">
        <v>94</v>
      </c>
      <c r="D79" s="32" t="str">
        <f t="shared" si="2"/>
        <v>Hebei CU</v>
      </c>
      <c r="E79" s="29" t="s">
        <v>98</v>
      </c>
      <c r="F79" s="42"/>
      <c r="G79" s="25" t="s">
        <v>237</v>
      </c>
    </row>
    <row r="80" spans="1:7">
      <c r="A80" s="29" t="s">
        <v>84</v>
      </c>
      <c r="B80" s="38" t="s">
        <v>91</v>
      </c>
      <c r="C80" s="29" t="s">
        <v>94</v>
      </c>
      <c r="D80" s="32" t="str">
        <f t="shared" si="2"/>
        <v>Hebei CU</v>
      </c>
      <c r="E80" s="29" t="s">
        <v>99</v>
      </c>
      <c r="F80" s="42"/>
      <c r="G80" s="25" t="s">
        <v>237</v>
      </c>
    </row>
    <row r="81" spans="1:7">
      <c r="A81" s="29" t="s">
        <v>84</v>
      </c>
      <c r="B81" s="38" t="s">
        <v>68</v>
      </c>
      <c r="C81" s="29" t="s">
        <v>100</v>
      </c>
      <c r="D81" s="32" t="str">
        <f t="shared" si="2"/>
        <v>Heilongjiang CM</v>
      </c>
      <c r="E81" s="29" t="s">
        <v>101</v>
      </c>
      <c r="F81" s="42"/>
      <c r="G81" s="25" t="s">
        <v>237</v>
      </c>
    </row>
    <row r="82" spans="1:7">
      <c r="A82" s="29" t="s">
        <v>84</v>
      </c>
      <c r="B82" s="38" t="s">
        <v>68</v>
      </c>
      <c r="C82" s="29" t="s">
        <v>100</v>
      </c>
      <c r="D82" s="32" t="str">
        <f t="shared" si="2"/>
        <v>Heilongjiang CM</v>
      </c>
      <c r="E82" s="29" t="s">
        <v>102</v>
      </c>
      <c r="F82" s="42"/>
      <c r="G82" s="25" t="s">
        <v>237</v>
      </c>
    </row>
    <row r="83" spans="1:7">
      <c r="A83" s="29" t="s">
        <v>84</v>
      </c>
      <c r="B83" s="38" t="s">
        <v>68</v>
      </c>
      <c r="C83" s="29" t="s">
        <v>100</v>
      </c>
      <c r="D83" s="32" t="str">
        <f t="shared" si="2"/>
        <v>Heilongjiang CM</v>
      </c>
      <c r="E83" s="29" t="s">
        <v>103</v>
      </c>
      <c r="F83" s="42"/>
      <c r="G83" s="25" t="s">
        <v>237</v>
      </c>
    </row>
    <row r="84" spans="1:7">
      <c r="A84" s="29" t="s">
        <v>84</v>
      </c>
      <c r="B84" s="38" t="s">
        <v>68</v>
      </c>
      <c r="C84" s="29" t="s">
        <v>100</v>
      </c>
      <c r="D84" s="32" t="str">
        <f t="shared" si="2"/>
        <v>Heilongjiang CM</v>
      </c>
      <c r="E84" s="29" t="s">
        <v>104</v>
      </c>
      <c r="F84" s="42"/>
      <c r="G84" s="25" t="s">
        <v>237</v>
      </c>
    </row>
    <row r="85" spans="1:7">
      <c r="A85" s="29" t="s">
        <v>84</v>
      </c>
      <c r="B85" s="38" t="s">
        <v>68</v>
      </c>
      <c r="C85" s="29" t="s">
        <v>100</v>
      </c>
      <c r="D85" s="32" t="str">
        <f t="shared" si="2"/>
        <v>Heilongjiang CM</v>
      </c>
      <c r="E85" s="29" t="s">
        <v>105</v>
      </c>
      <c r="F85" s="42"/>
      <c r="G85" s="25" t="s">
        <v>237</v>
      </c>
    </row>
    <row r="86" spans="1:7">
      <c r="A86" s="29" t="s">
        <v>84</v>
      </c>
      <c r="B86" s="38" t="s">
        <v>91</v>
      </c>
      <c r="C86" s="29" t="s">
        <v>100</v>
      </c>
      <c r="D86" s="32" t="str">
        <f t="shared" si="2"/>
        <v>Heilongjiang CU</v>
      </c>
      <c r="E86" s="29" t="s">
        <v>106</v>
      </c>
      <c r="F86" s="42"/>
      <c r="G86" s="25" t="s">
        <v>237</v>
      </c>
    </row>
    <row r="87" spans="1:7">
      <c r="A87" s="29" t="s">
        <v>84</v>
      </c>
      <c r="B87" s="38" t="s">
        <v>91</v>
      </c>
      <c r="C87" s="29" t="s">
        <v>100</v>
      </c>
      <c r="D87" s="32" t="str">
        <f t="shared" si="2"/>
        <v>Heilongjiang CU</v>
      </c>
      <c r="E87" s="29" t="s">
        <v>102</v>
      </c>
      <c r="F87" s="42"/>
      <c r="G87" s="25" t="s">
        <v>237</v>
      </c>
    </row>
    <row r="88" spans="1:7">
      <c r="A88" s="29" t="s">
        <v>84</v>
      </c>
      <c r="B88" s="38" t="s">
        <v>91</v>
      </c>
      <c r="C88" s="29" t="s">
        <v>100</v>
      </c>
      <c r="D88" s="32" t="str">
        <f t="shared" si="2"/>
        <v>Heilongjiang CU</v>
      </c>
      <c r="E88" s="29" t="s">
        <v>107</v>
      </c>
      <c r="F88" s="42"/>
      <c r="G88" s="25" t="s">
        <v>237</v>
      </c>
    </row>
    <row r="89" spans="1:7">
      <c r="A89" s="29" t="s">
        <v>84</v>
      </c>
      <c r="B89" s="38" t="s">
        <v>91</v>
      </c>
      <c r="C89" s="29" t="s">
        <v>100</v>
      </c>
      <c r="D89" s="32" t="str">
        <f t="shared" si="2"/>
        <v>Heilongjiang CU</v>
      </c>
      <c r="E89" s="29" t="s">
        <v>104</v>
      </c>
      <c r="F89" s="42"/>
      <c r="G89" s="25" t="s">
        <v>237</v>
      </c>
    </row>
    <row r="90" spans="1:7">
      <c r="A90" s="29" t="s">
        <v>84</v>
      </c>
      <c r="B90" s="38" t="s">
        <v>91</v>
      </c>
      <c r="C90" s="29" t="s">
        <v>100</v>
      </c>
      <c r="D90" s="32" t="str">
        <f t="shared" si="2"/>
        <v>Heilongjiang CU</v>
      </c>
      <c r="E90" s="29" t="s">
        <v>108</v>
      </c>
      <c r="F90" s="42"/>
      <c r="G90" s="25" t="s">
        <v>237</v>
      </c>
    </row>
    <row r="91" spans="1:7">
      <c r="A91" s="29" t="s">
        <v>84</v>
      </c>
      <c r="B91" s="38" t="s">
        <v>91</v>
      </c>
      <c r="C91" s="29" t="s">
        <v>100</v>
      </c>
      <c r="D91" s="32" t="str">
        <f t="shared" si="2"/>
        <v>Heilongjiang CU</v>
      </c>
      <c r="E91" s="29" t="s">
        <v>109</v>
      </c>
      <c r="F91" s="42"/>
      <c r="G91" s="25" t="s">
        <v>237</v>
      </c>
    </row>
    <row r="92" spans="1:7">
      <c r="A92" s="29" t="s">
        <v>84</v>
      </c>
      <c r="B92" s="38" t="s">
        <v>68</v>
      </c>
      <c r="C92" s="29" t="s">
        <v>110</v>
      </c>
      <c r="D92" s="32" t="str">
        <f t="shared" si="2"/>
        <v>Henan CM</v>
      </c>
      <c r="E92" s="29" t="s">
        <v>111</v>
      </c>
      <c r="F92" s="42"/>
      <c r="G92" s="25" t="s">
        <v>237</v>
      </c>
    </row>
    <row r="93" spans="1:7">
      <c r="A93" s="29" t="s">
        <v>84</v>
      </c>
      <c r="B93" s="38" t="s">
        <v>68</v>
      </c>
      <c r="C93" s="29" t="s">
        <v>110</v>
      </c>
      <c r="D93" s="32" t="str">
        <f t="shared" si="2"/>
        <v>Henan CM</v>
      </c>
      <c r="E93" s="29" t="s">
        <v>112</v>
      </c>
      <c r="F93" s="42"/>
      <c r="G93" s="25" t="s">
        <v>237</v>
      </c>
    </row>
    <row r="94" spans="1:7">
      <c r="A94" s="29" t="s">
        <v>84</v>
      </c>
      <c r="B94" s="38" t="s">
        <v>68</v>
      </c>
      <c r="C94" s="29" t="s">
        <v>110</v>
      </c>
      <c r="D94" s="32" t="str">
        <f t="shared" si="2"/>
        <v>Henan CM</v>
      </c>
      <c r="E94" s="29" t="s">
        <v>113</v>
      </c>
      <c r="F94" s="42"/>
      <c r="G94" s="25" t="s">
        <v>237</v>
      </c>
    </row>
    <row r="95" spans="1:7">
      <c r="A95" s="29" t="s">
        <v>84</v>
      </c>
      <c r="B95" s="38" t="s">
        <v>68</v>
      </c>
      <c r="C95" s="29" t="s">
        <v>110</v>
      </c>
      <c r="D95" s="32" t="str">
        <f t="shared" si="2"/>
        <v>Henan CM</v>
      </c>
      <c r="E95" s="29" t="s">
        <v>114</v>
      </c>
      <c r="F95" s="42"/>
      <c r="G95" s="25" t="s">
        <v>237</v>
      </c>
    </row>
    <row r="96" spans="1:7">
      <c r="A96" s="25" t="s">
        <v>13</v>
      </c>
      <c r="B96" s="31" t="s">
        <v>11</v>
      </c>
      <c r="C96" s="25" t="s">
        <v>82</v>
      </c>
      <c r="D96" s="32" t="str">
        <f t="shared" si="2"/>
        <v>HuBei CM</v>
      </c>
      <c r="E96" s="29" t="s">
        <v>196</v>
      </c>
      <c r="F96" s="42"/>
      <c r="G96" s="25" t="s">
        <v>237</v>
      </c>
    </row>
    <row r="97" spans="1:7">
      <c r="A97" s="25" t="s">
        <v>13</v>
      </c>
      <c r="B97" s="31" t="s">
        <v>11</v>
      </c>
      <c r="C97" s="25" t="s">
        <v>83</v>
      </c>
      <c r="D97" s="32" t="str">
        <f t="shared" si="2"/>
        <v>HuNan CM</v>
      </c>
      <c r="E97" s="29" t="s">
        <v>199</v>
      </c>
      <c r="F97" s="42"/>
      <c r="G97" s="25" t="s">
        <v>237</v>
      </c>
    </row>
    <row r="98" spans="1:7">
      <c r="A98" s="29" t="s">
        <v>192</v>
      </c>
      <c r="B98" s="38" t="s">
        <v>68</v>
      </c>
      <c r="C98" s="29" t="s">
        <v>197</v>
      </c>
      <c r="D98" s="32" t="str">
        <f t="shared" ref="D98:D129" si="3">C98&amp;" "&amp;B98</f>
        <v>Hunan CM</v>
      </c>
      <c r="E98" s="29" t="s">
        <v>198</v>
      </c>
      <c r="F98" s="42"/>
      <c r="G98" s="25" t="s">
        <v>237</v>
      </c>
    </row>
    <row r="99" spans="1:7">
      <c r="A99" s="29" t="s">
        <v>84</v>
      </c>
      <c r="B99" s="38" t="s">
        <v>68</v>
      </c>
      <c r="C99" s="29" t="s">
        <v>115</v>
      </c>
      <c r="D99" s="32" t="str">
        <f t="shared" si="3"/>
        <v>Inner Mongoria CM</v>
      </c>
      <c r="E99" s="29" t="s">
        <v>116</v>
      </c>
      <c r="F99" s="42"/>
      <c r="G99" s="25" t="s">
        <v>237</v>
      </c>
    </row>
    <row r="100" spans="1:7">
      <c r="A100" s="25" t="s">
        <v>13</v>
      </c>
      <c r="B100" s="31" t="s">
        <v>11</v>
      </c>
      <c r="C100" s="25" t="s">
        <v>53</v>
      </c>
      <c r="D100" s="32" t="str">
        <f t="shared" si="3"/>
        <v>Jiangsu CM</v>
      </c>
      <c r="E100" s="25" t="s">
        <v>61</v>
      </c>
      <c r="F100" s="42"/>
      <c r="G100" s="25" t="s">
        <v>237</v>
      </c>
    </row>
    <row r="101" spans="1:7">
      <c r="A101" s="25" t="s">
        <v>13</v>
      </c>
      <c r="B101" s="31" t="s">
        <v>11</v>
      </c>
      <c r="C101" s="25" t="s">
        <v>53</v>
      </c>
      <c r="D101" s="32" t="str">
        <f t="shared" si="3"/>
        <v>Jiangsu CM</v>
      </c>
      <c r="E101" s="25" t="s">
        <v>54</v>
      </c>
      <c r="F101" s="42"/>
      <c r="G101" s="25" t="s">
        <v>237</v>
      </c>
    </row>
    <row r="102" spans="1:7">
      <c r="A102" s="25" t="s">
        <v>13</v>
      </c>
      <c r="B102" s="31" t="s">
        <v>11</v>
      </c>
      <c r="C102" s="25" t="s">
        <v>53</v>
      </c>
      <c r="D102" s="32" t="str">
        <f t="shared" si="3"/>
        <v>Jiangsu CM</v>
      </c>
      <c r="E102" s="25" t="s">
        <v>60</v>
      </c>
      <c r="F102" s="42"/>
      <c r="G102" s="25" t="s">
        <v>237</v>
      </c>
    </row>
    <row r="103" spans="1:7">
      <c r="A103" s="25" t="s">
        <v>76</v>
      </c>
      <c r="B103" s="31" t="s">
        <v>68</v>
      </c>
      <c r="C103" s="25" t="s">
        <v>77</v>
      </c>
      <c r="D103" s="32" t="str">
        <f t="shared" si="3"/>
        <v>Jiangsu CM</v>
      </c>
      <c r="E103" s="25" t="s">
        <v>79</v>
      </c>
      <c r="F103" s="42"/>
      <c r="G103" s="25" t="s">
        <v>237</v>
      </c>
    </row>
    <row r="104" spans="1:7">
      <c r="A104" s="25" t="s">
        <v>13</v>
      </c>
      <c r="B104" s="31" t="s">
        <v>11</v>
      </c>
      <c r="C104" s="25" t="s">
        <v>65</v>
      </c>
      <c r="D104" s="32" t="str">
        <f t="shared" si="3"/>
        <v>JiangXi CM</v>
      </c>
      <c r="E104" s="29" t="s">
        <v>201</v>
      </c>
      <c r="F104" s="42"/>
      <c r="G104" s="25" t="s">
        <v>237</v>
      </c>
    </row>
    <row r="105" spans="1:7">
      <c r="A105" s="29" t="s">
        <v>192</v>
      </c>
      <c r="B105" s="38" t="s">
        <v>68</v>
      </c>
      <c r="C105" s="29" t="s">
        <v>200</v>
      </c>
      <c r="D105" s="32" t="str">
        <f t="shared" si="3"/>
        <v>Jiangxi CM</v>
      </c>
      <c r="E105" s="29" t="s">
        <v>202</v>
      </c>
      <c r="F105" s="42"/>
      <c r="G105" s="25" t="s">
        <v>237</v>
      </c>
    </row>
    <row r="106" spans="1:7">
      <c r="A106" s="29" t="s">
        <v>84</v>
      </c>
      <c r="B106" s="38" t="s">
        <v>91</v>
      </c>
      <c r="C106" s="29" t="s">
        <v>117</v>
      </c>
      <c r="D106" s="32" t="str">
        <f t="shared" si="3"/>
        <v>Jilin CU</v>
      </c>
      <c r="E106" s="29" t="s">
        <v>118</v>
      </c>
      <c r="F106" s="42"/>
      <c r="G106" s="25" t="s">
        <v>237</v>
      </c>
    </row>
    <row r="107" spans="1:7">
      <c r="A107" s="29" t="s">
        <v>139</v>
      </c>
      <c r="B107" s="38" t="s">
        <v>91</v>
      </c>
      <c r="C107" s="29" t="s">
        <v>117</v>
      </c>
      <c r="D107" s="32" t="str">
        <f t="shared" si="3"/>
        <v>Jilin CU</v>
      </c>
      <c r="E107" s="29" t="s">
        <v>140</v>
      </c>
      <c r="F107" s="42"/>
      <c r="G107" s="25" t="s">
        <v>237</v>
      </c>
    </row>
    <row r="108" spans="1:7">
      <c r="A108" s="30" t="s">
        <v>139</v>
      </c>
      <c r="B108" s="39" t="s">
        <v>91</v>
      </c>
      <c r="C108" s="30" t="s">
        <v>117</v>
      </c>
      <c r="D108" s="32" t="str">
        <f t="shared" si="3"/>
        <v>Jilin CU</v>
      </c>
      <c r="E108" s="30" t="s">
        <v>141</v>
      </c>
      <c r="F108" s="42"/>
      <c r="G108" s="25" t="s">
        <v>237</v>
      </c>
    </row>
    <row r="109" spans="1:7">
      <c r="A109" s="29" t="s">
        <v>84</v>
      </c>
      <c r="B109" s="38" t="s">
        <v>68</v>
      </c>
      <c r="C109" s="29" t="s">
        <v>119</v>
      </c>
      <c r="D109" s="32" t="str">
        <f t="shared" si="3"/>
        <v>Liaoning CM</v>
      </c>
      <c r="E109" s="29" t="s">
        <v>120</v>
      </c>
      <c r="F109" s="42"/>
      <c r="G109" s="25" t="s">
        <v>237</v>
      </c>
    </row>
    <row r="110" spans="1:7">
      <c r="A110" s="29" t="s">
        <v>84</v>
      </c>
      <c r="B110" s="38" t="s">
        <v>68</v>
      </c>
      <c r="C110" s="29" t="s">
        <v>119</v>
      </c>
      <c r="D110" s="32" t="str">
        <f t="shared" si="3"/>
        <v>Liaoning CM</v>
      </c>
      <c r="E110" s="29" t="s">
        <v>121</v>
      </c>
      <c r="F110" s="42"/>
      <c r="G110" s="25" t="s">
        <v>237</v>
      </c>
    </row>
    <row r="111" spans="1:7">
      <c r="A111" s="29" t="s">
        <v>84</v>
      </c>
      <c r="B111" s="38" t="s">
        <v>85</v>
      </c>
      <c r="C111" s="29" t="s">
        <v>122</v>
      </c>
      <c r="D111" s="32" t="str">
        <f t="shared" si="3"/>
        <v>Shaanxi CT</v>
      </c>
      <c r="E111" s="29" t="s">
        <v>123</v>
      </c>
      <c r="F111" s="42"/>
      <c r="G111" s="25" t="s">
        <v>237</v>
      </c>
    </row>
    <row r="112" spans="1:7">
      <c r="A112" s="29" t="s">
        <v>84</v>
      </c>
      <c r="B112" s="38" t="s">
        <v>85</v>
      </c>
      <c r="C112" s="29" t="s">
        <v>122</v>
      </c>
      <c r="D112" s="32" t="str">
        <f t="shared" si="3"/>
        <v>Shaanxi CT</v>
      </c>
      <c r="E112" s="29" t="s">
        <v>124</v>
      </c>
      <c r="F112" s="42"/>
      <c r="G112" s="25" t="s">
        <v>237</v>
      </c>
    </row>
    <row r="113" spans="1:7">
      <c r="A113" s="29" t="s">
        <v>84</v>
      </c>
      <c r="B113" s="38" t="s">
        <v>68</v>
      </c>
      <c r="C113" s="29" t="s">
        <v>125</v>
      </c>
      <c r="D113" s="32" t="str">
        <f t="shared" si="3"/>
        <v>Shandong CM</v>
      </c>
      <c r="E113" s="29" t="s">
        <v>126</v>
      </c>
      <c r="F113" s="42"/>
      <c r="G113" s="25" t="s">
        <v>237</v>
      </c>
    </row>
    <row r="114" spans="1:7">
      <c r="A114" s="29" t="s">
        <v>84</v>
      </c>
      <c r="B114" s="38" t="s">
        <v>68</v>
      </c>
      <c r="C114" s="29" t="s">
        <v>125</v>
      </c>
      <c r="D114" s="32" t="str">
        <f t="shared" si="3"/>
        <v>Shandong CM</v>
      </c>
      <c r="E114" s="29" t="s">
        <v>127</v>
      </c>
      <c r="F114" s="42"/>
      <c r="G114" s="25" t="s">
        <v>237</v>
      </c>
    </row>
    <row r="115" spans="1:7">
      <c r="A115" s="29" t="s">
        <v>84</v>
      </c>
      <c r="B115" s="38" t="s">
        <v>68</v>
      </c>
      <c r="C115" s="29" t="s">
        <v>125</v>
      </c>
      <c r="D115" s="32" t="str">
        <f t="shared" si="3"/>
        <v>Shandong CM</v>
      </c>
      <c r="E115" s="29" t="s">
        <v>128</v>
      </c>
      <c r="F115" s="42"/>
      <c r="G115" s="25" t="s">
        <v>237</v>
      </c>
    </row>
    <row r="116" spans="1:7">
      <c r="A116" s="29" t="s">
        <v>84</v>
      </c>
      <c r="B116" s="38" t="s">
        <v>68</v>
      </c>
      <c r="C116" s="29" t="s">
        <v>125</v>
      </c>
      <c r="D116" s="32" t="str">
        <f t="shared" si="3"/>
        <v>Shandong CM</v>
      </c>
      <c r="E116" s="29" t="s">
        <v>129</v>
      </c>
      <c r="F116" s="42"/>
      <c r="G116" s="25" t="s">
        <v>237</v>
      </c>
    </row>
    <row r="117" spans="1:7">
      <c r="A117" s="29" t="s">
        <v>84</v>
      </c>
      <c r="B117" s="38" t="s">
        <v>91</v>
      </c>
      <c r="C117" s="29" t="s">
        <v>125</v>
      </c>
      <c r="D117" s="32" t="str">
        <f t="shared" si="3"/>
        <v>Shandong CU</v>
      </c>
      <c r="E117" s="29" t="s">
        <v>130</v>
      </c>
      <c r="F117" s="42"/>
      <c r="G117" s="25" t="s">
        <v>237</v>
      </c>
    </row>
    <row r="118" spans="1:7">
      <c r="A118" s="29" t="s">
        <v>84</v>
      </c>
      <c r="B118" s="38" t="s">
        <v>91</v>
      </c>
      <c r="C118" s="29" t="s">
        <v>125</v>
      </c>
      <c r="D118" s="32" t="str">
        <f t="shared" si="3"/>
        <v>Shandong CU</v>
      </c>
      <c r="E118" s="29" t="s">
        <v>131</v>
      </c>
      <c r="F118" s="42"/>
      <c r="G118" s="25" t="s">
        <v>237</v>
      </c>
    </row>
    <row r="119" spans="1:7">
      <c r="A119" s="29" t="s">
        <v>84</v>
      </c>
      <c r="B119" s="38" t="s">
        <v>91</v>
      </c>
      <c r="C119" s="29" t="s">
        <v>125</v>
      </c>
      <c r="D119" s="32" t="str">
        <f t="shared" si="3"/>
        <v>Shandong CU</v>
      </c>
      <c r="E119" s="29" t="s">
        <v>128</v>
      </c>
      <c r="F119" s="42"/>
      <c r="G119" s="25" t="s">
        <v>237</v>
      </c>
    </row>
    <row r="120" spans="1:7">
      <c r="A120" s="29" t="s">
        <v>84</v>
      </c>
      <c r="B120" s="38" t="s">
        <v>91</v>
      </c>
      <c r="C120" s="29" t="s">
        <v>125</v>
      </c>
      <c r="D120" s="32" t="str">
        <f t="shared" si="3"/>
        <v>Shandong CU</v>
      </c>
      <c r="E120" s="29" t="s">
        <v>132</v>
      </c>
      <c r="F120" s="42"/>
      <c r="G120" s="25" t="s">
        <v>237</v>
      </c>
    </row>
    <row r="121" spans="1:7">
      <c r="A121" s="29" t="s">
        <v>84</v>
      </c>
      <c r="B121" s="38" t="s">
        <v>91</v>
      </c>
      <c r="C121" s="29" t="s">
        <v>125</v>
      </c>
      <c r="D121" s="32" t="str">
        <f t="shared" si="3"/>
        <v>Shandong CU</v>
      </c>
      <c r="E121" s="29" t="s">
        <v>126</v>
      </c>
      <c r="F121" s="42"/>
      <c r="G121" s="25" t="s">
        <v>237</v>
      </c>
    </row>
    <row r="122" spans="1:7">
      <c r="A122" s="29" t="s">
        <v>84</v>
      </c>
      <c r="B122" s="38" t="s">
        <v>91</v>
      </c>
      <c r="C122" s="29" t="s">
        <v>133</v>
      </c>
      <c r="D122" s="32" t="str">
        <f t="shared" si="3"/>
        <v>Shanxi CU</v>
      </c>
      <c r="E122" s="29" t="s">
        <v>134</v>
      </c>
      <c r="F122" s="42"/>
      <c r="G122" s="25" t="s">
        <v>237</v>
      </c>
    </row>
    <row r="123" spans="1:7">
      <c r="A123" s="29" t="s">
        <v>84</v>
      </c>
      <c r="B123" s="38" t="s">
        <v>91</v>
      </c>
      <c r="C123" s="29" t="s">
        <v>133</v>
      </c>
      <c r="D123" s="32" t="str">
        <f t="shared" si="3"/>
        <v>Shanxi CU</v>
      </c>
      <c r="E123" s="29" t="s">
        <v>137</v>
      </c>
      <c r="F123" s="42"/>
      <c r="G123" s="25" t="s">
        <v>237</v>
      </c>
    </row>
    <row r="124" spans="1:7">
      <c r="A124" s="25" t="s">
        <v>14</v>
      </c>
      <c r="B124" s="31" t="s">
        <v>11</v>
      </c>
      <c r="C124" s="25" t="s">
        <v>15</v>
      </c>
      <c r="D124" s="32" t="str">
        <f t="shared" si="3"/>
        <v>Sichuan CM</v>
      </c>
      <c r="E124" s="29" t="s">
        <v>144</v>
      </c>
      <c r="F124" s="42"/>
      <c r="G124" s="25" t="s">
        <v>237</v>
      </c>
    </row>
    <row r="125" spans="1:7">
      <c r="A125" s="25" t="s">
        <v>14</v>
      </c>
      <c r="B125" s="31" t="s">
        <v>11</v>
      </c>
      <c r="C125" s="25" t="s">
        <v>15</v>
      </c>
      <c r="D125" s="32" t="str">
        <f t="shared" si="3"/>
        <v>Sichuan CM</v>
      </c>
      <c r="E125" s="29" t="s">
        <v>143</v>
      </c>
      <c r="F125" s="42"/>
      <c r="G125" s="25" t="s">
        <v>237</v>
      </c>
    </row>
    <row r="126" spans="1:7">
      <c r="A126" s="25" t="s">
        <v>14</v>
      </c>
      <c r="B126" s="31" t="s">
        <v>18</v>
      </c>
      <c r="C126" s="25" t="s">
        <v>15</v>
      </c>
      <c r="D126" s="32" t="str">
        <f t="shared" si="3"/>
        <v>Sichuan CT</v>
      </c>
      <c r="E126" s="25" t="s">
        <v>215</v>
      </c>
      <c r="F126" s="42"/>
      <c r="G126" s="25" t="s">
        <v>237</v>
      </c>
    </row>
    <row r="127" spans="1:7">
      <c r="A127" s="25" t="s">
        <v>14</v>
      </c>
      <c r="B127" s="31" t="s">
        <v>18</v>
      </c>
      <c r="C127" s="25" t="s">
        <v>15</v>
      </c>
      <c r="D127" s="32" t="str">
        <f t="shared" si="3"/>
        <v>Sichuan CT</v>
      </c>
      <c r="E127" s="25" t="s">
        <v>212</v>
      </c>
      <c r="F127" s="42"/>
      <c r="G127" s="25" t="s">
        <v>237</v>
      </c>
    </row>
    <row r="128" spans="1:7">
      <c r="A128" s="25" t="s">
        <v>14</v>
      </c>
      <c r="B128" s="31" t="s">
        <v>18</v>
      </c>
      <c r="C128" s="25" t="s">
        <v>15</v>
      </c>
      <c r="D128" s="32" t="str">
        <f t="shared" si="3"/>
        <v>Sichuan CT</v>
      </c>
      <c r="E128" s="25" t="s">
        <v>213</v>
      </c>
      <c r="F128" s="42"/>
      <c r="G128" s="25" t="s">
        <v>237</v>
      </c>
    </row>
    <row r="129" spans="1:7">
      <c r="A129" s="25" t="s">
        <v>14</v>
      </c>
      <c r="B129" s="31" t="s">
        <v>18</v>
      </c>
      <c r="C129" s="25" t="s">
        <v>15</v>
      </c>
      <c r="D129" s="32" t="str">
        <f t="shared" si="3"/>
        <v>Sichuan CT</v>
      </c>
      <c r="E129" s="25" t="s">
        <v>214</v>
      </c>
      <c r="F129" s="42"/>
      <c r="G129" s="25" t="s">
        <v>237</v>
      </c>
    </row>
    <row r="130" spans="1:7">
      <c r="A130" s="25" t="s">
        <v>14</v>
      </c>
      <c r="B130" s="33" t="s">
        <v>18</v>
      </c>
      <c r="C130" s="25" t="s">
        <v>15</v>
      </c>
      <c r="D130" s="32" t="str">
        <f t="shared" ref="D130:D143" si="4">C130&amp;" "&amp;B130</f>
        <v>Sichuan CT</v>
      </c>
      <c r="E130" s="25" t="s">
        <v>216</v>
      </c>
      <c r="F130" s="42"/>
      <c r="G130" s="25" t="s">
        <v>237</v>
      </c>
    </row>
    <row r="131" spans="1:7">
      <c r="A131" s="25" t="s">
        <v>14</v>
      </c>
      <c r="B131" s="33" t="s">
        <v>18</v>
      </c>
      <c r="C131" s="25" t="s">
        <v>15</v>
      </c>
      <c r="D131" s="32" t="str">
        <f t="shared" si="4"/>
        <v>Sichuan CT</v>
      </c>
      <c r="E131" s="25" t="s">
        <v>217</v>
      </c>
      <c r="F131" s="42"/>
      <c r="G131" s="25" t="s">
        <v>237</v>
      </c>
    </row>
    <row r="132" spans="1:7">
      <c r="A132" s="25" t="s">
        <v>14</v>
      </c>
      <c r="B132" s="31" t="s">
        <v>18</v>
      </c>
      <c r="C132" s="25" t="s">
        <v>15</v>
      </c>
      <c r="D132" s="32" t="str">
        <f t="shared" si="4"/>
        <v>Sichuan CT</v>
      </c>
      <c r="E132" s="25" t="s">
        <v>218</v>
      </c>
      <c r="F132" s="42"/>
      <c r="G132" s="25" t="s">
        <v>237</v>
      </c>
    </row>
    <row r="133" spans="1:7">
      <c r="A133" s="25" t="s">
        <v>14</v>
      </c>
      <c r="B133" s="31" t="s">
        <v>18</v>
      </c>
      <c r="C133" s="25" t="s">
        <v>15</v>
      </c>
      <c r="D133" s="32" t="str">
        <f t="shared" si="4"/>
        <v>Sichuan CT</v>
      </c>
      <c r="E133" s="25" t="s">
        <v>219</v>
      </c>
      <c r="F133" s="42"/>
      <c r="G133" s="25" t="s">
        <v>237</v>
      </c>
    </row>
    <row r="134" spans="1:7">
      <c r="A134" s="25" t="s">
        <v>14</v>
      </c>
      <c r="B134" s="31" t="s">
        <v>16</v>
      </c>
      <c r="C134" s="25" t="s">
        <v>15</v>
      </c>
      <c r="D134" s="32" t="str">
        <f t="shared" si="4"/>
        <v>Sichuan CU</v>
      </c>
      <c r="E134" s="25" t="s">
        <v>205</v>
      </c>
      <c r="F134" s="42"/>
      <c r="G134" s="25" t="s">
        <v>237</v>
      </c>
    </row>
    <row r="135" spans="1:7">
      <c r="A135" s="29" t="s">
        <v>84</v>
      </c>
      <c r="B135" s="38" t="s">
        <v>85</v>
      </c>
      <c r="C135" s="29" t="s">
        <v>135</v>
      </c>
      <c r="D135" s="32" t="str">
        <f t="shared" si="4"/>
        <v>Xinjiang CT</v>
      </c>
      <c r="E135" s="29" t="s">
        <v>136</v>
      </c>
      <c r="F135" s="42"/>
      <c r="G135" s="25" t="s">
        <v>237</v>
      </c>
    </row>
    <row r="136" spans="1:7">
      <c r="A136" s="25" t="s">
        <v>14</v>
      </c>
      <c r="B136" s="31" t="s">
        <v>18</v>
      </c>
      <c r="C136" s="25" t="s">
        <v>17</v>
      </c>
      <c r="D136" s="32" t="str">
        <f t="shared" si="4"/>
        <v>Yunnan CT</v>
      </c>
      <c r="E136" s="25" t="s">
        <v>206</v>
      </c>
      <c r="F136" s="42"/>
      <c r="G136" s="25" t="s">
        <v>237</v>
      </c>
    </row>
    <row r="137" spans="1:7">
      <c r="A137" s="25" t="s">
        <v>14</v>
      </c>
      <c r="B137" s="31" t="s">
        <v>18</v>
      </c>
      <c r="C137" s="25" t="s">
        <v>17</v>
      </c>
      <c r="D137" s="32" t="str">
        <f t="shared" si="4"/>
        <v>Yunnan CT</v>
      </c>
      <c r="E137" s="25" t="s">
        <v>207</v>
      </c>
      <c r="F137" s="42"/>
      <c r="G137" s="25" t="s">
        <v>237</v>
      </c>
    </row>
    <row r="138" spans="1:7">
      <c r="A138" s="25" t="s">
        <v>14</v>
      </c>
      <c r="B138" s="31" t="s">
        <v>18</v>
      </c>
      <c r="C138" s="25" t="s">
        <v>17</v>
      </c>
      <c r="D138" s="32" t="str">
        <f t="shared" si="4"/>
        <v>Yunnan CT</v>
      </c>
      <c r="E138" s="25" t="s">
        <v>208</v>
      </c>
      <c r="F138" s="42"/>
      <c r="G138" s="25" t="s">
        <v>237</v>
      </c>
    </row>
    <row r="139" spans="1:7">
      <c r="A139" s="25" t="s">
        <v>14</v>
      </c>
      <c r="B139" s="31" t="s">
        <v>18</v>
      </c>
      <c r="C139" s="25" t="s">
        <v>17</v>
      </c>
      <c r="D139" s="32" t="str">
        <f t="shared" si="4"/>
        <v>Yunnan CT</v>
      </c>
      <c r="E139" s="25" t="s">
        <v>209</v>
      </c>
      <c r="F139" s="42"/>
      <c r="G139" s="25" t="s">
        <v>237</v>
      </c>
    </row>
    <row r="140" spans="1:7">
      <c r="A140" s="25" t="s">
        <v>14</v>
      </c>
      <c r="B140" s="31" t="s">
        <v>18</v>
      </c>
      <c r="C140" s="25" t="s">
        <v>17</v>
      </c>
      <c r="D140" s="32" t="str">
        <f t="shared" si="4"/>
        <v>Yunnan CT</v>
      </c>
      <c r="E140" s="25" t="s">
        <v>210</v>
      </c>
      <c r="F140" s="42"/>
      <c r="G140" s="25" t="s">
        <v>237</v>
      </c>
    </row>
    <row r="141" spans="1:7">
      <c r="A141" s="25" t="s">
        <v>14</v>
      </c>
      <c r="B141" s="31" t="s">
        <v>18</v>
      </c>
      <c r="C141" s="25" t="s">
        <v>17</v>
      </c>
      <c r="D141" s="32" t="str">
        <f t="shared" si="4"/>
        <v>Yunnan CT</v>
      </c>
      <c r="E141" s="25" t="s">
        <v>211</v>
      </c>
      <c r="F141" s="42"/>
      <c r="G141" s="25" t="s">
        <v>237</v>
      </c>
    </row>
    <row r="142" spans="1:7">
      <c r="A142" s="25" t="s">
        <v>13</v>
      </c>
      <c r="B142" s="31" t="s">
        <v>11</v>
      </c>
      <c r="C142" s="25" t="s">
        <v>66</v>
      </c>
      <c r="D142" s="32" t="str">
        <f t="shared" si="4"/>
        <v>ZheJiang CM</v>
      </c>
      <c r="E142" s="25" t="s">
        <v>203</v>
      </c>
      <c r="F142" s="42"/>
      <c r="G142" s="25" t="s">
        <v>237</v>
      </c>
    </row>
    <row r="143" spans="1:7">
      <c r="A143" s="25" t="s">
        <v>13</v>
      </c>
      <c r="B143" s="31" t="s">
        <v>11</v>
      </c>
      <c r="C143" s="25" t="s">
        <v>66</v>
      </c>
      <c r="D143" s="32" t="str">
        <f t="shared" si="4"/>
        <v>ZheJiang CM</v>
      </c>
      <c r="E143" s="25" t="s">
        <v>204</v>
      </c>
      <c r="F143" s="42"/>
      <c r="G143" s="25" t="s">
        <v>237</v>
      </c>
    </row>
    <row r="144" spans="1:7">
      <c r="A144"/>
      <c r="B144"/>
      <c r="C144"/>
      <c r="D144"/>
      <c r="E144"/>
      <c r="G144" s="25"/>
    </row>
    <row r="145" spans="7:7" customFormat="1">
      <c r="G145" s="25"/>
    </row>
    <row r="146" spans="7:7" customFormat="1">
      <c r="G146" s="25"/>
    </row>
    <row r="147" spans="7:7" customFormat="1">
      <c r="G147" s="25"/>
    </row>
    <row r="148" spans="7:7" customFormat="1">
      <c r="G148" s="25"/>
    </row>
    <row r="149" spans="7:7" customFormat="1">
      <c r="G149" s="25"/>
    </row>
    <row r="150" spans="7:7" customFormat="1">
      <c r="G150" s="25"/>
    </row>
    <row r="151" spans="7:7" customFormat="1">
      <c r="G151" s="25"/>
    </row>
    <row r="152" spans="7:7" customFormat="1">
      <c r="G152" s="25"/>
    </row>
    <row r="153" spans="7:7" customFormat="1">
      <c r="G153" s="25"/>
    </row>
    <row r="154" spans="7:7" customFormat="1">
      <c r="G154" s="27"/>
    </row>
    <row r="155" spans="7:7" customFormat="1">
      <c r="G155" s="25"/>
    </row>
    <row r="156" spans="7:7" customFormat="1">
      <c r="G156" s="37"/>
    </row>
    <row r="157" spans="7:7" customFormat="1">
      <c r="G157" s="25"/>
    </row>
    <row r="158" spans="7:7" customFormat="1">
      <c r="G158" s="25"/>
    </row>
    <row r="159" spans="7:7" customFormat="1">
      <c r="G159" s="25"/>
    </row>
    <row r="160" spans="7:7" customFormat="1">
      <c r="G160" s="25"/>
    </row>
    <row r="161" spans="7:7" customFormat="1">
      <c r="G161" s="29"/>
    </row>
    <row r="162" spans="7:7" customFormat="1">
      <c r="G162" s="25"/>
    </row>
    <row r="163" spans="7:7" customFormat="1">
      <c r="G163" s="29"/>
    </row>
    <row r="164" spans="7:7" customFormat="1">
      <c r="G164" s="29"/>
    </row>
    <row r="165" spans="7:7" customFormat="1">
      <c r="G165" s="29"/>
    </row>
    <row r="166" spans="7:7" customFormat="1">
      <c r="G166" s="29"/>
    </row>
    <row r="167" spans="7:7" customFormat="1">
      <c r="G167" s="29"/>
    </row>
    <row r="168" spans="7:7" customFormat="1">
      <c r="G168" s="29"/>
    </row>
    <row r="169" spans="7:7" customFormat="1">
      <c r="G169" s="29"/>
    </row>
    <row r="170" spans="7:7" customFormat="1">
      <c r="G170" s="29"/>
    </row>
    <row r="171" spans="7:7" customFormat="1">
      <c r="G171" s="29"/>
    </row>
    <row r="172" spans="7:7" customFormat="1">
      <c r="G172" s="29"/>
    </row>
    <row r="173" spans="7:7" customFormat="1">
      <c r="G173" s="29"/>
    </row>
    <row r="174" spans="7:7" customFormat="1">
      <c r="G174" s="29"/>
    </row>
    <row r="175" spans="7:7" customFormat="1">
      <c r="G175" s="29"/>
    </row>
    <row r="176" spans="7:7" customFormat="1">
      <c r="G176" s="29"/>
    </row>
    <row r="177" spans="7:7" customFormat="1">
      <c r="G177" s="29"/>
    </row>
    <row r="178" spans="7:7" customFormat="1">
      <c r="G178" s="29"/>
    </row>
    <row r="179" spans="7:7" customFormat="1">
      <c r="G179" s="29"/>
    </row>
    <row r="180" spans="7:7" customFormat="1">
      <c r="G180" s="29"/>
    </row>
    <row r="181" spans="7:7" customFormat="1">
      <c r="G181" s="29"/>
    </row>
    <row r="182" spans="7:7" customFormat="1">
      <c r="G182" s="29"/>
    </row>
    <row r="183" spans="7:7" customFormat="1">
      <c r="G183" s="29"/>
    </row>
    <row r="184" spans="7:7" customFormat="1">
      <c r="G184" s="25"/>
    </row>
    <row r="185" spans="7:7" customFormat="1">
      <c r="G185" s="25"/>
    </row>
    <row r="186" spans="7:7" customFormat="1">
      <c r="G186" s="25"/>
    </row>
    <row r="187" spans="7:7" customFormat="1">
      <c r="G187" s="25"/>
    </row>
    <row r="188" spans="7:7" customFormat="1">
      <c r="G188" s="25"/>
    </row>
    <row r="189" spans="7:7" customFormat="1">
      <c r="G189" s="25"/>
    </row>
    <row r="190" spans="7:7" customFormat="1">
      <c r="G190" s="25"/>
    </row>
    <row r="191" spans="7:7" customFormat="1">
      <c r="G191" s="25"/>
    </row>
    <row r="192" spans="7:7" customFormat="1">
      <c r="G192" s="25"/>
    </row>
    <row r="193" spans="7:7" customFormat="1">
      <c r="G193" s="25"/>
    </row>
    <row r="194" spans="7:7" customFormat="1">
      <c r="G194" s="25"/>
    </row>
    <row r="195" spans="7:7" customFormat="1">
      <c r="G195" s="25"/>
    </row>
    <row r="196" spans="7:7" customFormat="1">
      <c r="G196" s="25"/>
    </row>
    <row r="197" spans="7:7" customFormat="1">
      <c r="G197" s="25"/>
    </row>
    <row r="198" spans="7:7" customFormat="1">
      <c r="G198" s="25"/>
    </row>
    <row r="199" spans="7:7" customFormat="1">
      <c r="G199" s="25"/>
    </row>
    <row r="200" spans="7:7" customFormat="1">
      <c r="G200" s="25"/>
    </row>
    <row r="201" spans="7:7" customFormat="1">
      <c r="G201" s="25"/>
    </row>
    <row r="202" spans="7:7" customFormat="1">
      <c r="G202" s="25"/>
    </row>
    <row r="203" spans="7:7" customFormat="1">
      <c r="G203" s="25"/>
    </row>
    <row r="204" spans="7:7" customFormat="1">
      <c r="G204" s="25"/>
    </row>
    <row r="205" spans="7:7" customFormat="1">
      <c r="G205" s="29"/>
    </row>
    <row r="206" spans="7:7" customFormat="1">
      <c r="G206" s="29"/>
    </row>
    <row r="207" spans="7:7" customFormat="1">
      <c r="G207" s="29"/>
    </row>
    <row r="208" spans="7:7" customFormat="1">
      <c r="G208" s="29"/>
    </row>
    <row r="209" spans="7:7" customFormat="1">
      <c r="G209" s="29"/>
    </row>
    <row r="210" spans="7:7" customFormat="1">
      <c r="G210" s="29"/>
    </row>
    <row r="211" spans="7:7" customFormat="1">
      <c r="G211" s="29"/>
    </row>
    <row r="212" spans="7:7" customFormat="1">
      <c r="G212" s="29"/>
    </row>
    <row r="213" spans="7:7" customFormat="1">
      <c r="G213" s="29"/>
    </row>
    <row r="214" spans="7:7" customFormat="1">
      <c r="G214" s="29"/>
    </row>
    <row r="215" spans="7:7" customFormat="1">
      <c r="G215" s="29"/>
    </row>
    <row r="216" spans="7:7" customFormat="1">
      <c r="G216" s="29"/>
    </row>
    <row r="217" spans="7:7" customFormat="1">
      <c r="G217" s="29"/>
    </row>
    <row r="218" spans="7:7" customFormat="1">
      <c r="G218" s="29"/>
    </row>
    <row r="219" spans="7:7" customFormat="1">
      <c r="G219" s="25"/>
    </row>
    <row r="220" spans="7:7" customFormat="1">
      <c r="G220" s="29"/>
    </row>
    <row r="221" spans="7:7" customFormat="1">
      <c r="G221" s="29"/>
    </row>
    <row r="222" spans="7:7" customFormat="1">
      <c r="G222" s="29"/>
    </row>
    <row r="223" spans="7:7" customFormat="1">
      <c r="G223" s="29"/>
    </row>
    <row r="224" spans="7:7" customFormat="1">
      <c r="G224" s="29"/>
    </row>
    <row r="225" spans="7:7" customFormat="1">
      <c r="G225" s="29"/>
    </row>
    <row r="226" spans="7:7" customFormat="1">
      <c r="G226" s="29"/>
    </row>
    <row r="227" spans="7:7" customFormat="1">
      <c r="G227" s="29"/>
    </row>
    <row r="228" spans="7:7" customFormat="1">
      <c r="G228" s="29"/>
    </row>
    <row r="229" spans="7:7" customFormat="1">
      <c r="G229" s="29"/>
    </row>
    <row r="230" spans="7:7" customFormat="1">
      <c r="G230" s="29"/>
    </row>
    <row r="231" spans="7:7" customFormat="1">
      <c r="G231" s="29"/>
    </row>
    <row r="232" spans="7:7" customFormat="1">
      <c r="G232" s="29"/>
    </row>
    <row r="233" spans="7:7" customFormat="1">
      <c r="G233" s="29"/>
    </row>
    <row r="234" spans="7:7" customFormat="1">
      <c r="G234" s="29"/>
    </row>
    <row r="235" spans="7:7" customFormat="1">
      <c r="G235" s="29"/>
    </row>
    <row r="236" spans="7:7" customFormat="1">
      <c r="G236" s="29"/>
    </row>
    <row r="237" spans="7:7" customFormat="1">
      <c r="G237" s="29"/>
    </row>
    <row r="238" spans="7:7" customFormat="1">
      <c r="G238" s="29"/>
    </row>
    <row r="239" spans="7:7" customFormat="1">
      <c r="G239" s="29"/>
    </row>
    <row r="240" spans="7:7" customFormat="1">
      <c r="G240" s="29"/>
    </row>
    <row r="241" spans="7:7" customFormat="1">
      <c r="G241" s="29"/>
    </row>
    <row r="242" spans="7:7" customFormat="1">
      <c r="G242" s="29"/>
    </row>
    <row r="243" spans="7:7" customFormat="1">
      <c r="G243" s="29"/>
    </row>
    <row r="244" spans="7:7" customFormat="1">
      <c r="G244" s="29"/>
    </row>
    <row r="245" spans="7:7" customFormat="1">
      <c r="G245" s="29"/>
    </row>
    <row r="246" spans="7:7" customFormat="1">
      <c r="G246" s="29"/>
    </row>
    <row r="247" spans="7:7" customFormat="1">
      <c r="G247" s="29"/>
    </row>
    <row r="248" spans="7:7" customFormat="1">
      <c r="G248" s="29"/>
    </row>
    <row r="249" spans="7:7" customFormat="1">
      <c r="G249" s="29"/>
    </row>
    <row r="250" spans="7:7" customFormat="1">
      <c r="G250" s="29"/>
    </row>
    <row r="251" spans="7:7" customFormat="1">
      <c r="G251" s="29"/>
    </row>
    <row r="252" spans="7:7" customFormat="1">
      <c r="G252" s="29"/>
    </row>
    <row r="253" spans="7:7">
      <c r="G253" s="29"/>
    </row>
    <row r="254" spans="7:7">
      <c r="G254" s="29"/>
    </row>
    <row r="255" spans="7:7">
      <c r="G255" s="29"/>
    </row>
    <row r="256" spans="7:7">
      <c r="G256" s="29"/>
    </row>
    <row r="257" spans="7:7">
      <c r="G257" s="29"/>
    </row>
    <row r="258" spans="7:7">
      <c r="G258" s="29"/>
    </row>
    <row r="259" spans="7:7">
      <c r="G259" s="25"/>
    </row>
    <row r="260" spans="7:7">
      <c r="G260" s="25"/>
    </row>
    <row r="261" spans="7:7">
      <c r="G261" s="25"/>
    </row>
    <row r="262" spans="7:7">
      <c r="G262" s="25"/>
    </row>
    <row r="263" spans="7:7">
      <c r="G263" s="29"/>
    </row>
    <row r="264" spans="7:7">
      <c r="G264" s="29"/>
    </row>
    <row r="265" spans="7:7">
      <c r="G265" s="29"/>
    </row>
    <row r="266" spans="7:7">
      <c r="G266" s="29"/>
    </row>
    <row r="267" spans="7:7">
      <c r="G267" s="30"/>
    </row>
    <row r="268" spans="7:7">
      <c r="G268" s="29"/>
    </row>
    <row r="269" spans="7:7">
      <c r="G269" s="29"/>
    </row>
    <row r="270" spans="7:7">
      <c r="G270" s="29"/>
    </row>
    <row r="271" spans="7:7">
      <c r="G271" s="29"/>
    </row>
    <row r="272" spans="7:7">
      <c r="G272" s="29"/>
    </row>
    <row r="273" spans="7:7">
      <c r="G273" s="29"/>
    </row>
    <row r="274" spans="7:7">
      <c r="G274" s="29"/>
    </row>
    <row r="275" spans="7:7">
      <c r="G275" s="29"/>
    </row>
    <row r="276" spans="7:7">
      <c r="G276" s="29"/>
    </row>
    <row r="277" spans="7:7">
      <c r="G277" s="29"/>
    </row>
    <row r="278" spans="7:7">
      <c r="G278" s="29"/>
    </row>
    <row r="279" spans="7:7">
      <c r="G279" s="29"/>
    </row>
    <row r="280" spans="7:7">
      <c r="G280" s="29"/>
    </row>
    <row r="281" spans="7:7">
      <c r="G281" s="29"/>
    </row>
    <row r="282" spans="7:7">
      <c r="G282" s="29"/>
    </row>
    <row r="283" spans="7:7">
      <c r="G283" s="29"/>
    </row>
    <row r="284" spans="7:7">
      <c r="G284" s="29"/>
    </row>
    <row r="285" spans="7:7">
      <c r="G285" s="25"/>
    </row>
    <row r="286" spans="7:7">
      <c r="G286" s="25"/>
    </row>
    <row r="287" spans="7:7">
      <c r="G287" s="25"/>
    </row>
    <row r="288" spans="7:7">
      <c r="G288" s="25"/>
    </row>
    <row r="289" spans="7:7">
      <c r="G289" s="25"/>
    </row>
    <row r="290" spans="7:7">
      <c r="G290" s="25"/>
    </row>
    <row r="291" spans="7:7">
      <c r="G291" s="25"/>
    </row>
    <row r="292" spans="7:7">
      <c r="G292" s="25"/>
    </row>
    <row r="293" spans="7:7">
      <c r="G293" s="25"/>
    </row>
    <row r="294" spans="7:7">
      <c r="G294" s="29"/>
    </row>
    <row r="295" spans="7:7">
      <c r="G295" s="25"/>
    </row>
    <row r="296" spans="7:7">
      <c r="G296" s="25"/>
    </row>
    <row r="297" spans="7:7">
      <c r="G297" s="25"/>
    </row>
    <row r="298" spans="7:7">
      <c r="G298" s="25"/>
    </row>
    <row r="299" spans="7:7">
      <c r="G299" s="25"/>
    </row>
    <row r="300" spans="7:7">
      <c r="G300" s="25"/>
    </row>
    <row r="301" spans="7:7">
      <c r="G301" s="25"/>
    </row>
    <row r="302" spans="7:7">
      <c r="G302" s="25"/>
    </row>
    <row r="303" spans="7:7">
      <c r="G303" s="29"/>
    </row>
    <row r="304" spans="7:7">
      <c r="G304" s="25"/>
    </row>
    <row r="305" spans="7:7">
      <c r="G305" s="29"/>
    </row>
    <row r="306" spans="7:7">
      <c r="G306" s="29"/>
    </row>
    <row r="307" spans="7:7">
      <c r="G307" s="29"/>
    </row>
    <row r="308" spans="7:7">
      <c r="G308" s="29"/>
    </row>
    <row r="309" spans="7:7">
      <c r="G309" s="29"/>
    </row>
    <row r="310" spans="7:7">
      <c r="G310" s="29"/>
    </row>
    <row r="311" spans="7:7">
      <c r="G311" s="29"/>
    </row>
    <row r="312" spans="7:7">
      <c r="G312" s="29"/>
    </row>
    <row r="313" spans="7:7">
      <c r="G313" s="29"/>
    </row>
    <row r="314" spans="7:7">
      <c r="G314" s="29"/>
    </row>
    <row r="315" spans="7:7">
      <c r="G315" s="29"/>
    </row>
    <row r="316" spans="7:7">
      <c r="G316" s="29"/>
    </row>
    <row r="317" spans="7:7">
      <c r="G317" s="29"/>
    </row>
    <row r="318" spans="7:7">
      <c r="G318" s="29"/>
    </row>
    <row r="319" spans="7:7">
      <c r="G319" s="29"/>
    </row>
    <row r="320" spans="7:7">
      <c r="G320" s="29"/>
    </row>
    <row r="321" spans="7:7">
      <c r="G321" s="29"/>
    </row>
    <row r="322" spans="7:7">
      <c r="G322" s="29"/>
    </row>
    <row r="323" spans="7:7">
      <c r="G323" s="29"/>
    </row>
    <row r="324" spans="7:7">
      <c r="G324" s="29"/>
    </row>
    <row r="325" spans="7:7">
      <c r="G325" s="29"/>
    </row>
    <row r="326" spans="7:7">
      <c r="G326" s="25"/>
    </row>
    <row r="327" spans="7:7">
      <c r="G327" s="25"/>
    </row>
    <row r="328" spans="7:7">
      <c r="G328" s="25"/>
    </row>
    <row r="329" spans="7:7">
      <c r="G329" s="25"/>
    </row>
    <row r="330" spans="7:7">
      <c r="G330" s="25"/>
    </row>
    <row r="331" spans="7:7">
      <c r="G331" s="25"/>
    </row>
    <row r="332" spans="7:7">
      <c r="G332" s="25"/>
    </row>
    <row r="333" spans="7:7">
      <c r="G333" s="25"/>
    </row>
    <row r="334" spans="7:7">
      <c r="G334" s="25"/>
    </row>
    <row r="335" spans="7:7">
      <c r="G335" s="25"/>
    </row>
    <row r="336" spans="7:7">
      <c r="G336" s="25"/>
    </row>
    <row r="337" spans="7:7">
      <c r="G337" s="25"/>
    </row>
    <row r="338" spans="7:7">
      <c r="G338" s="25"/>
    </row>
    <row r="339" spans="7:7">
      <c r="G339" s="25"/>
    </row>
    <row r="340" spans="7:7">
      <c r="G340" s="25"/>
    </row>
    <row r="341" spans="7:7">
      <c r="G341" s="25"/>
    </row>
    <row r="342" spans="7:7">
      <c r="G342" s="25"/>
    </row>
    <row r="343" spans="7:7">
      <c r="G343" s="25"/>
    </row>
    <row r="344" spans="7:7">
      <c r="G344" s="25"/>
    </row>
    <row r="345" spans="7:7">
      <c r="G345" s="25"/>
    </row>
    <row r="346" spans="7:7">
      <c r="G346" s="25"/>
    </row>
    <row r="347" spans="7:7">
      <c r="G347" s="29"/>
    </row>
    <row r="348" spans="7:7">
      <c r="G348" s="29"/>
    </row>
    <row r="349" spans="7:7">
      <c r="G349" s="29"/>
    </row>
    <row r="350" spans="7:7">
      <c r="G350" s="29"/>
    </row>
    <row r="351" spans="7:7">
      <c r="G351" s="29"/>
    </row>
    <row r="352" spans="7:7">
      <c r="G352" s="29"/>
    </row>
    <row r="353" spans="7:7">
      <c r="G353" s="29"/>
    </row>
    <row r="354" spans="7:7">
      <c r="G354" s="29"/>
    </row>
    <row r="355" spans="7:7">
      <c r="G355" s="29"/>
    </row>
    <row r="356" spans="7:7">
      <c r="G356" s="29"/>
    </row>
    <row r="357" spans="7:7">
      <c r="G357" s="29"/>
    </row>
    <row r="358" spans="7:7">
      <c r="G358" s="29"/>
    </row>
    <row r="359" spans="7:7">
      <c r="G359" s="29"/>
    </row>
    <row r="360" spans="7:7">
      <c r="G360" s="29"/>
    </row>
    <row r="361" spans="7:7">
      <c r="G361" s="25"/>
    </row>
    <row r="362" spans="7:7">
      <c r="G362" s="29"/>
    </row>
    <row r="363" spans="7:7">
      <c r="G363" s="29"/>
    </row>
    <row r="364" spans="7:7">
      <c r="G364" s="29"/>
    </row>
    <row r="365" spans="7:7">
      <c r="G365" s="29"/>
    </row>
    <row r="366" spans="7:7">
      <c r="G366" s="29"/>
    </row>
    <row r="367" spans="7:7">
      <c r="G367" s="29"/>
    </row>
    <row r="368" spans="7:7">
      <c r="G368" s="29"/>
    </row>
    <row r="369" spans="7:7">
      <c r="G369" s="29"/>
    </row>
    <row r="370" spans="7:7">
      <c r="G370" s="29"/>
    </row>
    <row r="371" spans="7:7">
      <c r="G371" s="29"/>
    </row>
    <row r="372" spans="7:7">
      <c r="G372" s="29"/>
    </row>
    <row r="373" spans="7:7">
      <c r="G373" s="29"/>
    </row>
    <row r="374" spans="7:7">
      <c r="G374" s="29"/>
    </row>
    <row r="375" spans="7:7">
      <c r="G375" s="29"/>
    </row>
    <row r="376" spans="7:7">
      <c r="G376" s="29"/>
    </row>
    <row r="377" spans="7:7">
      <c r="G377" s="29"/>
    </row>
    <row r="378" spans="7:7">
      <c r="G378" s="29"/>
    </row>
    <row r="379" spans="7:7">
      <c r="G379" s="29"/>
    </row>
    <row r="380" spans="7:7">
      <c r="G380" s="29"/>
    </row>
    <row r="381" spans="7:7">
      <c r="G381" s="29"/>
    </row>
    <row r="382" spans="7:7">
      <c r="G382" s="29"/>
    </row>
    <row r="383" spans="7:7">
      <c r="G383" s="29"/>
    </row>
    <row r="384" spans="7:7">
      <c r="G384" s="29"/>
    </row>
    <row r="385" spans="7:7">
      <c r="G385" s="29"/>
    </row>
    <row r="386" spans="7:7">
      <c r="G386" s="29"/>
    </row>
    <row r="387" spans="7:7">
      <c r="G387" s="29"/>
    </row>
    <row r="388" spans="7:7">
      <c r="G388" s="29"/>
    </row>
    <row r="389" spans="7:7">
      <c r="G389" s="29"/>
    </row>
    <row r="390" spans="7:7">
      <c r="G390" s="29"/>
    </row>
    <row r="391" spans="7:7">
      <c r="G391" s="29"/>
    </row>
    <row r="392" spans="7:7">
      <c r="G392" s="29"/>
    </row>
    <row r="393" spans="7:7">
      <c r="G393" s="29"/>
    </row>
    <row r="394" spans="7:7">
      <c r="G394" s="29"/>
    </row>
    <row r="395" spans="7:7">
      <c r="G395" s="29"/>
    </row>
    <row r="396" spans="7:7">
      <c r="G396" s="29"/>
    </row>
    <row r="397" spans="7:7">
      <c r="G397" s="29"/>
    </row>
    <row r="398" spans="7:7">
      <c r="G398" s="29"/>
    </row>
    <row r="399" spans="7:7">
      <c r="G399" s="29"/>
    </row>
    <row r="400" spans="7:7">
      <c r="G400" s="29"/>
    </row>
    <row r="401" spans="7:7">
      <c r="G401" s="25"/>
    </row>
    <row r="402" spans="7:7">
      <c r="G402" s="25"/>
    </row>
    <row r="403" spans="7:7">
      <c r="G403" s="25"/>
    </row>
    <row r="404" spans="7:7">
      <c r="G404" s="25"/>
    </row>
    <row r="405" spans="7:7">
      <c r="G405" s="29"/>
    </row>
    <row r="406" spans="7:7">
      <c r="G406" s="29"/>
    </row>
    <row r="407" spans="7:7">
      <c r="G407" s="29"/>
    </row>
    <row r="408" spans="7:7">
      <c r="G408" s="29"/>
    </row>
    <row r="409" spans="7:7">
      <c r="G409" s="30"/>
    </row>
    <row r="410" spans="7:7">
      <c r="G410" s="29"/>
    </row>
    <row r="411" spans="7:7">
      <c r="G411" s="29"/>
    </row>
    <row r="412" spans="7:7">
      <c r="G412" s="29"/>
    </row>
    <row r="413" spans="7:7">
      <c r="G413" s="29"/>
    </row>
    <row r="414" spans="7:7">
      <c r="G414" s="29"/>
    </row>
    <row r="415" spans="7:7">
      <c r="G415" s="29"/>
    </row>
    <row r="416" spans="7:7">
      <c r="G416" s="29"/>
    </row>
    <row r="417" spans="7:7">
      <c r="G417" s="29"/>
    </row>
    <row r="418" spans="7:7">
      <c r="G418" s="29"/>
    </row>
    <row r="419" spans="7:7">
      <c r="G419" s="29"/>
    </row>
    <row r="420" spans="7:7">
      <c r="G420" s="29"/>
    </row>
    <row r="421" spans="7:7">
      <c r="G421" s="29"/>
    </row>
    <row r="422" spans="7:7">
      <c r="G422" s="29"/>
    </row>
    <row r="423" spans="7:7">
      <c r="G423" s="29"/>
    </row>
    <row r="424" spans="7:7">
      <c r="G424" s="29"/>
    </row>
    <row r="425" spans="7:7">
      <c r="G425" s="29"/>
    </row>
    <row r="426" spans="7:7">
      <c r="G426" s="29"/>
    </row>
    <row r="427" spans="7:7">
      <c r="G427" s="25"/>
    </row>
    <row r="428" spans="7:7">
      <c r="G428" s="25"/>
    </row>
    <row r="429" spans="7:7">
      <c r="G429" s="25"/>
    </row>
    <row r="430" spans="7:7">
      <c r="G430" s="25"/>
    </row>
    <row r="431" spans="7:7">
      <c r="G431" s="25"/>
    </row>
    <row r="432" spans="7:7">
      <c r="G432" s="25"/>
    </row>
    <row r="433" spans="7:7">
      <c r="G433" s="25"/>
    </row>
    <row r="434" spans="7:7">
      <c r="G434" s="25"/>
    </row>
    <row r="435" spans="7:7">
      <c r="G435" s="25"/>
    </row>
    <row r="436" spans="7:7">
      <c r="G436" s="29"/>
    </row>
    <row r="437" spans="7:7">
      <c r="G437" s="25"/>
    </row>
    <row r="438" spans="7:7">
      <c r="G438" s="25"/>
    </row>
    <row r="439" spans="7:7">
      <c r="G439" s="25"/>
    </row>
    <row r="440" spans="7:7">
      <c r="G440" s="25"/>
    </row>
    <row r="441" spans="7:7">
      <c r="G441" s="25"/>
    </row>
    <row r="442" spans="7:7">
      <c r="G442" s="25"/>
    </row>
    <row r="443" spans="7:7">
      <c r="G443" s="25"/>
    </row>
    <row r="444" spans="7:7">
      <c r="G444" s="25"/>
    </row>
  </sheetData>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A86B354-83B1-4E4A-87F3-605053302C20}">
          <x14:formula1>
            <xm:f>'Dropdown list'!$B$2:$B$3</xm:f>
          </x14:formula1>
          <xm:sqref>G1:G1048576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ASU</vt:lpstr>
      <vt:lpstr>Dropdown list</vt:lpstr>
      <vt:lpstr>Monthly Trends</vt:lpstr>
      <vt:lpstr>Project Level</vt:lpstr>
      <vt:lpstr>Upgrade not handled by NRO</vt:lpstr>
      <vt:lpstr>ENM 版本统计 如果需要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 Zhang Z</dc:creator>
  <cp:lastModifiedBy>Zhen Zhang Z</cp:lastModifiedBy>
  <dcterms:created xsi:type="dcterms:W3CDTF">2022-04-11T05:19:28Z</dcterms:created>
  <dcterms:modified xsi:type="dcterms:W3CDTF">2023-01-09T08:33:13Z</dcterms:modified>
</cp:coreProperties>
</file>