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180" firstSheet="3" activeTab="17"/>
  </bookViews>
  <sheets>
    <sheet name="Aula 1" sheetId="1" r:id="rId1"/>
    <sheet name="Aula2" sheetId="2" r:id="rId2"/>
    <sheet name="Aula3" sheetId="3" r:id="rId3"/>
    <sheet name="Aula 4" sheetId="4" r:id="rId4"/>
    <sheet name="Aula 5" sheetId="5" r:id="rId5"/>
    <sheet name="Aula 6" sheetId="6" r:id="rId6"/>
    <sheet name="Aula7" sheetId="7" r:id="rId7"/>
    <sheet name="Aula 8" sheetId="8" r:id="rId8"/>
    <sheet name="Aula 9" sheetId="9" r:id="rId9"/>
    <sheet name="Aula 10" sheetId="10" r:id="rId10"/>
    <sheet name="Aula 11" sheetId="11" r:id="rId11"/>
    <sheet name="Aula 12" sheetId="12" r:id="rId12"/>
    <sheet name="Aula14" sheetId="13" r:id="rId13"/>
    <sheet name="Aula 15" sheetId="14" r:id="rId14"/>
    <sheet name="Aula 16" sheetId="15" r:id="rId15"/>
    <sheet name="Aula 17" sheetId="16" r:id="rId16"/>
    <sheet name="Aula 18" sheetId="17" r:id="rId17"/>
    <sheet name="Aula 19" sheetId="18" r:id="rId18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<sst xmlns="http://schemas.openxmlformats.org/spreadsheetml/2006/main" count="280" uniqueCount="228">
  <si>
    <t>Elma Cristina</t>
  </si>
  <si>
    <t>Olá meu nome é</t>
  </si>
  <si>
    <t>A1</t>
  </si>
  <si>
    <t>Nasci em</t>
  </si>
  <si>
    <t>B1</t>
  </si>
  <si>
    <t>Esse ano faço</t>
  </si>
  <si>
    <t>B3</t>
  </si>
  <si>
    <t>anos</t>
  </si>
  <si>
    <t>Valor do dólar</t>
  </si>
  <si>
    <t>Cotação de produtos</t>
  </si>
  <si>
    <t>Item</t>
  </si>
  <si>
    <t>Quantidade</t>
  </si>
  <si>
    <t>Preço R$</t>
  </si>
  <si>
    <t>Total R$</t>
  </si>
  <si>
    <t>Total $</t>
  </si>
  <si>
    <t>Porca</t>
  </si>
  <si>
    <t>Parafuso</t>
  </si>
  <si>
    <t>Arruela</t>
  </si>
  <si>
    <t>Prego</t>
  </si>
  <si>
    <t>Total</t>
  </si>
  <si>
    <t>Boletim Escolar</t>
  </si>
  <si>
    <t>Nome</t>
  </si>
  <si>
    <t>Matéria</t>
  </si>
  <si>
    <t>1º Bim</t>
  </si>
  <si>
    <t>2º Bim</t>
  </si>
  <si>
    <t>3º Bim</t>
  </si>
  <si>
    <t>4º Bim</t>
  </si>
  <si>
    <t>Soma</t>
  </si>
  <si>
    <t>Média</t>
  </si>
  <si>
    <t>Português</t>
  </si>
  <si>
    <t>História</t>
  </si>
  <si>
    <t>Geografia</t>
  </si>
  <si>
    <t>Matemática</t>
  </si>
  <si>
    <t>Função Condicional</t>
  </si>
  <si>
    <t>&gt;</t>
  </si>
  <si>
    <t>Maior</t>
  </si>
  <si>
    <t>&lt;</t>
  </si>
  <si>
    <t>Menor</t>
  </si>
  <si>
    <t>&gt;=</t>
  </si>
  <si>
    <t>Maior Igual</t>
  </si>
  <si>
    <t>&lt;=</t>
  </si>
  <si>
    <t>Menor Igual</t>
  </si>
  <si>
    <t>=</t>
  </si>
  <si>
    <t>igual</t>
  </si>
  <si>
    <t>&lt;&gt;</t>
  </si>
  <si>
    <t>Diferente</t>
  </si>
  <si>
    <t>N1</t>
  </si>
  <si>
    <t>N2</t>
  </si>
  <si>
    <t>Resposta 1</t>
  </si>
  <si>
    <t>Resposta 2</t>
  </si>
  <si>
    <t>warley</t>
  </si>
  <si>
    <t>pedro</t>
  </si>
  <si>
    <t>Mensagem secreta</t>
  </si>
  <si>
    <t>Senha</t>
  </si>
  <si>
    <t>warley 07</t>
  </si>
  <si>
    <t>Boletim 1 º Bimestre</t>
  </si>
  <si>
    <t>1ªProva</t>
  </si>
  <si>
    <t>2ªProva</t>
  </si>
  <si>
    <t>Conceito</t>
  </si>
  <si>
    <t>Situação</t>
  </si>
  <si>
    <t>Front End</t>
  </si>
  <si>
    <t>Ux</t>
  </si>
  <si>
    <t>Ui</t>
  </si>
  <si>
    <t>Dev web</t>
  </si>
  <si>
    <t>Back end</t>
  </si>
  <si>
    <t>Locação de ferramentas</t>
  </si>
  <si>
    <t>Multa</t>
  </si>
  <si>
    <t>Produto</t>
  </si>
  <si>
    <t>Preço por dia</t>
  </si>
  <si>
    <t>Data de Locação</t>
  </si>
  <si>
    <t>Dias Previsto</t>
  </si>
  <si>
    <t>Data Devolução</t>
  </si>
  <si>
    <t>Multa?</t>
  </si>
  <si>
    <t>Dias de atraso</t>
  </si>
  <si>
    <t>Betorneira</t>
  </si>
  <si>
    <t>Furadeira</t>
  </si>
  <si>
    <t>Tico Tico</t>
  </si>
  <si>
    <t>Solda</t>
  </si>
  <si>
    <t>Esmerilhadeira</t>
  </si>
  <si>
    <t>Usos do mouse</t>
  </si>
  <si>
    <t>Tabuada</t>
  </si>
  <si>
    <t xml:space="preserve">Aleatório </t>
  </si>
  <si>
    <t>Aleatório entre</t>
  </si>
  <si>
    <t>Cassino do robertty</t>
  </si>
  <si>
    <t>🏆PRÊMIO🏆</t>
  </si>
  <si>
    <t>Aposta</t>
  </si>
  <si>
    <t>N3</t>
  </si>
  <si>
    <t>Boletim escolar</t>
  </si>
  <si>
    <t>Alunos</t>
  </si>
  <si>
    <t>1º</t>
  </si>
  <si>
    <t>2º</t>
  </si>
  <si>
    <t>3º</t>
  </si>
  <si>
    <t>4º</t>
  </si>
  <si>
    <t>Aprovado</t>
  </si>
  <si>
    <t>Matéria 1</t>
  </si>
  <si>
    <t>Reprovado</t>
  </si>
  <si>
    <t>Materia 2</t>
  </si>
  <si>
    <t>Recuperação</t>
  </si>
  <si>
    <t>Matéria 3</t>
  </si>
  <si>
    <t>Matéria 4</t>
  </si>
  <si>
    <t>Matéria 5</t>
  </si>
  <si>
    <t>Matéria 6</t>
  </si>
  <si>
    <t>Matéria 7</t>
  </si>
  <si>
    <t>Matéria 8</t>
  </si>
  <si>
    <t xml:space="preserve">Grafícos Linhas </t>
  </si>
  <si>
    <t xml:space="preserve">Variação de preços </t>
  </si>
  <si>
    <t xml:space="preserve">Produto </t>
  </si>
  <si>
    <t>Jan</t>
  </si>
  <si>
    <t>feb</t>
  </si>
  <si>
    <t>mar</t>
  </si>
  <si>
    <t>apr</t>
  </si>
  <si>
    <t>may</t>
  </si>
  <si>
    <t>%Variações</t>
  </si>
  <si>
    <t>Arroz</t>
  </si>
  <si>
    <t>Feijão</t>
  </si>
  <si>
    <t>Trigo</t>
  </si>
  <si>
    <t>Graficos de colas e pizza</t>
  </si>
  <si>
    <t>Notas</t>
  </si>
  <si>
    <t>&gt;9</t>
  </si>
  <si>
    <t>Top alunos</t>
  </si>
  <si>
    <t>&lt;7</t>
  </si>
  <si>
    <t>&gt;=7 e &lt;=9</t>
  </si>
  <si>
    <t>Aluno 1</t>
  </si>
  <si>
    <t>Alunos 2</t>
  </si>
  <si>
    <t>Alunos 3</t>
  </si>
  <si>
    <t>Alunos 4</t>
  </si>
  <si>
    <t>Alunos 5</t>
  </si>
  <si>
    <t>Alunos 6</t>
  </si>
  <si>
    <t>Formatação  Condicional</t>
  </si>
  <si>
    <t xml:space="preserve">cotação de celulares </t>
  </si>
  <si>
    <t>celular</t>
  </si>
  <si>
    <t>shoope</t>
  </si>
  <si>
    <t>AliExpress</t>
  </si>
  <si>
    <t>bangood</t>
  </si>
  <si>
    <t>light in the box</t>
  </si>
  <si>
    <t>shein</t>
  </si>
  <si>
    <t>Mercado livre</t>
  </si>
  <si>
    <t>celular 1</t>
  </si>
  <si>
    <t>celular 2</t>
  </si>
  <si>
    <t>celular 3</t>
  </si>
  <si>
    <t>celular 4</t>
  </si>
  <si>
    <t>celular 5</t>
  </si>
  <si>
    <t>celular 6</t>
  </si>
  <si>
    <t>celular 7</t>
  </si>
  <si>
    <t>celular 8</t>
  </si>
  <si>
    <t>celular 9</t>
  </si>
  <si>
    <t>Formatação Condicional Íconi</t>
  </si>
  <si>
    <t>Graficos de barra</t>
  </si>
  <si>
    <t>Fluxo de caixa</t>
  </si>
  <si>
    <t>Notas 1º Bimestre</t>
  </si>
  <si>
    <t>Dia</t>
  </si>
  <si>
    <t>saldo</t>
  </si>
  <si>
    <t>Nota</t>
  </si>
  <si>
    <t>Ícone</t>
  </si>
  <si>
    <t>M1</t>
  </si>
  <si>
    <t>M2</t>
  </si>
  <si>
    <t>M3</t>
  </si>
  <si>
    <t>M4</t>
  </si>
  <si>
    <t>M5</t>
  </si>
  <si>
    <t>M6</t>
  </si>
  <si>
    <t>procv</t>
  </si>
  <si>
    <t>Telefone</t>
  </si>
  <si>
    <t>CPF</t>
  </si>
  <si>
    <t>Cargo</t>
  </si>
  <si>
    <t>Setor</t>
  </si>
  <si>
    <t>Salário</t>
  </si>
  <si>
    <t>Sakura</t>
  </si>
  <si>
    <t>64 999724104</t>
  </si>
  <si>
    <t>401.401.401-09</t>
  </si>
  <si>
    <t>Auxiliar</t>
  </si>
  <si>
    <t>RH</t>
  </si>
  <si>
    <t>Naruto</t>
  </si>
  <si>
    <t>64 999724105</t>
  </si>
  <si>
    <t>401.401.401-10</t>
  </si>
  <si>
    <t>Compras</t>
  </si>
  <si>
    <t>Goku</t>
  </si>
  <si>
    <t>64 999724106</t>
  </si>
  <si>
    <t>401.401.401-11</t>
  </si>
  <si>
    <t>Encarregado</t>
  </si>
  <si>
    <t>vendas</t>
  </si>
  <si>
    <t>Buma</t>
  </si>
  <si>
    <t>64 999724107</t>
  </si>
  <si>
    <t>401.401.401-12</t>
  </si>
  <si>
    <t>Gerente</t>
  </si>
  <si>
    <t>Sasuke</t>
  </si>
  <si>
    <t>64 999724108</t>
  </si>
  <si>
    <t>401.401.401-13</t>
  </si>
  <si>
    <t>Vendas</t>
  </si>
  <si>
    <t>Rock Le</t>
  </si>
  <si>
    <t>64 999724109</t>
  </si>
  <si>
    <t>401.401.401-14</t>
  </si>
  <si>
    <t>Debruyne</t>
  </si>
  <si>
    <t>64 999724110</t>
  </si>
  <si>
    <t>401.401.401-15</t>
  </si>
  <si>
    <t>Procura</t>
  </si>
  <si>
    <t>cargo</t>
  </si>
  <si>
    <t xml:space="preserve">             </t>
  </si>
  <si>
    <t>Altura</t>
  </si>
  <si>
    <t>Baixo Peso</t>
  </si>
  <si>
    <t>IMC</t>
  </si>
  <si>
    <t>Peso ideal</t>
  </si>
  <si>
    <t>Sobrepeso</t>
  </si>
  <si>
    <t>Obesidade I</t>
  </si>
  <si>
    <t>Obesidade II</t>
  </si>
  <si>
    <t>Obesidade III</t>
  </si>
  <si>
    <t>mês</t>
  </si>
  <si>
    <t xml:space="preserve">Data de nascimento </t>
  </si>
  <si>
    <t>Janeiro</t>
  </si>
  <si>
    <t>Fevereiro</t>
  </si>
  <si>
    <t>Informativo</t>
  </si>
  <si>
    <t>Março</t>
  </si>
  <si>
    <t>Abril</t>
  </si>
  <si>
    <t>Maio</t>
  </si>
  <si>
    <t>Junho</t>
  </si>
  <si>
    <t>Julho</t>
  </si>
  <si>
    <t>Agosto</t>
  </si>
  <si>
    <t>Setembro</t>
  </si>
  <si>
    <t>Outubro</t>
  </si>
  <si>
    <t>Novembro</t>
  </si>
  <si>
    <t>Dezembro</t>
  </si>
  <si>
    <t>Idade</t>
  </si>
  <si>
    <t>Busca</t>
  </si>
  <si>
    <t>Pedro silva</t>
  </si>
  <si>
    <t>PH</t>
  </si>
  <si>
    <t>felipão</t>
  </si>
  <si>
    <t>Adalto</t>
  </si>
  <si>
    <t>Kawan</t>
  </si>
  <si>
    <t>pedão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</si>
</sst>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0.00_ "/>
    <numFmt numFmtId="181" formatCode="0.0_ "/>
  </numFmts>
  <fonts count="29">
    <font>
      <sz val="10"/>
      <color theme="1"/>
      <name val="Calibri"/>
      <charset val="134"/>
      <scheme val="minor"/>
    </font>
    <font>
      <sz val="10"/>
      <color theme="1"/>
      <name val="Algerian"/>
      <charset val="134"/>
    </font>
    <font>
      <sz val="10"/>
      <color theme="0"/>
      <name val="Calibri"/>
      <charset val="134"/>
      <scheme val="minor"/>
    </font>
    <font>
      <sz val="10"/>
      <color theme="7"/>
      <name val="Calibri"/>
      <charset val="134"/>
      <scheme val="minor"/>
    </font>
    <font>
      <b/>
      <sz val="12"/>
      <color theme="0"/>
      <name val="Agency FB"/>
      <charset val="134"/>
    </font>
    <font>
      <b/>
      <sz val="10"/>
      <color theme="0"/>
      <name val="Agency FB"/>
      <charset val="134"/>
    </font>
    <font>
      <sz val="10"/>
      <color theme="0"/>
      <name val="Calibri"/>
      <charset val="134"/>
    </font>
    <font>
      <b/>
      <sz val="10"/>
      <color theme="0"/>
      <name val="Calibri"/>
      <charset val="134"/>
      <scheme val="minor"/>
    </font>
    <font>
      <b/>
      <sz val="11"/>
      <color theme="1"/>
      <name val="Agency FB"/>
      <charset val="134"/>
    </font>
    <font>
      <b/>
      <sz val="10"/>
      <color theme="1"/>
      <name val="Agency FB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52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4" tint="0.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A9A3BF"/>
        <bgColor indexed="64"/>
      </patternFill>
    </fill>
    <fill>
      <patternFill patternType="solid">
        <fgColor theme="8" tint="-0.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9" tint="0.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-0.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/>
      <bottom/>
      <diagonal/>
    </border>
    <border>
      <left style="thin">
        <color auto="1"/>
      </left>
      <right style="thin">
        <color theme="0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1" borderId="17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18" applyNumberFormat="0" applyFill="0" applyAlignment="0" applyProtection="0">
      <alignment vertical="center"/>
    </xf>
    <xf numFmtId="0" fontId="16" fillId="0" borderId="18" applyNumberFormat="0" applyFill="0" applyAlignment="0" applyProtection="0">
      <alignment vertical="center"/>
    </xf>
    <xf numFmtId="0" fontId="17" fillId="0" borderId="19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8" fillId="22" borderId="20" applyNumberFormat="0" applyAlignment="0" applyProtection="0">
      <alignment vertical="center"/>
    </xf>
    <xf numFmtId="0" fontId="19" fillId="23" borderId="21" applyNumberFormat="0" applyAlignment="0" applyProtection="0">
      <alignment vertical="center"/>
    </xf>
    <xf numFmtId="0" fontId="20" fillId="23" borderId="20" applyNumberFormat="0" applyAlignment="0" applyProtection="0">
      <alignment vertical="center"/>
    </xf>
    <xf numFmtId="0" fontId="21" fillId="24" borderId="22" applyNumberFormat="0" applyAlignment="0" applyProtection="0">
      <alignment vertical="center"/>
    </xf>
    <xf numFmtId="0" fontId="22" fillId="0" borderId="23" applyNumberFormat="0" applyFill="0" applyAlignment="0" applyProtection="0">
      <alignment vertical="center"/>
    </xf>
    <xf numFmtId="0" fontId="23" fillId="0" borderId="24" applyNumberFormat="0" applyFill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6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8" fillId="29" borderId="0" applyNumberFormat="0" applyBorder="0" applyAlignment="0" applyProtection="0">
      <alignment vertical="center"/>
    </xf>
    <xf numFmtId="0" fontId="28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8" fillId="33" borderId="0" applyNumberFormat="0" applyBorder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27" fillId="36" borderId="0" applyNumberFormat="0" applyBorder="0" applyAlignment="0" applyProtection="0">
      <alignment vertical="center"/>
    </xf>
    <xf numFmtId="0" fontId="28" fillId="37" borderId="0" applyNumberFormat="0" applyBorder="0" applyAlignment="0" applyProtection="0">
      <alignment vertical="center"/>
    </xf>
    <xf numFmtId="0" fontId="28" fillId="38" borderId="0" applyNumberFormat="0" applyBorder="0" applyAlignment="0" applyProtection="0">
      <alignment vertical="center"/>
    </xf>
    <xf numFmtId="0" fontId="27" fillId="39" borderId="0" applyNumberFormat="0" applyBorder="0" applyAlignment="0" applyProtection="0">
      <alignment vertical="center"/>
    </xf>
    <xf numFmtId="0" fontId="27" fillId="40" borderId="0" applyNumberFormat="0" applyBorder="0" applyAlignment="0" applyProtection="0">
      <alignment vertical="center"/>
    </xf>
    <xf numFmtId="0" fontId="28" fillId="41" borderId="0" applyNumberFormat="0" applyBorder="0" applyAlignment="0" applyProtection="0">
      <alignment vertical="center"/>
    </xf>
    <xf numFmtId="0" fontId="28" fillId="42" borderId="0" applyNumberFormat="0" applyBorder="0" applyAlignment="0" applyProtection="0">
      <alignment vertical="center"/>
    </xf>
    <xf numFmtId="0" fontId="27" fillId="43" borderId="0" applyNumberFormat="0" applyBorder="0" applyAlignment="0" applyProtection="0">
      <alignment vertical="center"/>
    </xf>
    <xf numFmtId="0" fontId="27" fillId="44" borderId="0" applyNumberFormat="0" applyBorder="0" applyAlignment="0" applyProtection="0">
      <alignment vertical="center"/>
    </xf>
    <xf numFmtId="0" fontId="28" fillId="45" borderId="0" applyNumberFormat="0" applyBorder="0" applyAlignment="0" applyProtection="0">
      <alignment vertical="center"/>
    </xf>
    <xf numFmtId="0" fontId="28" fillId="46" borderId="0" applyNumberFormat="0" applyBorder="0" applyAlignment="0" applyProtection="0">
      <alignment vertical="center"/>
    </xf>
    <xf numFmtId="0" fontId="27" fillId="47" borderId="0" applyNumberFormat="0" applyBorder="0" applyAlignment="0" applyProtection="0">
      <alignment vertical="center"/>
    </xf>
    <xf numFmtId="0" fontId="27" fillId="48" borderId="0" applyNumberFormat="0" applyBorder="0" applyAlignment="0" applyProtection="0">
      <alignment vertical="center"/>
    </xf>
    <xf numFmtId="0" fontId="28" fillId="49" borderId="0" applyNumberFormat="0" applyBorder="0" applyAlignment="0" applyProtection="0">
      <alignment vertical="center"/>
    </xf>
    <xf numFmtId="0" fontId="28" fillId="50" borderId="0" applyNumberFormat="0" applyBorder="0" applyAlignment="0" applyProtection="0">
      <alignment vertical="center"/>
    </xf>
    <xf numFmtId="0" fontId="27" fillId="51" borderId="0" applyNumberFormat="0" applyBorder="0" applyAlignment="0" applyProtection="0">
      <alignment vertical="center"/>
    </xf>
  </cellStyleXfs>
  <cellXfs count="85">
    <xf numFmtId="0" fontId="0" fillId="0" borderId="0" xfId="0">
      <alignment vertical="center"/>
    </xf>
    <xf numFmtId="0" fontId="1" fillId="2" borderId="1" xfId="0" applyFont="1" applyFill="1" applyBorder="1">
      <alignment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1" fillId="3" borderId="1" xfId="0" applyFont="1" applyFill="1" applyBorder="1" applyProtection="1">
      <alignment vertical="center"/>
      <protection locked="0"/>
    </xf>
    <xf numFmtId="0" fontId="1" fillId="0" borderId="1" xfId="0" applyFont="1" applyBorder="1">
      <alignment vertical="center"/>
    </xf>
    <xf numFmtId="0" fontId="0" fillId="0" borderId="0" xfId="0" applyProtection="1">
      <alignment vertical="center"/>
      <protection locked="0"/>
    </xf>
    <xf numFmtId="0" fontId="0" fillId="4" borderId="1" xfId="0" applyFill="1" applyBorder="1">
      <alignment vertical="center"/>
    </xf>
    <xf numFmtId="0" fontId="0" fillId="0" borderId="1" xfId="0" applyBorder="1">
      <alignment vertical="center"/>
    </xf>
    <xf numFmtId="58" fontId="0" fillId="0" borderId="1" xfId="0" applyNumberFormat="1" applyBorder="1">
      <alignment vertical="center"/>
    </xf>
    <xf numFmtId="0" fontId="0" fillId="0" borderId="0" xfId="0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" fillId="2" borderId="1" xfId="0" applyFont="1" applyFill="1" applyBorder="1">
      <alignment vertical="center"/>
    </xf>
    <xf numFmtId="177" fontId="0" fillId="0" borderId="1" xfId="0" applyNumberFormat="1" applyBorder="1">
      <alignment vertical="center"/>
    </xf>
    <xf numFmtId="0" fontId="2" fillId="6" borderId="0" xfId="0" applyFont="1" applyFill="1" applyAlignment="1">
      <alignment horizontal="center" vertical="center"/>
    </xf>
    <xf numFmtId="0" fontId="2" fillId="6" borderId="0" xfId="0" applyFont="1" applyFill="1">
      <alignment vertical="center"/>
    </xf>
    <xf numFmtId="0" fontId="0" fillId="4" borderId="0" xfId="0" applyFill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2" fillId="6" borderId="5" xfId="0" applyFont="1" applyFill="1" applyBorder="1">
      <alignment vertical="center"/>
    </xf>
    <xf numFmtId="0" fontId="2" fillId="6" borderId="6" xfId="0" applyFont="1" applyFill="1" applyBorder="1">
      <alignment vertical="center"/>
    </xf>
    <xf numFmtId="0" fontId="2" fillId="6" borderId="3" xfId="0" applyFont="1" applyFill="1" applyBorder="1" applyAlignment="1">
      <alignment vertical="center"/>
    </xf>
    <xf numFmtId="0" fontId="2" fillId="6" borderId="1" xfId="0" applyFont="1" applyFill="1" applyBorder="1" applyAlignment="1">
      <alignment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8" borderId="1" xfId="0" applyFill="1" applyBorder="1">
      <alignment vertical="center"/>
    </xf>
    <xf numFmtId="0" fontId="0" fillId="7" borderId="1" xfId="0" applyFill="1" applyBorder="1">
      <alignment vertical="center"/>
    </xf>
    <xf numFmtId="177" fontId="0" fillId="0" borderId="1" xfId="2" applyBorder="1">
      <alignment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9" borderId="1" xfId="0" applyFill="1" applyBorder="1">
      <alignment vertical="center"/>
    </xf>
    <xf numFmtId="0" fontId="1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0" borderId="13" xfId="0" applyBorder="1">
      <alignment vertical="center"/>
    </xf>
    <xf numFmtId="177" fontId="0" fillId="0" borderId="13" xfId="0" applyNumberFormat="1" applyBorder="1">
      <alignment vertical="center"/>
    </xf>
    <xf numFmtId="9" fontId="0" fillId="0" borderId="1" xfId="3" applyBorder="1">
      <alignment vertical="center"/>
    </xf>
    <xf numFmtId="0" fontId="0" fillId="0" borderId="1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>
      <alignment vertical="center"/>
    </xf>
    <xf numFmtId="180" fontId="0" fillId="0" borderId="1" xfId="0" applyNumberFormat="1" applyBorder="1">
      <alignment vertical="center"/>
    </xf>
    <xf numFmtId="0" fontId="2" fillId="6" borderId="1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6" borderId="1" xfId="0" applyFont="1" applyFill="1" applyBorder="1">
      <alignment vertical="center"/>
    </xf>
    <xf numFmtId="177" fontId="0" fillId="3" borderId="0" xfId="0" applyNumberFormat="1" applyFont="1" applyFill="1" applyAlignment="1">
      <alignment horizontal="center" vertical="center"/>
    </xf>
    <xf numFmtId="0" fontId="0" fillId="9" borderId="0" xfId="0" applyFont="1" applyFill="1" applyAlignment="1">
      <alignment horizontal="center" vertical="center"/>
    </xf>
    <xf numFmtId="0" fontId="0" fillId="0" borderId="10" xfId="0" applyBorder="1">
      <alignment vertical="center"/>
    </xf>
    <xf numFmtId="0" fontId="2" fillId="6" borderId="15" xfId="0" applyFont="1" applyFill="1" applyBorder="1">
      <alignment vertical="center"/>
    </xf>
    <xf numFmtId="0" fontId="0" fillId="0" borderId="15" xfId="0" applyBorder="1" applyAlignment="1">
      <alignment horizontal="center" vertical="center"/>
    </xf>
    <xf numFmtId="0" fontId="0" fillId="10" borderId="15" xfId="0" applyFill="1" applyBorder="1" applyAlignment="1">
      <alignment horizontal="center" vertical="center"/>
    </xf>
    <xf numFmtId="0" fontId="0" fillId="11" borderId="15" xfId="0" applyFill="1" applyBorder="1">
      <alignment vertical="center"/>
    </xf>
    <xf numFmtId="0" fontId="0" fillId="10" borderId="12" xfId="0" applyFill="1" applyBorder="1" applyAlignment="1">
      <alignment horizontal="center" vertical="center"/>
    </xf>
    <xf numFmtId="0" fontId="0" fillId="10" borderId="3" xfId="0" applyFill="1" applyBorder="1" applyAlignment="1">
      <alignment horizontal="center" vertical="center"/>
    </xf>
    <xf numFmtId="0" fontId="4" fillId="12" borderId="1" xfId="0" applyFont="1" applyFill="1" applyBorder="1" applyAlignment="1">
      <alignment horizontal="center" vertical="center"/>
    </xf>
    <xf numFmtId="0" fontId="5" fillId="12" borderId="1" xfId="0" applyFont="1" applyFill="1" applyBorder="1" applyAlignment="1">
      <alignment horizontal="center" vertical="center"/>
    </xf>
    <xf numFmtId="9" fontId="0" fillId="0" borderId="1" xfId="0" applyNumberFormat="1" applyBorder="1">
      <alignment vertical="center"/>
    </xf>
    <xf numFmtId="0" fontId="0" fillId="13" borderId="1" xfId="0" applyFill="1" applyBorder="1" applyAlignment="1">
      <alignment horizontal="center" vertical="center" wrapText="1"/>
    </xf>
    <xf numFmtId="0" fontId="0" fillId="14" borderId="1" xfId="0" applyFill="1" applyBorder="1" applyAlignment="1">
      <alignment horizontal="center" vertical="center" wrapText="1"/>
    </xf>
    <xf numFmtId="0" fontId="0" fillId="15" borderId="1" xfId="0" applyFill="1" applyBorder="1" applyAlignment="1">
      <alignment horizontal="center" vertical="center" wrapText="1"/>
    </xf>
    <xf numFmtId="16" fontId="0" fillId="0" borderId="1" xfId="0" applyNumberFormat="1" applyBorder="1">
      <alignment vertical="center"/>
    </xf>
    <xf numFmtId="0" fontId="6" fillId="2" borderId="2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16" borderId="1" xfId="0" applyFill="1" applyBorder="1">
      <alignment vertical="center"/>
    </xf>
    <xf numFmtId="181" fontId="0" fillId="0" borderId="1" xfId="0" applyNumberFormat="1" applyBorder="1">
      <alignment vertical="center"/>
    </xf>
    <xf numFmtId="0" fontId="7" fillId="17" borderId="1" xfId="0" applyFont="1" applyFill="1" applyBorder="1">
      <alignment vertical="center"/>
    </xf>
    <xf numFmtId="0" fontId="2" fillId="17" borderId="1" xfId="0" applyFont="1" applyFill="1" applyBorder="1">
      <alignment vertical="center"/>
    </xf>
    <xf numFmtId="0" fontId="8" fillId="17" borderId="1" xfId="0" applyFont="1" applyFill="1" applyBorder="1" applyAlignment="1">
      <alignment horizontal="center" vertical="center"/>
    </xf>
    <xf numFmtId="0" fontId="0" fillId="18" borderId="1" xfId="0" applyFill="1" applyBorder="1">
      <alignment vertical="center"/>
    </xf>
    <xf numFmtId="0" fontId="0" fillId="19" borderId="1" xfId="0" applyFill="1" applyBorder="1">
      <alignment vertical="center"/>
    </xf>
    <xf numFmtId="0" fontId="0" fillId="0" borderId="1" xfId="0" applyNumberFormat="1" applyBorder="1">
      <alignment vertical="center"/>
    </xf>
    <xf numFmtId="0" fontId="5" fillId="20" borderId="1" xfId="0" applyFont="1" applyFill="1" applyBorder="1" applyAlignment="1">
      <alignment horizontal="center" vertical="center"/>
    </xf>
    <xf numFmtId="0" fontId="9" fillId="16" borderId="1" xfId="0" applyFont="1" applyFill="1" applyBorder="1">
      <alignment vertical="center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20">
    <dxf>
      <font>
        <color rgb="FFFF0000"/>
      </font>
      <fill>
        <patternFill patternType="solid">
          <bgColor rgb="FFFF0000"/>
        </patternFill>
      </fill>
    </dxf>
    <dxf>
      <font>
        <color theme="1"/>
      </font>
      <fill>
        <patternFill patternType="solid">
          <bgColor theme="1"/>
        </patternFill>
      </fill>
    </dxf>
    <dxf>
      <font>
        <color rgb="FF006100"/>
      </font>
      <fill>
        <patternFill patternType="solid">
          <bgColor rgb="FFC6EFCE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9"/>
      <tableStyleElement type="headerRow" dxfId="8"/>
      <tableStyleElement type="totalRow" dxfId="7"/>
      <tableStyleElement type="firstColumn" dxfId="6"/>
      <tableStyleElement type="lastColumn" dxfId="5"/>
      <tableStyleElement type="firstRowStripe" dxfId="4"/>
      <tableStyleElement type="firstColumnStripe" dxfId="3"/>
    </tableStyle>
    <tableStyle name="PivotStylePreset2_Accent1" table="0" count="10" xr9:uid="{267968C8-6FFD-4C36-ACC1-9EA1FD1885CA}">
      <tableStyleElement type="headerRow" dxfId="19"/>
      <tableStyleElement type="totalRow" dxfId="18"/>
      <tableStyleElement type="firstRowStripe" dxfId="17"/>
      <tableStyleElement type="firstColumnStripe" dxfId="16"/>
      <tableStyleElement type="firstSubtotalRow" dxfId="15"/>
      <tableStyleElement type="secondSubtotalRow" dxfId="14"/>
      <tableStyleElement type="firstRowSubheading" dxfId="13"/>
      <tableStyleElement type="secondRowSubheading" dxfId="12"/>
      <tableStyleElement type="pageFieldLabels" dxfId="11"/>
      <tableStyleElement type="pageFieldValues" dxfId="10"/>
    </tableStyle>
  </tableStyles>
  <colors>
    <mruColors>
      <color rgb="00A9A3B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8" Type="http://schemas.microsoft.com/office/2011/relationships/chartColorStyle" Target="colors2.xml"/><Relationship Id="rId7" Type="http://schemas.microsoft.com/office/2011/relationships/chartStyle" Target="style2.xml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51832769026939"/>
          <c:y val="0.009146341463414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00603562490799352"/>
          <c:y val="0.0945121951219512"/>
          <c:w val="0.938318857647578"/>
          <c:h val="0.779390243902439"/>
        </c:manualLayout>
      </c:layout>
      <c:lineChart>
        <c:grouping val="standard"/>
        <c:varyColors val="0"/>
        <c:ser>
          <c:idx val="0"/>
          <c:order val="0"/>
          <c:tx>
            <c:strRef>
              <c:f>'Aula 11'!$A$4</c:f>
              <c:strCache>
                <c:ptCount val="1"/>
                <c:pt idx="0">
                  <c:v>Arroz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1"/>
                  </a:gs>
                  <a:gs pos="0">
                    <a:schemeClr val="accent1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'Aula 11'!$B$3:$F$3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'Aula 11'!$B$4:$F$4</c:f>
              <c:numCache>
                <c:formatCode>_-"R$"\ * #,##0.00_-;\-"R$"\ * #,##0.00_-;_-"R$"\ * "-"??_-;_-@_-</c:formatCode>
                <c:ptCount val="5"/>
                <c:pt idx="0">
                  <c:v>64.3</c:v>
                </c:pt>
                <c:pt idx="1">
                  <c:v>60.6</c:v>
                </c:pt>
                <c:pt idx="2">
                  <c:v>56.2</c:v>
                </c:pt>
                <c:pt idx="3">
                  <c:v>54.3</c:v>
                </c:pt>
                <c:pt idx="4">
                  <c:v>41.2</c:v>
                </c:pt>
              </c:numCache>
            </c:numRef>
          </c:val>
          <c:smooth val="1"/>
        </c:ser>
        <c:ser>
          <c:idx val="1"/>
          <c:order val="1"/>
          <c:tx>
            <c:strRef>
              <c:f>'Aula 11'!$A$5</c:f>
              <c:strCache>
                <c:ptCount val="1"/>
                <c:pt idx="0">
                  <c:v>Feijão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2"/>
                  </a:gs>
                  <a:gs pos="0">
                    <a:schemeClr val="accent2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dLbl>
              <c:idx val="0"/>
              <c:layout>
                <c:manualLayout>
                  <c:x val="0.00117768290887679"/>
                  <c:y val="0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0.128956278522008"/>
                  <c:y val="0.0890243902439024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-0.0418077432651259"/>
                  <c:y val="0.16859756097561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ln w="12700">
                      <a:solidFill>
                        <a:schemeClr val="accent5"/>
                      </a:solidFill>
                      <a:prstDash val="solid"/>
                    </a:ln>
                    <a:pattFill prst="ltDnDiag">
                      <a:fgClr>
                        <a:schemeClr val="accent5">
                          <a:lumMod val="60000"/>
                          <a:lumOff val="40000"/>
                        </a:schemeClr>
                      </a:fgClr>
                      <a:bgClr>
                        <a:schemeClr val="bg1"/>
                      </a:bgClr>
                    </a:pattFill>
                    <a:effectLst/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'Aula 11'!$B$3:$F$3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'Aula 11'!$B$5:$F$5</c:f>
              <c:numCache>
                <c:formatCode>_-"R$"\ * #,##0.00_-;\-"R$"\ * #,##0.00_-;_-"R$"\ * "-"??_-;_-@_-</c:formatCode>
                <c:ptCount val="5"/>
                <c:pt idx="0">
                  <c:v>50</c:v>
                </c:pt>
                <c:pt idx="1">
                  <c:v>74.4</c:v>
                </c:pt>
                <c:pt idx="2">
                  <c:v>52.9</c:v>
                </c:pt>
                <c:pt idx="3">
                  <c:v>61.3</c:v>
                </c:pt>
                <c:pt idx="4">
                  <c:v>55.8</c:v>
                </c:pt>
              </c:numCache>
            </c:numRef>
          </c:val>
          <c:smooth val="1"/>
        </c:ser>
        <c:ser>
          <c:idx val="2"/>
          <c:order val="2"/>
          <c:tx>
            <c:strRef>
              <c:f>'Aula 11'!$A$6</c:f>
              <c:strCache>
                <c:ptCount val="1"/>
                <c:pt idx="0">
                  <c:v>Trigo</c:v>
                </c:pt>
              </c:strCache>
            </c:strRef>
          </c:tx>
          <c:spPr>
            <a:ln w="28575" cap="rnd">
              <a:gradFill>
                <a:gsLst>
                  <a:gs pos="100000">
                    <a:schemeClr val="accent3"/>
                  </a:gs>
                  <a:gs pos="0">
                    <a:schemeClr val="accent3">
                      <a:hueOff val="-1670000"/>
                    </a:schemeClr>
                  </a:gs>
                </a:gsLst>
                <a:lin ang="0" scaled="1"/>
              </a:gradFill>
              <a:round/>
            </a:ln>
            <a:effectLst/>
          </c:spPr>
          <c:marker>
            <c:symbol val="none"/>
          </c:marker>
          <c:dLbls>
            <c:dLbl>
              <c:idx val="3"/>
              <c:layout>
                <c:manualLayout>
                  <c:x val="0.0197261887236861"/>
                  <c:y val="-0.125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0980421021639923"/>
                      <c:h val="0.0920731707317074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accent1"/>
                    </a:solidFill>
                    <a:effectLst>
                      <a:outerShdw blurRad="38100" dist="25400" dir="5400000" algn="ctr" rotWithShape="0">
                        <a:srgbClr val="6E747A">
                          <a:alpha val="43000"/>
                        </a:srgb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'Aula 11'!$B$3:$F$3</c:f>
              <c:strCache>
                <c:ptCount val="5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</c:strCache>
            </c:strRef>
          </c:cat>
          <c:val>
            <c:numRef>
              <c:f>'Aula 11'!$B$6:$F$6</c:f>
              <c:numCache>
                <c:formatCode>_-"R$"\ * #,##0.00_-;\-"R$"\ * #,##0.00_-;_-"R$"\ * "-"??_-;_-@_-</c:formatCode>
                <c:ptCount val="5"/>
                <c:pt idx="0">
                  <c:v>75.8</c:v>
                </c:pt>
                <c:pt idx="1">
                  <c:v>75.8</c:v>
                </c:pt>
                <c:pt idx="2">
                  <c:v>50</c:v>
                </c:pt>
                <c:pt idx="3">
                  <c:v>49.9</c:v>
                </c:pt>
                <c:pt idx="4">
                  <c:v>59</c:v>
                </c:pt>
              </c:numCache>
            </c:numRef>
          </c:val>
          <c:smooth val="1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0"/>
        <c:smooth val="1"/>
        <c:axId val="924051237"/>
        <c:axId val="928237080"/>
      </c:lineChart>
      <c:catAx>
        <c:axId val="9240512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8237080"/>
        <c:crosses val="autoZero"/>
        <c:auto val="1"/>
        <c:lblAlgn val="ctr"/>
        <c:lblOffset val="100"/>
        <c:noMultiLvlLbl val="0"/>
      </c:catAx>
      <c:valAx>
        <c:axId val="928237080"/>
        <c:scaling>
          <c:orientation val="minMax"/>
        </c:scaling>
        <c:delete val="1"/>
        <c:axPos val="l"/>
        <c:numFmt formatCode="_-&quot;R$&quot;\ * #,##0.00_-;\-&quot;R$&quot;\ * #,##0.00_-;_-&quot;R$&quot;\ * &quot;-&quot;??_-;_-@_-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40512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295979973494331"/>
          <c:y val="0.175414364640884"/>
          <c:w val="0.415108231482845"/>
          <c:h val="0.0676795580110497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pt-BR" sz="1400" b="1" i="0" u="none" strike="noStrike" kern="1200" baseline="0">
              <a:solidFill>
                <a:schemeClr val="tx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'Aula 12'!$B$4</c:f>
              <c:strCache>
                <c:ptCount val="1"/>
                <c:pt idx="0">
                  <c:v>Média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blipFill rotWithShape="1">
                <a:blip xmlns:r="http://schemas.openxmlformats.org/officeDocument/2006/relationships" r:embed="rId1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blipFill rotWithShape="1">
                <a:blip xmlns:r="http://schemas.openxmlformats.org/officeDocument/2006/relationships" r:embed="rId2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blipFill rotWithShape="1"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blipFill rotWithShape="1">
                <a:blip xmlns:r="http://schemas.openxmlformats.org/officeDocument/2006/relationships" r:embed="rId4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blipFill rotWithShape="1">
                <a:blip xmlns:r="http://schemas.openxmlformats.org/officeDocument/2006/relationships" r:embed="rId5"/>
                <a:stretch>
                  <a:fillRect/>
                </a:stretch>
              </a:blip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blipFill rotWithShape="1">
                <a:blip xmlns:r="http://schemas.openxmlformats.org/officeDocument/2006/relationships" r:embed="rId6"/>
                <a:stretch>
                  <a:fillRect/>
                </a:stretch>
              </a:blip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'Aula 12'!$A$5:$A$10</c:f>
              <c:strCache>
                <c:ptCount val="6"/>
                <c:pt idx="0">
                  <c:v>Aluno 1</c:v>
                </c:pt>
                <c:pt idx="1">
                  <c:v>Alunos 2</c:v>
                </c:pt>
                <c:pt idx="2">
                  <c:v>Alunos 3</c:v>
                </c:pt>
                <c:pt idx="3">
                  <c:v>Alunos 4</c:v>
                </c:pt>
                <c:pt idx="4">
                  <c:v>Alunos 5</c:v>
                </c:pt>
                <c:pt idx="5">
                  <c:v>Alunos 6</c:v>
                </c:pt>
              </c:strCache>
            </c:strRef>
          </c:cat>
          <c:val>
            <c:numRef>
              <c:f>'Aula 12'!$B$5:$B$10</c:f>
              <c:numCache>
                <c:formatCode>General</c:formatCode>
                <c:ptCount val="6"/>
                <c:pt idx="0">
                  <c:v>7.38</c:v>
                </c:pt>
                <c:pt idx="1">
                  <c:v>7.64</c:v>
                </c:pt>
                <c:pt idx="2">
                  <c:v>6.66</c:v>
                </c:pt>
                <c:pt idx="3">
                  <c:v>9.3</c:v>
                </c:pt>
                <c:pt idx="4">
                  <c:v>8.31</c:v>
                </c:pt>
                <c:pt idx="5">
                  <c:v>6.97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0"/>
        <c:overlap val="0"/>
        <c:axId val="379678215"/>
        <c:axId val="657248697"/>
      </c:barChart>
      <c:catAx>
        <c:axId val="379678215"/>
        <c:scaling>
          <c:orientation val="minMax"/>
        </c:scaling>
        <c:delete val="0"/>
        <c:axPos val="b"/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0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7248697"/>
        <c:crosses val="autoZero"/>
        <c:auto val="1"/>
        <c:lblAlgn val="ctr"/>
        <c:lblOffset val="100"/>
        <c:noMultiLvlLbl val="0"/>
      </c:catAx>
      <c:valAx>
        <c:axId val="657248697"/>
        <c:scaling>
          <c:orientation val="minMax"/>
        </c:scaling>
        <c:delete val="0"/>
        <c:axPos val="l"/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0" vertOverflow="ellipsis" vert="horz" wrap="square" anchor="ctr" anchorCtr="1"/>
            <a:lstStyle/>
            <a:p>
              <a:pPr>
                <a:defRPr lang="pt-BR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pt-BR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796782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0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gradFill>
          <a:gsLst>
            <a:gs pos="100000">
              <a:schemeClr val="phClr"/>
            </a:gs>
            <a:gs pos="0">
              <a:schemeClr val="phClr">
                <a:hueOff val="-1670000"/>
              </a:schemeClr>
            </a:gs>
          </a:gsLst>
          <a:lin ang="0" scaled="1"/>
        </a:gra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5080</xdr:colOff>
      <xdr:row>0</xdr:row>
      <xdr:rowOff>137160</xdr:rowOff>
    </xdr:from>
    <xdr:to>
      <xdr:col>15</xdr:col>
      <xdr:colOff>35560</xdr:colOff>
      <xdr:row>13</xdr:row>
      <xdr:rowOff>114300</xdr:rowOff>
    </xdr:to>
    <xdr:graphicFrame>
      <xdr:nvGraphicFramePr>
        <xdr:cNvPr id="2" name="Gráfico 1"/>
        <xdr:cNvGraphicFramePr/>
      </xdr:nvGraphicFramePr>
      <xdr:xfrm>
        <a:off x="5584190" y="137160"/>
        <a:ext cx="4297680" cy="2101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154305</xdr:colOff>
      <xdr:row>4</xdr:row>
      <xdr:rowOff>5715</xdr:rowOff>
    </xdr:from>
    <xdr:to>
      <xdr:col>9</xdr:col>
      <xdr:colOff>467995</xdr:colOff>
      <xdr:row>16</xdr:row>
      <xdr:rowOff>58420</xdr:rowOff>
    </xdr:to>
    <xdr:graphicFrame>
      <xdr:nvGraphicFramePr>
        <xdr:cNvPr id="2" name="Gráfico 1"/>
        <xdr:cNvGraphicFramePr/>
      </xdr:nvGraphicFramePr>
      <xdr:xfrm>
        <a:off x="3020060" y="653415"/>
        <a:ext cx="4587240" cy="1995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133350</xdr:colOff>
      <xdr:row>13</xdr:row>
      <xdr:rowOff>52705</xdr:rowOff>
    </xdr:from>
    <xdr:to>
      <xdr:col>14</xdr:col>
      <xdr:colOff>152400</xdr:colOff>
      <xdr:row>38</xdr:row>
      <xdr:rowOff>71755</xdr:rowOff>
    </xdr:to>
    <xdr:pic>
      <xdr:nvPicPr>
        <xdr:cNvPr id="3" name="Imagem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 flipH="1">
          <a:off x="5678805" y="2157730"/>
          <a:ext cx="3676650" cy="40671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F3"/>
  <sheetViews>
    <sheetView zoomScale="325" zoomScaleNormal="325" workbookViewId="0">
      <selection activeCell="E6" sqref="E6"/>
    </sheetView>
  </sheetViews>
  <sheetFormatPr defaultColWidth="9.14285714285714" defaultRowHeight="12.75" outlineLevelRow="2" outlineLevelCol="5"/>
  <cols>
    <col min="1" max="1" width="14.847619047619" customWidth="1"/>
    <col min="2" max="2" width="5.85714285714286" customWidth="1"/>
    <col min="3" max="3" width="1.93333333333333" customWidth="1"/>
    <col min="4" max="4" width="13.9714285714286" customWidth="1"/>
  </cols>
  <sheetData>
    <row r="1" spans="1:5">
      <c r="A1" t="s">
        <v>0</v>
      </c>
      <c r="B1">
        <v>1973</v>
      </c>
      <c r="D1" t="s">
        <v>1</v>
      </c>
      <c r="E1" t="s">
        <v>2</v>
      </c>
    </row>
    <row r="2" spans="4:5">
      <c r="D2" t="s">
        <v>3</v>
      </c>
      <c r="E2" t="s">
        <v>4</v>
      </c>
    </row>
    <row r="3" spans="1:6">
      <c r="A3" t="str">
        <f>A1</f>
        <v>Elma Cristina</v>
      </c>
      <c r="B3">
        <f>2024-B1</f>
        <v>51</v>
      </c>
      <c r="D3" t="s">
        <v>5</v>
      </c>
      <c r="E3" t="s">
        <v>6</v>
      </c>
      <c r="F3" t="s">
        <v>7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E8"/>
  <sheetViews>
    <sheetView zoomScale="310" zoomScaleNormal="310" topLeftCell="B2" workbookViewId="0">
      <selection activeCell="C22" sqref="C22"/>
    </sheetView>
  </sheetViews>
  <sheetFormatPr defaultColWidth="9.14285714285714" defaultRowHeight="12.75" outlineLevelRow="7" outlineLevelCol="4"/>
  <cols>
    <col min="1" max="1" width="11.8952380952381" customWidth="1"/>
    <col min="2" max="2" width="11" customWidth="1"/>
    <col min="4" max="4" width="13" customWidth="1"/>
    <col min="5" max="5" width="11.8571428571429"/>
  </cols>
  <sheetData>
    <row r="1" spans="1:2">
      <c r="A1" t="s">
        <v>8</v>
      </c>
      <c r="B1">
        <v>5.25</v>
      </c>
    </row>
    <row r="2" ht="14.25" spans="1:5">
      <c r="A2" s="83" t="s">
        <v>9</v>
      </c>
      <c r="B2" s="83"/>
      <c r="C2" s="83"/>
      <c r="D2" s="83"/>
      <c r="E2" s="83"/>
    </row>
    <row r="3" ht="14.25" spans="1:5">
      <c r="A3" s="84" t="s">
        <v>10</v>
      </c>
      <c r="B3" s="84" t="s">
        <v>11</v>
      </c>
      <c r="C3" s="84" t="s">
        <v>12</v>
      </c>
      <c r="D3" s="84" t="s">
        <v>13</v>
      </c>
      <c r="E3" s="84" t="s">
        <v>14</v>
      </c>
    </row>
    <row r="4" spans="1:5">
      <c r="A4" s="9" t="s">
        <v>15</v>
      </c>
      <c r="B4" s="9">
        <v>7520</v>
      </c>
      <c r="C4" s="15">
        <v>1.12</v>
      </c>
      <c r="D4" s="15">
        <f>B4*C4</f>
        <v>8422.4</v>
      </c>
      <c r="E4" s="15">
        <f>D4/B1</f>
        <v>1604.26666666667</v>
      </c>
    </row>
    <row r="5" spans="1:5">
      <c r="A5" s="9" t="s">
        <v>16</v>
      </c>
      <c r="B5" s="9">
        <v>3250</v>
      </c>
      <c r="C5" s="15">
        <v>0.7</v>
      </c>
      <c r="D5" s="15">
        <f>B5*C5</f>
        <v>2275</v>
      </c>
      <c r="E5" s="15">
        <f>D5/B1</f>
        <v>433.333333333333</v>
      </c>
    </row>
    <row r="6" spans="1:5">
      <c r="A6" s="9" t="s">
        <v>17</v>
      </c>
      <c r="B6" s="9">
        <v>8330</v>
      </c>
      <c r="C6" s="15">
        <v>0.12</v>
      </c>
      <c r="D6" s="15">
        <f>B6*C6</f>
        <v>999.6</v>
      </c>
      <c r="E6" s="15">
        <f>D6/B1</f>
        <v>190.4</v>
      </c>
    </row>
    <row r="7" spans="1:5">
      <c r="A7" s="9" t="s">
        <v>18</v>
      </c>
      <c r="B7" s="9">
        <v>11225</v>
      </c>
      <c r="C7" s="15">
        <v>0.07</v>
      </c>
      <c r="D7" s="15">
        <f>B7*C7</f>
        <v>785.75</v>
      </c>
      <c r="E7" s="15">
        <f>D7/B1</f>
        <v>149.666666666667</v>
      </c>
    </row>
    <row r="8" spans="1:5">
      <c r="A8" s="9" t="s">
        <v>19</v>
      </c>
      <c r="B8" s="9">
        <f>B7+B6+B5+B4</f>
        <v>30325</v>
      </c>
      <c r="C8" s="15">
        <f>C7+C6+C5+C4</f>
        <v>2.01</v>
      </c>
      <c r="D8" s="15">
        <f>D7+D6+D5+D4</f>
        <v>12482.75</v>
      </c>
      <c r="E8" s="15">
        <f>D8/B1</f>
        <v>2377.66666666667</v>
      </c>
    </row>
  </sheetData>
  <mergeCells count="1">
    <mergeCell ref="A2:E2"/>
  </mergeCells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G7"/>
  <sheetViews>
    <sheetView zoomScale="265" zoomScaleNormal="265" topLeftCell="B2" workbookViewId="0">
      <selection activeCell="G4" sqref="G4:G7"/>
    </sheetView>
  </sheetViews>
  <sheetFormatPr defaultColWidth="9.14285714285714" defaultRowHeight="12.75" outlineLevelRow="6" outlineLevelCol="6"/>
  <cols>
    <col min="1" max="1" width="10.352380952381" customWidth="1"/>
  </cols>
  <sheetData>
    <row r="1" ht="14.25" spans="1:7">
      <c r="A1" s="79" t="s">
        <v>20</v>
      </c>
      <c r="B1" s="79"/>
      <c r="C1" s="79"/>
      <c r="D1" s="79"/>
      <c r="E1" s="79"/>
      <c r="F1" s="79"/>
      <c r="G1" s="79"/>
    </row>
    <row r="2" spans="1:7">
      <c r="A2" s="9" t="s">
        <v>21</v>
      </c>
      <c r="B2" s="40"/>
      <c r="C2" s="40"/>
      <c r="D2" s="40"/>
      <c r="E2" s="40"/>
      <c r="F2" s="40"/>
      <c r="G2" s="40"/>
    </row>
    <row r="3" spans="1:7">
      <c r="A3" s="80" t="s">
        <v>22</v>
      </c>
      <c r="B3" s="80" t="s">
        <v>23</v>
      </c>
      <c r="C3" s="80" t="s">
        <v>24</v>
      </c>
      <c r="D3" s="80" t="s">
        <v>25</v>
      </c>
      <c r="E3" s="80" t="s">
        <v>26</v>
      </c>
      <c r="F3" s="80" t="s">
        <v>27</v>
      </c>
      <c r="G3" s="81" t="s">
        <v>28</v>
      </c>
    </row>
    <row r="4" spans="1:7">
      <c r="A4" s="80" t="s">
        <v>29</v>
      </c>
      <c r="B4" s="9">
        <v>7.5</v>
      </c>
      <c r="C4" s="9">
        <v>7</v>
      </c>
      <c r="D4" s="9">
        <v>8.9</v>
      </c>
      <c r="E4" s="9">
        <v>6.5</v>
      </c>
      <c r="F4" s="82">
        <f>SUM(B4:E4)</f>
        <v>29.9</v>
      </c>
      <c r="G4" s="9">
        <f>AVERAGE(B4:E4)</f>
        <v>7.475</v>
      </c>
    </row>
    <row r="5" spans="1:7">
      <c r="A5" s="80" t="s">
        <v>30</v>
      </c>
      <c r="B5" s="9">
        <v>6.3</v>
      </c>
      <c r="C5" s="9">
        <v>6.7</v>
      </c>
      <c r="D5" s="9">
        <v>8.8</v>
      </c>
      <c r="E5" s="9">
        <v>9.5</v>
      </c>
      <c r="F5" s="82">
        <f>SUM(B5:E5)</f>
        <v>31.3</v>
      </c>
      <c r="G5" s="9">
        <f>AVERAGE(B5:E5)</f>
        <v>7.825</v>
      </c>
    </row>
    <row r="6" spans="1:7">
      <c r="A6" s="80" t="s">
        <v>31</v>
      </c>
      <c r="B6" s="9">
        <v>9.5</v>
      </c>
      <c r="C6" s="9">
        <v>8.6</v>
      </c>
      <c r="D6" s="9">
        <v>3.2</v>
      </c>
      <c r="E6" s="9">
        <v>4.5</v>
      </c>
      <c r="F6" s="82">
        <f>SUM(B6:E6)</f>
        <v>25.8</v>
      </c>
      <c r="G6" s="9">
        <f>AVERAGE(B6:E6)</f>
        <v>6.45</v>
      </c>
    </row>
    <row r="7" spans="1:7">
      <c r="A7" s="80" t="s">
        <v>32</v>
      </c>
      <c r="B7" s="9">
        <v>9</v>
      </c>
      <c r="C7" s="9">
        <v>7.2</v>
      </c>
      <c r="D7" s="9">
        <v>6.3</v>
      </c>
      <c r="E7" s="9">
        <v>8</v>
      </c>
      <c r="F7" s="82">
        <f>SUM(B7:E7)</f>
        <v>30.5</v>
      </c>
      <c r="G7" s="9">
        <f>AVERAGE(B7:E7)</f>
        <v>7.625</v>
      </c>
    </row>
  </sheetData>
  <mergeCells count="2">
    <mergeCell ref="A1:G1"/>
    <mergeCell ref="B2:G2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B7"/>
  <sheetViews>
    <sheetView zoomScale="190" zoomScaleNormal="190" workbookViewId="0">
      <selection activeCell="B7" sqref="B7"/>
    </sheetView>
  </sheetViews>
  <sheetFormatPr defaultColWidth="8.8" defaultRowHeight="12.75" outlineLevelRow="6" outlineLevelCol="1"/>
  <cols>
    <col min="2" max="2" width="10.7428571428571" customWidth="1"/>
  </cols>
  <sheetData>
    <row r="1" spans="1:1">
      <c r="A1" t="s">
        <v>33</v>
      </c>
    </row>
    <row r="2" spans="1:2">
      <c r="A2" t="s">
        <v>34</v>
      </c>
      <c r="B2" t="s">
        <v>35</v>
      </c>
    </row>
    <row r="3" spans="1:2">
      <c r="A3" t="s">
        <v>36</v>
      </c>
      <c r="B3" t="s">
        <v>37</v>
      </c>
    </row>
    <row r="4" spans="1:2">
      <c r="A4" t="s">
        <v>38</v>
      </c>
      <c r="B4" t="s">
        <v>39</v>
      </c>
    </row>
    <row r="5" spans="1:2">
      <c r="A5" t="s">
        <v>40</v>
      </c>
      <c r="B5" t="s">
        <v>41</v>
      </c>
    </row>
    <row r="6" spans="1:2">
      <c r="A6" t="s">
        <v>42</v>
      </c>
      <c r="B6" t="s">
        <v>43</v>
      </c>
    </row>
    <row r="7" spans="1:2">
      <c r="A7" t="s">
        <v>44</v>
      </c>
      <c r="B7" t="s">
        <v>45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D9"/>
  <sheetViews>
    <sheetView zoomScale="190" zoomScaleNormal="190" topLeftCell="A4" workbookViewId="0">
      <selection activeCell="A2" sqref="A2"/>
    </sheetView>
  </sheetViews>
  <sheetFormatPr defaultColWidth="9.14285714285714" defaultRowHeight="12.75" outlineLevelCol="3"/>
  <cols>
    <col min="1" max="1" width="13.1619047619048" customWidth="1"/>
    <col min="4" max="4" width="11.7904761904762" customWidth="1"/>
  </cols>
  <sheetData>
    <row r="1" spans="1:4">
      <c r="A1" s="77" t="s">
        <v>46</v>
      </c>
      <c r="B1" s="77" t="s">
        <v>47</v>
      </c>
      <c r="C1" s="78" t="s">
        <v>48</v>
      </c>
      <c r="D1" s="78" t="s">
        <v>49</v>
      </c>
    </row>
    <row r="2" spans="1:4">
      <c r="A2" s="9" t="s">
        <v>50</v>
      </c>
      <c r="B2" s="9" t="s">
        <v>51</v>
      </c>
      <c r="C2" s="9" t="b">
        <f>A2&gt;B2</f>
        <v>1</v>
      </c>
      <c r="D2" s="9" t="str">
        <f>IF(A2&gt;B2,"é maior","é menor")</f>
        <v>é maior</v>
      </c>
    </row>
    <row r="4" spans="1:3">
      <c r="A4" s="16" t="s">
        <v>52</v>
      </c>
      <c r="B4" s="16"/>
      <c r="C4" s="16"/>
    </row>
    <row r="5" spans="1:3">
      <c r="A5" s="11" t="str">
        <f>IF(B9="Warley 08","Minha mensagem","")</f>
        <v/>
      </c>
      <c r="B5" s="11"/>
      <c r="C5" s="11"/>
    </row>
    <row r="6" spans="1:3">
      <c r="A6" s="11"/>
      <c r="B6" s="11"/>
      <c r="C6" s="11"/>
    </row>
    <row r="7" spans="1:3">
      <c r="A7" s="11"/>
      <c r="B7" s="11"/>
      <c r="C7" s="11"/>
    </row>
    <row r="8" spans="1:3">
      <c r="A8" s="11"/>
      <c r="B8" s="11"/>
      <c r="C8" s="11"/>
    </row>
    <row r="9" spans="1:3">
      <c r="A9" s="17" t="s">
        <v>53</v>
      </c>
      <c r="B9" t="s">
        <v>54</v>
      </c>
      <c r="C9" t="str">
        <f>IF(B9="Warley 08","o mizeravel é um gênio","erouuu")</f>
        <v>erouuu</v>
      </c>
    </row>
  </sheetData>
  <mergeCells count="2">
    <mergeCell ref="A4:C4"/>
    <mergeCell ref="A5:C8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F8"/>
  <sheetViews>
    <sheetView zoomScale="205" zoomScaleNormal="205" workbookViewId="0">
      <selection activeCell="A1" sqref="A1:F8"/>
    </sheetView>
  </sheetViews>
  <sheetFormatPr defaultColWidth="9.14285714285714" defaultRowHeight="12.75" outlineLevelRow="7" outlineLevelCol="5"/>
  <cols>
    <col min="5" max="5" width="9.96190476190476" customWidth="1"/>
  </cols>
  <sheetData>
    <row r="1" spans="1:6">
      <c r="A1" s="71" t="s">
        <v>55</v>
      </c>
      <c r="B1" s="72"/>
      <c r="C1" s="72"/>
      <c r="D1" s="72"/>
      <c r="E1" s="72"/>
      <c r="F1" s="73"/>
    </row>
    <row r="2" spans="1:6">
      <c r="A2" s="9" t="s">
        <v>21</v>
      </c>
      <c r="B2" s="32"/>
      <c r="C2" s="74"/>
      <c r="D2" s="74"/>
      <c r="E2" s="74"/>
      <c r="F2" s="33"/>
    </row>
    <row r="3" spans="1:6">
      <c r="A3" s="75" t="s">
        <v>22</v>
      </c>
      <c r="B3" s="75" t="s">
        <v>56</v>
      </c>
      <c r="C3" s="75" t="s">
        <v>57</v>
      </c>
      <c r="D3" s="75" t="s">
        <v>58</v>
      </c>
      <c r="E3" s="75" t="s">
        <v>28</v>
      </c>
      <c r="F3" s="75" t="s">
        <v>59</v>
      </c>
    </row>
    <row r="4" spans="1:6">
      <c r="A4" s="75" t="s">
        <v>60</v>
      </c>
      <c r="B4" s="9">
        <v>7</v>
      </c>
      <c r="C4" s="9">
        <v>8.2</v>
      </c>
      <c r="D4" s="9">
        <v>8.6</v>
      </c>
      <c r="E4" s="76">
        <f>AVERAGE(B4:D4)</f>
        <v>7.93333333333333</v>
      </c>
      <c r="F4" s="9" t="str">
        <f>IF(E4&gt;=7,"Aprovado","Recuperação")</f>
        <v>Aprovado</v>
      </c>
    </row>
    <row r="5" spans="1:6">
      <c r="A5" s="75" t="s">
        <v>61</v>
      </c>
      <c r="B5" s="9">
        <v>7.2</v>
      </c>
      <c r="C5" s="9">
        <v>7.5</v>
      </c>
      <c r="D5" s="9">
        <v>8</v>
      </c>
      <c r="E5" s="76">
        <f>AVERAGE(B5:D5)</f>
        <v>7.56666666666667</v>
      </c>
      <c r="F5" s="9" t="str">
        <f>IF(E5&gt;=7,"Aprovado","Recuperação")</f>
        <v>Aprovado</v>
      </c>
    </row>
    <row r="6" spans="1:6">
      <c r="A6" s="75" t="s">
        <v>62</v>
      </c>
      <c r="B6" s="9">
        <v>6.3</v>
      </c>
      <c r="C6" s="9">
        <v>10</v>
      </c>
      <c r="D6" s="9">
        <v>7.5</v>
      </c>
      <c r="E6" s="76">
        <v>7.9</v>
      </c>
      <c r="F6" s="9" t="str">
        <f>IF(E6&gt;=7,"aprovado","Recuperação")</f>
        <v>aprovado</v>
      </c>
    </row>
    <row r="7" spans="1:6">
      <c r="A7" s="75" t="s">
        <v>63</v>
      </c>
      <c r="B7" s="9">
        <v>9.2</v>
      </c>
      <c r="C7" s="9">
        <v>6.6</v>
      </c>
      <c r="D7" s="9">
        <v>7.2</v>
      </c>
      <c r="E7" s="76">
        <v>7.7</v>
      </c>
      <c r="F7" s="9" t="str">
        <f>IF(E7&gt;=7,"Aprovado","Recuperação")</f>
        <v>Aprovado</v>
      </c>
    </row>
    <row r="8" spans="1:6">
      <c r="A8" s="75" t="s">
        <v>64</v>
      </c>
      <c r="B8" s="9">
        <v>2.9</v>
      </c>
      <c r="C8" s="9">
        <v>3.4</v>
      </c>
      <c r="D8" s="9">
        <v>5.2</v>
      </c>
      <c r="E8" s="76">
        <f>AVERAGE(B8:D8)</f>
        <v>3.83333333333333</v>
      </c>
      <c r="F8" s="9" t="str">
        <f>IF(E8&gt;G5=7,"Aprovado","Recuperação")</f>
        <v>Recuperação</v>
      </c>
    </row>
  </sheetData>
  <mergeCells count="2">
    <mergeCell ref="A1:F1"/>
    <mergeCell ref="B2:F2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H8"/>
  <sheetViews>
    <sheetView zoomScale="190" zoomScaleNormal="190" workbookViewId="0">
      <selection activeCell="A1" sqref="A1:H8"/>
    </sheetView>
  </sheetViews>
  <sheetFormatPr defaultColWidth="9.14285714285714" defaultRowHeight="12.75" outlineLevelRow="7" outlineLevelCol="7"/>
  <cols>
    <col min="1" max="1" width="11.7333333333333" customWidth="1"/>
    <col min="2" max="2" width="10.2857142857143"/>
    <col min="6" max="6" width="10.7428571428571" customWidth="1"/>
  </cols>
  <sheetData>
    <row r="1" ht="15.75" spans="1:8">
      <c r="A1" s="64" t="s">
        <v>65</v>
      </c>
      <c r="B1" s="64"/>
      <c r="C1" s="64"/>
      <c r="D1" s="64"/>
      <c r="E1" s="64"/>
      <c r="F1" s="64"/>
      <c r="G1" s="64"/>
      <c r="H1" s="64"/>
    </row>
    <row r="2" ht="14.25" spans="1:8">
      <c r="A2" s="65" t="s">
        <v>21</v>
      </c>
      <c r="B2" s="40"/>
      <c r="C2" s="40"/>
      <c r="D2" s="40"/>
      <c r="E2" s="40"/>
      <c r="F2" s="40"/>
      <c r="G2" s="65" t="s">
        <v>66</v>
      </c>
      <c r="H2" s="66">
        <v>0.15</v>
      </c>
    </row>
    <row r="3" ht="25.5" spans="1:8">
      <c r="A3" s="67" t="s">
        <v>67</v>
      </c>
      <c r="B3" s="67" t="s">
        <v>68</v>
      </c>
      <c r="C3" s="68" t="s">
        <v>69</v>
      </c>
      <c r="D3" s="67" t="s">
        <v>70</v>
      </c>
      <c r="E3" s="68" t="s">
        <v>71</v>
      </c>
      <c r="F3" s="67" t="s">
        <v>72</v>
      </c>
      <c r="G3" s="67" t="s">
        <v>73</v>
      </c>
      <c r="H3" s="69" t="s">
        <v>19</v>
      </c>
    </row>
    <row r="4" spans="1:8">
      <c r="A4" s="9" t="s">
        <v>74</v>
      </c>
      <c r="B4" s="15">
        <v>10</v>
      </c>
      <c r="C4" s="70">
        <v>45301</v>
      </c>
      <c r="D4" s="40">
        <v>60</v>
      </c>
      <c r="E4" s="70">
        <v>45397</v>
      </c>
      <c r="F4" s="9" t="str">
        <f>IF(C4+D4&lt;=E4,"SIM","NÃO")</f>
        <v>SIM</v>
      </c>
      <c r="G4" s="9"/>
      <c r="H4" s="9"/>
    </row>
    <row r="5" spans="1:8">
      <c r="A5" s="9" t="s">
        <v>75</v>
      </c>
      <c r="B5" s="15">
        <v>15</v>
      </c>
      <c r="C5" s="70">
        <v>45306</v>
      </c>
      <c r="D5" s="40">
        <v>3</v>
      </c>
      <c r="E5" s="70">
        <v>45307</v>
      </c>
      <c r="F5" s="9"/>
      <c r="G5" s="9"/>
      <c r="H5" s="9"/>
    </row>
    <row r="6" spans="1:8">
      <c r="A6" s="9" t="s">
        <v>76</v>
      </c>
      <c r="B6" s="15">
        <v>90</v>
      </c>
      <c r="C6" s="70">
        <v>45344</v>
      </c>
      <c r="D6" s="40">
        <v>2</v>
      </c>
      <c r="E6" s="70">
        <v>45352</v>
      </c>
      <c r="F6" s="9"/>
      <c r="G6" s="9"/>
      <c r="H6" s="9"/>
    </row>
    <row r="7" spans="1:8">
      <c r="A7" s="9" t="s">
        <v>77</v>
      </c>
      <c r="B7" s="15">
        <v>120</v>
      </c>
      <c r="C7" s="70">
        <v>45354</v>
      </c>
      <c r="D7" s="40">
        <v>5</v>
      </c>
      <c r="E7" s="70">
        <v>45358</v>
      </c>
      <c r="F7" s="9"/>
      <c r="G7" s="9"/>
      <c r="H7" s="9"/>
    </row>
    <row r="8" spans="1:8">
      <c r="A8" s="9" t="s">
        <v>78</v>
      </c>
      <c r="B8" s="15">
        <v>50</v>
      </c>
      <c r="C8" s="70">
        <v>45366</v>
      </c>
      <c r="D8" s="40">
        <v>10</v>
      </c>
      <c r="E8" s="70">
        <v>45381</v>
      </c>
      <c r="F8" s="9"/>
      <c r="G8" s="9"/>
      <c r="H8" s="9"/>
    </row>
  </sheetData>
  <mergeCells count="2">
    <mergeCell ref="A1:H1"/>
    <mergeCell ref="B2:F2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K16"/>
  <sheetViews>
    <sheetView zoomScale="175" zoomScaleNormal="175" workbookViewId="0">
      <selection activeCell="J1" sqref="J1:K1"/>
    </sheetView>
  </sheetViews>
  <sheetFormatPr defaultColWidth="9.14285714285714" defaultRowHeight="12.75"/>
  <cols>
    <col min="1" max="1" width="12.4857142857143" customWidth="1"/>
  </cols>
  <sheetData>
    <row r="1" spans="1:11">
      <c r="A1" t="s">
        <v>79</v>
      </c>
      <c r="B1">
        <v>1</v>
      </c>
      <c r="C1">
        <v>5</v>
      </c>
      <c r="D1">
        <v>3</v>
      </c>
      <c r="E1">
        <f>B1+C1*D1</f>
        <v>16</v>
      </c>
      <c r="I1" s="58" t="s">
        <v>80</v>
      </c>
      <c r="J1" s="59">
        <v>5</v>
      </c>
      <c r="K1" s="59"/>
    </row>
    <row r="2" spans="1:11">
      <c r="A2" t="s">
        <v>79</v>
      </c>
      <c r="B2">
        <v>2</v>
      </c>
      <c r="C2">
        <v>10</v>
      </c>
      <c r="D2">
        <v>6</v>
      </c>
      <c r="E2">
        <f t="shared" ref="E2:E10" si="0">B2+C2*D2</f>
        <v>62</v>
      </c>
      <c r="I2" s="58">
        <v>1</v>
      </c>
      <c r="J2" s="60" t="s">
        <v>42</v>
      </c>
      <c r="K2" s="61">
        <f>I2*$J$1</f>
        <v>5</v>
      </c>
    </row>
    <row r="3" spans="1:11">
      <c r="A3" t="s">
        <v>79</v>
      </c>
      <c r="B3">
        <v>3</v>
      </c>
      <c r="C3">
        <v>15</v>
      </c>
      <c r="D3">
        <v>9</v>
      </c>
      <c r="E3">
        <f t="shared" si="0"/>
        <v>138</v>
      </c>
      <c r="I3" s="58">
        <v>2</v>
      </c>
      <c r="J3" s="60" t="s">
        <v>42</v>
      </c>
      <c r="K3" s="61">
        <f t="shared" ref="K3:K11" si="1">I3*$J$1</f>
        <v>10</v>
      </c>
    </row>
    <row r="4" spans="1:11">
      <c r="A4" t="s">
        <v>79</v>
      </c>
      <c r="B4">
        <v>4</v>
      </c>
      <c r="C4">
        <v>20</v>
      </c>
      <c r="D4">
        <v>12</v>
      </c>
      <c r="E4">
        <f t="shared" si="0"/>
        <v>244</v>
      </c>
      <c r="I4" s="58">
        <v>3</v>
      </c>
      <c r="J4" s="62" t="s">
        <v>42</v>
      </c>
      <c r="K4" s="61">
        <f t="shared" si="1"/>
        <v>15</v>
      </c>
    </row>
    <row r="5" spans="1:11">
      <c r="A5" t="s">
        <v>79</v>
      </c>
      <c r="B5">
        <v>5</v>
      </c>
      <c r="C5">
        <v>25</v>
      </c>
      <c r="D5">
        <v>15</v>
      </c>
      <c r="E5">
        <f t="shared" si="0"/>
        <v>380</v>
      </c>
      <c r="I5" s="58">
        <v>4</v>
      </c>
      <c r="J5" s="63" t="s">
        <v>42</v>
      </c>
      <c r="K5" s="61">
        <f t="shared" si="1"/>
        <v>20</v>
      </c>
    </row>
    <row r="6" spans="1:11">
      <c r="A6" t="s">
        <v>79</v>
      </c>
      <c r="B6">
        <v>6</v>
      </c>
      <c r="C6">
        <v>30</v>
      </c>
      <c r="D6">
        <v>18</v>
      </c>
      <c r="E6">
        <f t="shared" si="0"/>
        <v>546</v>
      </c>
      <c r="I6" s="58">
        <v>5</v>
      </c>
      <c r="J6" s="63" t="s">
        <v>42</v>
      </c>
      <c r="K6" s="61">
        <f t="shared" si="1"/>
        <v>25</v>
      </c>
    </row>
    <row r="7" spans="2:11">
      <c r="B7">
        <v>7</v>
      </c>
      <c r="C7">
        <v>35</v>
      </c>
      <c r="D7">
        <v>21</v>
      </c>
      <c r="E7">
        <f t="shared" si="0"/>
        <v>742</v>
      </c>
      <c r="I7" s="58">
        <v>6</v>
      </c>
      <c r="J7" s="63" t="s">
        <v>42</v>
      </c>
      <c r="K7" s="61">
        <f t="shared" si="1"/>
        <v>30</v>
      </c>
    </row>
    <row r="8" spans="2:11">
      <c r="B8">
        <v>8</v>
      </c>
      <c r="C8">
        <v>40</v>
      </c>
      <c r="D8">
        <v>24</v>
      </c>
      <c r="E8">
        <f t="shared" si="0"/>
        <v>968</v>
      </c>
      <c r="I8" s="58">
        <v>7</v>
      </c>
      <c r="J8" s="63" t="s">
        <v>42</v>
      </c>
      <c r="K8" s="61">
        <f t="shared" si="1"/>
        <v>35</v>
      </c>
    </row>
    <row r="9" spans="2:11">
      <c r="B9">
        <v>9</v>
      </c>
      <c r="C9">
        <v>45</v>
      </c>
      <c r="D9">
        <v>27</v>
      </c>
      <c r="E9">
        <f t="shared" si="0"/>
        <v>1224</v>
      </c>
      <c r="I9" s="58">
        <v>8</v>
      </c>
      <c r="J9" s="63" t="s">
        <v>42</v>
      </c>
      <c r="K9" s="61">
        <f t="shared" si="1"/>
        <v>40</v>
      </c>
    </row>
    <row r="10" spans="2:11">
      <c r="B10">
        <v>10</v>
      </c>
      <c r="C10">
        <v>50</v>
      </c>
      <c r="D10">
        <v>30</v>
      </c>
      <c r="E10">
        <f t="shared" si="0"/>
        <v>1510</v>
      </c>
      <c r="I10" s="58">
        <v>9</v>
      </c>
      <c r="J10" s="63" t="s">
        <v>42</v>
      </c>
      <c r="K10" s="61">
        <f t="shared" si="1"/>
        <v>45</v>
      </c>
    </row>
    <row r="11" spans="9:11">
      <c r="I11" s="58">
        <v>10</v>
      </c>
      <c r="J11" s="63" t="s">
        <v>42</v>
      </c>
      <c r="K11" s="61">
        <f t="shared" si="1"/>
        <v>50</v>
      </c>
    </row>
    <row r="16" spans="6:6">
      <c r="F16" s="57"/>
    </row>
  </sheetData>
  <mergeCells count="1">
    <mergeCell ref="J1:K1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E9"/>
  <sheetViews>
    <sheetView zoomScale="175" zoomScaleNormal="175" workbookViewId="0">
      <selection activeCell="B7" sqref="B7"/>
    </sheetView>
  </sheetViews>
  <sheetFormatPr defaultColWidth="9.14285714285714" defaultRowHeight="12.75" outlineLevelCol="4"/>
  <cols>
    <col min="1" max="1" width="15.752380952381" customWidth="1"/>
    <col min="2" max="2" width="12.8571428571429"/>
  </cols>
  <sheetData>
    <row r="1" spans="1:2">
      <c r="A1" t="s">
        <v>81</v>
      </c>
      <c r="B1">
        <f ca="1">RAND()</f>
        <v>0.618522660624546</v>
      </c>
    </row>
    <row r="2" spans="1:2">
      <c r="A2" t="s">
        <v>82</v>
      </c>
      <c r="B2">
        <f ca="1">RANDBETWEEN(0,100)</f>
        <v>4</v>
      </c>
    </row>
    <row r="5" spans="1:5">
      <c r="A5" s="52" t="s">
        <v>83</v>
      </c>
      <c r="B5" s="52"/>
      <c r="C5" s="52"/>
      <c r="D5" s="53" t="s">
        <v>84</v>
      </c>
      <c r="E5" s="53"/>
    </row>
    <row r="6" spans="1:5">
      <c r="A6" s="54" t="s">
        <v>85</v>
      </c>
      <c r="B6" s="15">
        <v>50</v>
      </c>
      <c r="C6" s="9"/>
      <c r="D6" s="55">
        <f>B6*100</f>
        <v>5000</v>
      </c>
      <c r="E6" s="55"/>
    </row>
    <row r="7" spans="1:5">
      <c r="A7" s="9"/>
      <c r="B7" s="9"/>
      <c r="C7" s="9"/>
      <c r="D7" s="55"/>
      <c r="E7" s="55"/>
    </row>
    <row r="8" spans="1:5">
      <c r="A8" s="14" t="s">
        <v>46</v>
      </c>
      <c r="B8" s="14" t="s">
        <v>47</v>
      </c>
      <c r="C8" s="14" t="s">
        <v>86</v>
      </c>
      <c r="D8" s="55"/>
      <c r="E8" s="55"/>
    </row>
    <row r="9" spans="1:5">
      <c r="A9" s="9">
        <f ca="1">RANDBETWEEN(0,$B$6)</f>
        <v>45</v>
      </c>
      <c r="B9" s="9">
        <f ca="1">RANDBETWEEN(0,$B$6)</f>
        <v>40</v>
      </c>
      <c r="C9" s="9">
        <f ca="1">RANDBETWEEN(0,$B$6)</f>
        <v>50</v>
      </c>
      <c r="D9" s="56" t="str">
        <f ca="1">IF(AND(A9=B9,B9=C9),"GANHOU","FOI QUASE")</f>
        <v>FOI QUASE</v>
      </c>
      <c r="E9" s="56"/>
    </row>
  </sheetData>
  <mergeCells count="4">
    <mergeCell ref="A5:C5"/>
    <mergeCell ref="D5:E5"/>
    <mergeCell ref="D9:E9"/>
    <mergeCell ref="D6:E8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F1:P10"/>
  <sheetViews>
    <sheetView zoomScale="190" zoomScaleNormal="190" workbookViewId="0">
      <selection activeCell="J19" sqref="J19"/>
    </sheetView>
  </sheetViews>
  <sheetFormatPr defaultColWidth="9.14285714285714" defaultRowHeight="12.75"/>
  <cols>
    <col min="12" max="12" width="11.8" customWidth="1"/>
    <col min="13" max="13" width="11.2666666666667" customWidth="1"/>
    <col min="14" max="14" width="10.3809523809524" customWidth="1"/>
    <col min="15" max="15" width="10.3047619047619" customWidth="1"/>
  </cols>
  <sheetData>
    <row r="1" spans="6:16">
      <c r="F1" s="40" t="s">
        <v>87</v>
      </c>
      <c r="G1" s="40"/>
      <c r="H1" s="40"/>
      <c r="I1" s="40"/>
      <c r="J1" s="40"/>
      <c r="K1" s="40"/>
      <c r="L1" s="32"/>
      <c r="M1" s="49"/>
      <c r="N1" s="48" t="s">
        <v>88</v>
      </c>
      <c r="O1" s="9"/>
      <c r="P1" s="49"/>
    </row>
    <row r="2" spans="6:16">
      <c r="F2" s="9" t="s">
        <v>22</v>
      </c>
      <c r="G2" s="9" t="s">
        <v>89</v>
      </c>
      <c r="H2" s="9" t="s">
        <v>90</v>
      </c>
      <c r="I2" s="9" t="s">
        <v>91</v>
      </c>
      <c r="J2" s="9" t="s">
        <v>92</v>
      </c>
      <c r="K2" s="9" t="s">
        <v>28</v>
      </c>
      <c r="L2" s="9" t="s">
        <v>59</v>
      </c>
      <c r="M2" s="50"/>
      <c r="N2" s="9" t="s">
        <v>93</v>
      </c>
      <c r="O2" s="48">
        <f ca="1">COUNTIF($L$3:$L$10,N2)</f>
        <v>3</v>
      </c>
      <c r="P2" s="50"/>
    </row>
    <row r="3" spans="6:16">
      <c r="F3" s="9" t="s">
        <v>94</v>
      </c>
      <c r="G3" s="48">
        <f ca="1">RANDBETWEEN(10,100)/10</f>
        <v>4.4</v>
      </c>
      <c r="H3" s="48">
        <f ca="1">RANDBETWEEN(10,100)/10</f>
        <v>8.5</v>
      </c>
      <c r="I3" s="48">
        <f ca="1">RANDBETWEEN(10,100)/10</f>
        <v>4.8</v>
      </c>
      <c r="J3" s="48">
        <f ca="1">RANDBETWEEN(10,100)/10</f>
        <v>9.5</v>
      </c>
      <c r="K3" s="51">
        <f ca="1">AVERAGE(G3:J3)</f>
        <v>6.8</v>
      </c>
      <c r="L3" s="9" t="str">
        <f ca="1">IF(K3&gt;=6,"Aprovado",IF(K3&lt;3,"Reprovado","Recuperação"))</f>
        <v>Aprovado</v>
      </c>
      <c r="M3" s="50"/>
      <c r="N3" s="9" t="s">
        <v>95</v>
      </c>
      <c r="O3" s="48">
        <f ca="1">COUNTIF($L$3:$L$10,N3)</f>
        <v>0</v>
      </c>
      <c r="P3" s="50"/>
    </row>
    <row r="4" spans="6:16">
      <c r="F4" s="9" t="s">
        <v>96</v>
      </c>
      <c r="G4" s="48">
        <f ca="1" t="shared" ref="G4:G10" si="0">RANDBETWEEN(10,100)/10</f>
        <v>9.3</v>
      </c>
      <c r="H4" s="48">
        <f ca="1" t="shared" ref="H4:H10" si="1">RANDBETWEEN(10,100)/10</f>
        <v>5.7</v>
      </c>
      <c r="I4" s="48">
        <f ca="1" t="shared" ref="I4:I10" si="2">RANDBETWEEN(10,100)/10</f>
        <v>1.7</v>
      </c>
      <c r="J4" s="48">
        <f ca="1" t="shared" ref="J4:J10" si="3">RANDBETWEEN(10,100)/10</f>
        <v>3.7</v>
      </c>
      <c r="K4" s="51">
        <f ca="1" t="shared" ref="K4:K10" si="4">AVERAGE(G4:J4)</f>
        <v>5.1</v>
      </c>
      <c r="L4" s="9" t="str">
        <f ca="1" t="shared" ref="L4:L10" si="5">IF(K4&gt;=6,"Aprovado",IF(K4&lt;3,"Reprovado","Recuperação"))</f>
        <v>Recuperação</v>
      </c>
      <c r="M4" s="50"/>
      <c r="N4" s="9" t="s">
        <v>97</v>
      </c>
      <c r="O4" s="48">
        <f ca="1">COUNTIF($L$3:$L$10,N4)</f>
        <v>5</v>
      </c>
      <c r="P4" s="50"/>
    </row>
    <row r="5" spans="6:15">
      <c r="F5" s="9" t="s">
        <v>98</v>
      </c>
      <c r="G5" s="48">
        <f ca="1" t="shared" si="0"/>
        <v>6.7</v>
      </c>
      <c r="H5" s="48">
        <f ca="1" t="shared" si="1"/>
        <v>1.1</v>
      </c>
      <c r="I5" s="48">
        <f ca="1" t="shared" si="2"/>
        <v>9.7</v>
      </c>
      <c r="J5" s="48">
        <f ca="1" t="shared" si="3"/>
        <v>5.8</v>
      </c>
      <c r="K5" s="51">
        <f ca="1" t="shared" si="4"/>
        <v>5.825</v>
      </c>
      <c r="L5" s="9" t="str">
        <f ca="1" t="shared" si="5"/>
        <v>Recuperação</v>
      </c>
      <c r="N5" s="9"/>
      <c r="O5" s="9"/>
    </row>
    <row r="6" spans="6:12">
      <c r="F6" s="9" t="s">
        <v>99</v>
      </c>
      <c r="G6" s="48">
        <f ca="1" t="shared" si="0"/>
        <v>1.7</v>
      </c>
      <c r="H6" s="48">
        <f ca="1" t="shared" si="1"/>
        <v>4.8</v>
      </c>
      <c r="I6" s="48">
        <f ca="1" t="shared" si="2"/>
        <v>5.4</v>
      </c>
      <c r="J6" s="48">
        <f ca="1" t="shared" si="3"/>
        <v>6.1</v>
      </c>
      <c r="K6" s="51">
        <f ca="1" t="shared" si="4"/>
        <v>4.5</v>
      </c>
      <c r="L6" s="9" t="str">
        <f ca="1" t="shared" si="5"/>
        <v>Recuperação</v>
      </c>
    </row>
    <row r="7" spans="6:12">
      <c r="F7" s="9" t="s">
        <v>100</v>
      </c>
      <c r="G7" s="48">
        <f ca="1" t="shared" si="0"/>
        <v>4.7</v>
      </c>
      <c r="H7" s="48">
        <f ca="1" t="shared" si="1"/>
        <v>4</v>
      </c>
      <c r="I7" s="48">
        <f ca="1" t="shared" si="2"/>
        <v>9.5</v>
      </c>
      <c r="J7" s="48">
        <f ca="1" t="shared" si="3"/>
        <v>5.9</v>
      </c>
      <c r="K7" s="51">
        <f ca="1" t="shared" si="4"/>
        <v>6.025</v>
      </c>
      <c r="L7" s="9" t="str">
        <f ca="1" t="shared" si="5"/>
        <v>Aprovado</v>
      </c>
    </row>
    <row r="8" spans="6:12">
      <c r="F8" s="9" t="s">
        <v>101</v>
      </c>
      <c r="G8" s="48">
        <f ca="1" t="shared" si="0"/>
        <v>6.3</v>
      </c>
      <c r="H8" s="48">
        <f ca="1" t="shared" si="1"/>
        <v>6.1</v>
      </c>
      <c r="I8" s="48">
        <f ca="1" t="shared" si="2"/>
        <v>5.2</v>
      </c>
      <c r="J8" s="48">
        <f ca="1" t="shared" si="3"/>
        <v>4.5</v>
      </c>
      <c r="K8" s="51">
        <f ca="1" t="shared" si="4"/>
        <v>5.525</v>
      </c>
      <c r="L8" s="9" t="str">
        <f ca="1" t="shared" si="5"/>
        <v>Recuperação</v>
      </c>
    </row>
    <row r="9" spans="6:12">
      <c r="F9" s="9" t="s">
        <v>102</v>
      </c>
      <c r="G9" s="48">
        <f ca="1" t="shared" si="0"/>
        <v>6.8</v>
      </c>
      <c r="H9" s="48">
        <f ca="1" t="shared" si="1"/>
        <v>5.5</v>
      </c>
      <c r="I9" s="48">
        <f ca="1" t="shared" si="2"/>
        <v>4.9</v>
      </c>
      <c r="J9" s="48">
        <f ca="1" t="shared" si="3"/>
        <v>5.3</v>
      </c>
      <c r="K9" s="51">
        <f ca="1" t="shared" si="4"/>
        <v>5.625</v>
      </c>
      <c r="L9" s="9" t="str">
        <f ca="1" t="shared" si="5"/>
        <v>Recuperação</v>
      </c>
    </row>
    <row r="10" spans="6:12">
      <c r="F10" s="9" t="s">
        <v>103</v>
      </c>
      <c r="G10" s="48">
        <f ca="1" t="shared" si="0"/>
        <v>9.8</v>
      </c>
      <c r="H10" s="48">
        <f ca="1" t="shared" si="1"/>
        <v>7.2</v>
      </c>
      <c r="I10" s="48">
        <f ca="1" t="shared" si="2"/>
        <v>9.2</v>
      </c>
      <c r="J10" s="48">
        <f ca="1" t="shared" si="3"/>
        <v>8.9</v>
      </c>
      <c r="K10" s="51">
        <f ca="1" t="shared" si="4"/>
        <v>8.775</v>
      </c>
      <c r="L10" s="9" t="str">
        <f ca="1" t="shared" si="5"/>
        <v>Aprovado</v>
      </c>
    </row>
  </sheetData>
  <mergeCells count="1">
    <mergeCell ref="F1:L1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G6"/>
  <sheetViews>
    <sheetView zoomScale="190" zoomScaleNormal="190" topLeftCell="C1" workbookViewId="0">
      <selection activeCell="L15" sqref="L15"/>
    </sheetView>
  </sheetViews>
  <sheetFormatPr defaultColWidth="9.14285714285714" defaultRowHeight="12.75" outlineLevelRow="5" outlineLevelCol="6"/>
  <cols>
    <col min="1" max="1" width="15.7047619047619" customWidth="1"/>
    <col min="2" max="6" width="9.28571428571429"/>
    <col min="7" max="7" width="12.4" customWidth="1"/>
  </cols>
  <sheetData>
    <row r="1" spans="1:1">
      <c r="A1" t="s">
        <v>104</v>
      </c>
    </row>
    <row r="2" ht="14.25" spans="1:7">
      <c r="A2" s="42" t="s">
        <v>105</v>
      </c>
      <c r="B2" s="43"/>
      <c r="C2" s="43"/>
      <c r="D2" s="43"/>
      <c r="E2" s="43"/>
      <c r="F2" s="43"/>
      <c r="G2" s="44"/>
    </row>
    <row r="3" spans="1:7">
      <c r="A3" s="41" t="s">
        <v>106</v>
      </c>
      <c r="B3" s="41" t="s">
        <v>107</v>
      </c>
      <c r="C3" s="41" t="s">
        <v>108</v>
      </c>
      <c r="D3" s="41" t="s">
        <v>109</v>
      </c>
      <c r="E3" s="41" t="s">
        <v>110</v>
      </c>
      <c r="F3" s="41" t="s">
        <v>111</v>
      </c>
      <c r="G3" s="41" t="s">
        <v>112</v>
      </c>
    </row>
    <row r="4" spans="1:7">
      <c r="A4" s="45" t="s">
        <v>113</v>
      </c>
      <c r="B4" s="46">
        <f ca="1">RANDBETWEEN(400,800)/10</f>
        <v>64.3</v>
      </c>
      <c r="C4" s="46">
        <f ca="1">RANDBETWEEN(400,800)/10</f>
        <v>60.6</v>
      </c>
      <c r="D4" s="46">
        <f ca="1">RANDBETWEEN(400,800)/10</f>
        <v>56.2</v>
      </c>
      <c r="E4" s="46">
        <f ca="1">RANDBETWEEN(400,800)/10</f>
        <v>54.3</v>
      </c>
      <c r="F4" s="15">
        <f ca="1">RANDBETWEEN(400,800)/10</f>
        <v>41.2</v>
      </c>
      <c r="G4" s="47">
        <f ca="1">MAX(B4:F4)/MIN(B4:F4)-1</f>
        <v>0.560679611650485</v>
      </c>
    </row>
    <row r="5" spans="1:7">
      <c r="A5" s="9" t="s">
        <v>114</v>
      </c>
      <c r="B5" s="15">
        <f ca="1">RANDBETWEEN(400,800)/10</f>
        <v>50</v>
      </c>
      <c r="C5" s="15">
        <f ca="1">RANDBETWEEN(400,800)/10</f>
        <v>74.4</v>
      </c>
      <c r="D5" s="15">
        <f ca="1">RANDBETWEEN(400,800)/10</f>
        <v>52.9</v>
      </c>
      <c r="E5" s="15">
        <f ca="1">RANDBETWEEN(400,800)/10</f>
        <v>61.3</v>
      </c>
      <c r="F5" s="15">
        <f ca="1">RANDBETWEEN(400,800)/10</f>
        <v>55.8</v>
      </c>
      <c r="G5" s="47">
        <f ca="1">MAX(B5:F5)/MIN(B5:F5)-1</f>
        <v>0.488</v>
      </c>
    </row>
    <row r="6" spans="1:7">
      <c r="A6" s="9" t="s">
        <v>115</v>
      </c>
      <c r="B6" s="15">
        <f ca="1">RANDBETWEEN(400,800)/10</f>
        <v>75.8</v>
      </c>
      <c r="C6" s="15">
        <f ca="1">RANDBETWEEN(400,800)/10</f>
        <v>75.8</v>
      </c>
      <c r="D6" s="15">
        <f ca="1">RANDBETWEEN(400,800)/10</f>
        <v>50</v>
      </c>
      <c r="E6" s="15">
        <f ca="1">RANDBETWEEN(400,800)/10</f>
        <v>49.9</v>
      </c>
      <c r="F6" s="15">
        <f ca="1">RANDBETWEEN(400,800)/10</f>
        <v>59</v>
      </c>
      <c r="G6" s="47">
        <f ca="1">MAX(B6:F6)/MIN(B6:F6)-1</f>
        <v>0.519038076152305</v>
      </c>
    </row>
  </sheetData>
  <mergeCells count="1">
    <mergeCell ref="A2:F2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/>
  </sheetPr>
  <dimension ref="A1:E10"/>
  <sheetViews>
    <sheetView zoomScale="205" zoomScaleNormal="205" topLeftCell="A2" workbookViewId="0">
      <selection activeCell="D4" sqref="D4"/>
    </sheetView>
  </sheetViews>
  <sheetFormatPr defaultColWidth="9.14285714285714" defaultRowHeight="12.75" outlineLevelCol="4"/>
  <cols>
    <col min="1" max="1" width="10.6571428571429" customWidth="1"/>
    <col min="2" max="2" width="32.3238095238095" customWidth="1"/>
    <col min="3" max="3" width="7.09523809523809" customWidth="1"/>
    <col min="5" max="5" width="11.2857142857143" customWidth="1"/>
  </cols>
  <sheetData>
    <row r="1" spans="1:5">
      <c r="A1" t="s">
        <v>116</v>
      </c>
      <c r="D1" s="38" t="s">
        <v>117</v>
      </c>
      <c r="E1" s="39"/>
    </row>
    <row r="2" spans="4:5">
      <c r="D2" s="9" t="s">
        <v>118</v>
      </c>
      <c r="E2" s="40">
        <f ca="1">COUNTIF(B5:B10,D2)</f>
        <v>1</v>
      </c>
    </row>
    <row r="3" spans="1:5">
      <c r="A3" t="s">
        <v>119</v>
      </c>
      <c r="D3" s="9" t="s">
        <v>120</v>
      </c>
      <c r="E3" s="40">
        <f ca="1">COUNTIF(B5:B10,D3)</f>
        <v>2</v>
      </c>
    </row>
    <row r="4" spans="1:5">
      <c r="A4" s="41" t="s">
        <v>21</v>
      </c>
      <c r="B4" s="41" t="s">
        <v>28</v>
      </c>
      <c r="D4" s="9" t="s">
        <v>121</v>
      </c>
      <c r="E4" s="40">
        <f ca="1">COUNTA(B5:B10)-E3-E2</f>
        <v>3</v>
      </c>
    </row>
    <row r="5" spans="1:2">
      <c r="A5" s="9" t="s">
        <v>122</v>
      </c>
      <c r="B5" s="40">
        <f ca="1" t="shared" ref="B5:B10" si="0">RANDBETWEEN(600,1000)/100</f>
        <v>7.38</v>
      </c>
    </row>
    <row r="6" spans="1:2">
      <c r="A6" s="9" t="s">
        <v>123</v>
      </c>
      <c r="B6" s="40">
        <f ca="1" t="shared" si="0"/>
        <v>7.64</v>
      </c>
    </row>
    <row r="7" spans="1:2">
      <c r="A7" s="9" t="s">
        <v>124</v>
      </c>
      <c r="B7" s="40">
        <f ca="1" t="shared" si="0"/>
        <v>6.66</v>
      </c>
    </row>
    <row r="8" spans="1:2">
      <c r="A8" s="9" t="s">
        <v>125</v>
      </c>
      <c r="B8" s="40">
        <f ca="1" t="shared" si="0"/>
        <v>9.3</v>
      </c>
    </row>
    <row r="9" spans="1:2">
      <c r="A9" s="9" t="s">
        <v>126</v>
      </c>
      <c r="B9" s="40">
        <f ca="1" t="shared" si="0"/>
        <v>8.31</v>
      </c>
    </row>
    <row r="10" spans="1:2">
      <c r="A10" s="9" t="s">
        <v>127</v>
      </c>
      <c r="B10" s="40">
        <f ca="1" t="shared" si="0"/>
        <v>6.97</v>
      </c>
    </row>
  </sheetData>
  <mergeCells count="1">
    <mergeCell ref="D1:E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I44"/>
  <sheetViews>
    <sheetView zoomScale="70" zoomScaleNormal="70" workbookViewId="0">
      <selection activeCell="AL55" sqref="AL55"/>
    </sheetView>
  </sheetViews>
  <sheetFormatPr defaultColWidth="9.14285714285714" defaultRowHeight="12.75"/>
  <cols>
    <col min="1" max="1" width="9.61904761904762" customWidth="1"/>
    <col min="2" max="4" width="10.2857142857143"/>
    <col min="5" max="5" width="12.4" customWidth="1"/>
    <col min="6" max="6" width="10.2857142857143"/>
    <col min="7" max="7" width="10.8666666666667" customWidth="1"/>
  </cols>
  <sheetData>
    <row r="1" spans="1:1">
      <c r="A1" t="s">
        <v>128</v>
      </c>
    </row>
    <row r="2" spans="1:1">
      <c r="A2" t="s">
        <v>129</v>
      </c>
    </row>
    <row r="3" spans="1:7">
      <c r="A3" s="9" t="s">
        <v>130</v>
      </c>
      <c r="B3" s="9" t="s">
        <v>131</v>
      </c>
      <c r="C3" s="9" t="s">
        <v>132</v>
      </c>
      <c r="D3" s="9" t="s">
        <v>133</v>
      </c>
      <c r="E3" s="9" t="s">
        <v>134</v>
      </c>
      <c r="F3" s="9" t="s">
        <v>135</v>
      </c>
      <c r="G3" s="9" t="s">
        <v>136</v>
      </c>
    </row>
    <row r="4" spans="1:7">
      <c r="A4" s="9" t="s">
        <v>137</v>
      </c>
      <c r="B4" s="37">
        <f ca="1" t="shared" ref="B4:G4" si="0">RANDBETWEEN(100,1000)</f>
        <v>217</v>
      </c>
      <c r="C4" s="37">
        <f ca="1" t="shared" si="0"/>
        <v>572</v>
      </c>
      <c r="D4" s="37">
        <f ca="1" t="shared" si="0"/>
        <v>210</v>
      </c>
      <c r="E4" s="37">
        <f ca="1" t="shared" si="0"/>
        <v>645</v>
      </c>
      <c r="F4" s="37">
        <f ca="1" t="shared" si="0"/>
        <v>208</v>
      </c>
      <c r="G4" s="37">
        <f ca="1" t="shared" si="0"/>
        <v>775</v>
      </c>
    </row>
    <row r="5" spans="1:7">
      <c r="A5" s="9" t="s">
        <v>138</v>
      </c>
      <c r="B5" s="37">
        <f ca="1" t="shared" ref="B5:B12" si="1">RANDBETWEEN(100,1000)</f>
        <v>156</v>
      </c>
      <c r="C5" s="37">
        <f ca="1" t="shared" ref="C5:C12" si="2">RANDBETWEEN(100,1000)</f>
        <v>801</v>
      </c>
      <c r="D5" s="37">
        <f ca="1" t="shared" ref="D5:D12" si="3">RANDBETWEEN(100,1000)</f>
        <v>930</v>
      </c>
      <c r="E5" s="37">
        <f ca="1" t="shared" ref="E5:E12" si="4">RANDBETWEEN(100,1000)</f>
        <v>434</v>
      </c>
      <c r="F5" s="37">
        <f ca="1" t="shared" ref="F5:F12" si="5">RANDBETWEEN(100,1000)</f>
        <v>625</v>
      </c>
      <c r="G5" s="37">
        <f ca="1" t="shared" ref="G5:G12" si="6">RANDBETWEEN(100,1000)</f>
        <v>806</v>
      </c>
    </row>
    <row r="6" spans="1:7">
      <c r="A6" s="9" t="s">
        <v>139</v>
      </c>
      <c r="B6" s="37">
        <f ca="1" t="shared" si="1"/>
        <v>495</v>
      </c>
      <c r="C6" s="37">
        <f ca="1" t="shared" si="2"/>
        <v>378</v>
      </c>
      <c r="D6" s="37">
        <f ca="1" t="shared" si="3"/>
        <v>865</v>
      </c>
      <c r="E6" s="37">
        <f ca="1" t="shared" si="4"/>
        <v>705</v>
      </c>
      <c r="F6" s="37">
        <f ca="1" t="shared" si="5"/>
        <v>978</v>
      </c>
      <c r="G6" s="37">
        <f ca="1" t="shared" si="6"/>
        <v>396</v>
      </c>
    </row>
    <row r="7" spans="1:7">
      <c r="A7" s="9" t="s">
        <v>140</v>
      </c>
      <c r="B7" s="37">
        <f ca="1" t="shared" si="1"/>
        <v>212</v>
      </c>
      <c r="C7" s="37">
        <f ca="1" t="shared" si="2"/>
        <v>272</v>
      </c>
      <c r="D7" s="37">
        <f ca="1" t="shared" si="3"/>
        <v>706</v>
      </c>
      <c r="E7" s="37">
        <f ca="1" t="shared" si="4"/>
        <v>596</v>
      </c>
      <c r="F7" s="37">
        <f ca="1" t="shared" si="5"/>
        <v>834</v>
      </c>
      <c r="G7" s="37">
        <f ca="1" t="shared" si="6"/>
        <v>392</v>
      </c>
    </row>
    <row r="8" spans="1:7">
      <c r="A8" s="9" t="s">
        <v>141</v>
      </c>
      <c r="B8" s="37">
        <f ca="1" t="shared" si="1"/>
        <v>991</v>
      </c>
      <c r="C8" s="37">
        <f ca="1" t="shared" si="2"/>
        <v>773</v>
      </c>
      <c r="D8" s="37">
        <f ca="1" t="shared" si="3"/>
        <v>668</v>
      </c>
      <c r="E8" s="37">
        <f ca="1" t="shared" si="4"/>
        <v>387</v>
      </c>
      <c r="F8" s="37">
        <f ca="1" t="shared" si="5"/>
        <v>556</v>
      </c>
      <c r="G8" s="37">
        <f ca="1" t="shared" si="6"/>
        <v>461</v>
      </c>
    </row>
    <row r="9" spans="1:7">
      <c r="A9" s="9" t="s">
        <v>142</v>
      </c>
      <c r="B9" s="37">
        <f ca="1" t="shared" si="1"/>
        <v>439</v>
      </c>
      <c r="C9" s="37">
        <f ca="1" t="shared" si="2"/>
        <v>512</v>
      </c>
      <c r="D9" s="37">
        <f ca="1" t="shared" si="3"/>
        <v>305</v>
      </c>
      <c r="E9" s="37">
        <f ca="1" t="shared" si="4"/>
        <v>838</v>
      </c>
      <c r="F9" s="37">
        <f ca="1" t="shared" si="5"/>
        <v>740</v>
      </c>
      <c r="G9" s="37">
        <f ca="1" t="shared" si="6"/>
        <v>321</v>
      </c>
    </row>
    <row r="10" spans="1:7">
      <c r="A10" s="9" t="s">
        <v>143</v>
      </c>
      <c r="B10" s="37">
        <f ca="1" t="shared" si="1"/>
        <v>879</v>
      </c>
      <c r="C10" s="37">
        <f ca="1" t="shared" si="2"/>
        <v>320</v>
      </c>
      <c r="D10" s="37">
        <f ca="1" t="shared" si="3"/>
        <v>257</v>
      </c>
      <c r="E10" s="37">
        <f ca="1" t="shared" si="4"/>
        <v>525</v>
      </c>
      <c r="F10" s="37">
        <f ca="1" t="shared" si="5"/>
        <v>694</v>
      </c>
      <c r="G10" s="37">
        <f ca="1" t="shared" si="6"/>
        <v>325</v>
      </c>
    </row>
    <row r="11" spans="1:7">
      <c r="A11" s="9" t="s">
        <v>144</v>
      </c>
      <c r="B11" s="37">
        <f ca="1" t="shared" si="1"/>
        <v>801</v>
      </c>
      <c r="C11" s="37">
        <f ca="1" t="shared" si="2"/>
        <v>688</v>
      </c>
      <c r="D11" s="37">
        <f ca="1" t="shared" si="3"/>
        <v>700</v>
      </c>
      <c r="E11" s="37">
        <f ca="1" t="shared" si="4"/>
        <v>259</v>
      </c>
      <c r="F11" s="37">
        <f ca="1" t="shared" si="5"/>
        <v>296</v>
      </c>
      <c r="G11" s="37">
        <f ca="1" t="shared" si="6"/>
        <v>975</v>
      </c>
    </row>
    <row r="12" spans="1:7">
      <c r="A12" s="9" t="s">
        <v>145</v>
      </c>
      <c r="B12" s="37">
        <f ca="1" t="shared" si="1"/>
        <v>881</v>
      </c>
      <c r="C12" s="37">
        <f ca="1" t="shared" si="2"/>
        <v>814</v>
      </c>
      <c r="D12" s="37">
        <f ca="1" t="shared" si="3"/>
        <v>717</v>
      </c>
      <c r="E12" s="37">
        <f ca="1" t="shared" si="4"/>
        <v>734</v>
      </c>
      <c r="F12" s="37">
        <f ca="1" t="shared" si="5"/>
        <v>183</v>
      </c>
      <c r="G12" s="37">
        <f ca="1" t="shared" si="6"/>
        <v>413</v>
      </c>
    </row>
    <row r="14" spans="33:34">
      <c r="AG14">
        <v>1</v>
      </c>
      <c r="AH14">
        <v>1</v>
      </c>
    </row>
    <row r="15" spans="32:35">
      <c r="AF15">
        <v>1</v>
      </c>
      <c r="AI15">
        <v>1</v>
      </c>
    </row>
    <row r="16" spans="31:35">
      <c r="AE16">
        <v>1</v>
      </c>
      <c r="AI16">
        <v>1</v>
      </c>
    </row>
    <row r="17" spans="17:35">
      <c r="Q17">
        <v>1</v>
      </c>
      <c r="R17">
        <v>1</v>
      </c>
      <c r="S17">
        <v>1</v>
      </c>
      <c r="Y17">
        <v>1</v>
      </c>
      <c r="Z17">
        <v>1</v>
      </c>
      <c r="AA17">
        <v>1</v>
      </c>
      <c r="AD17">
        <v>1</v>
      </c>
      <c r="AI17">
        <v>1</v>
      </c>
    </row>
    <row r="18" spans="16:35">
      <c r="P18">
        <v>1</v>
      </c>
      <c r="Q18">
        <v>2</v>
      </c>
      <c r="R18">
        <v>2</v>
      </c>
      <c r="S18">
        <v>2</v>
      </c>
      <c r="T18">
        <v>1</v>
      </c>
      <c r="X18">
        <v>1</v>
      </c>
      <c r="Y18">
        <v>2</v>
      </c>
      <c r="Z18">
        <v>2</v>
      </c>
      <c r="AA18">
        <v>2</v>
      </c>
      <c r="AB18">
        <v>1</v>
      </c>
      <c r="AC18">
        <v>1</v>
      </c>
      <c r="AI18">
        <v>1</v>
      </c>
    </row>
    <row r="19" spans="15:34">
      <c r="O19">
        <v>1</v>
      </c>
      <c r="P19">
        <v>2</v>
      </c>
      <c r="Q19">
        <v>2</v>
      </c>
      <c r="R19">
        <v>2</v>
      </c>
      <c r="S19">
        <v>2</v>
      </c>
      <c r="T19">
        <v>2</v>
      </c>
      <c r="U19">
        <v>1</v>
      </c>
      <c r="W19">
        <v>1</v>
      </c>
      <c r="X19">
        <v>2</v>
      </c>
      <c r="Y19">
        <v>2</v>
      </c>
      <c r="Z19">
        <v>2</v>
      </c>
      <c r="AA19">
        <v>2</v>
      </c>
      <c r="AB19">
        <v>2</v>
      </c>
      <c r="AC19">
        <v>1</v>
      </c>
      <c r="AH19">
        <v>1</v>
      </c>
    </row>
    <row r="20" spans="15:33">
      <c r="O20">
        <v>1</v>
      </c>
      <c r="P20">
        <v>2</v>
      </c>
      <c r="Q20">
        <v>2</v>
      </c>
      <c r="R20">
        <v>2</v>
      </c>
      <c r="S20">
        <v>2</v>
      </c>
      <c r="T20">
        <v>2</v>
      </c>
      <c r="U20">
        <v>2</v>
      </c>
      <c r="V20">
        <v>1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1</v>
      </c>
      <c r="AG20">
        <v>1</v>
      </c>
    </row>
    <row r="21" spans="15:34">
      <c r="O21">
        <v>1</v>
      </c>
      <c r="P21">
        <v>2</v>
      </c>
      <c r="Q21">
        <v>2</v>
      </c>
      <c r="R21">
        <v>2</v>
      </c>
      <c r="S21">
        <v>2</v>
      </c>
      <c r="T21">
        <v>2</v>
      </c>
      <c r="U21">
        <v>2</v>
      </c>
      <c r="V21">
        <v>2</v>
      </c>
      <c r="W21">
        <v>2</v>
      </c>
      <c r="X21">
        <v>2</v>
      </c>
      <c r="Y21">
        <v>2</v>
      </c>
      <c r="Z21">
        <v>2</v>
      </c>
      <c r="AA21">
        <v>2</v>
      </c>
      <c r="AB21">
        <v>2</v>
      </c>
      <c r="AC21">
        <v>1</v>
      </c>
      <c r="AF21">
        <v>1</v>
      </c>
      <c r="AH21">
        <v>1</v>
      </c>
    </row>
    <row r="22" spans="15:34">
      <c r="O22">
        <v>1</v>
      </c>
      <c r="P22">
        <v>2</v>
      </c>
      <c r="Q22">
        <v>2</v>
      </c>
      <c r="R22">
        <v>2</v>
      </c>
      <c r="S22">
        <v>2</v>
      </c>
      <c r="T22">
        <v>2</v>
      </c>
      <c r="U22">
        <v>2</v>
      </c>
      <c r="V22">
        <v>2</v>
      </c>
      <c r="W22">
        <v>2</v>
      </c>
      <c r="X22">
        <v>2</v>
      </c>
      <c r="Y22">
        <v>2</v>
      </c>
      <c r="Z22">
        <v>2</v>
      </c>
      <c r="AA22">
        <v>2</v>
      </c>
      <c r="AB22">
        <v>2</v>
      </c>
      <c r="AC22">
        <v>1</v>
      </c>
      <c r="AH22">
        <v>1</v>
      </c>
    </row>
    <row r="23" spans="15:34">
      <c r="O23">
        <v>1</v>
      </c>
      <c r="P23">
        <v>2</v>
      </c>
      <c r="Q23">
        <v>2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2</v>
      </c>
      <c r="AA23">
        <v>2</v>
      </c>
      <c r="AB23">
        <v>2</v>
      </c>
      <c r="AC23">
        <v>1</v>
      </c>
      <c r="AH23">
        <v>1</v>
      </c>
    </row>
    <row r="24" spans="15:34">
      <c r="O24">
        <v>1</v>
      </c>
      <c r="P24">
        <v>2</v>
      </c>
      <c r="Q24">
        <v>2</v>
      </c>
      <c r="R24">
        <v>2</v>
      </c>
      <c r="S24">
        <v>2</v>
      </c>
      <c r="T24">
        <v>2</v>
      </c>
      <c r="U24">
        <v>2</v>
      </c>
      <c r="V24">
        <v>2</v>
      </c>
      <c r="W24">
        <v>2</v>
      </c>
      <c r="X24">
        <v>2</v>
      </c>
      <c r="Y24">
        <v>2</v>
      </c>
      <c r="Z24">
        <v>2</v>
      </c>
      <c r="AA24">
        <v>2</v>
      </c>
      <c r="AB24">
        <v>2</v>
      </c>
      <c r="AC24">
        <v>1</v>
      </c>
      <c r="AH24">
        <v>1</v>
      </c>
    </row>
    <row r="25" spans="15:34">
      <c r="O25">
        <v>1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2</v>
      </c>
      <c r="W25">
        <v>2</v>
      </c>
      <c r="X25">
        <v>2</v>
      </c>
      <c r="Y25">
        <v>2</v>
      </c>
      <c r="Z25">
        <v>2</v>
      </c>
      <c r="AA25">
        <v>2</v>
      </c>
      <c r="AB25">
        <v>2</v>
      </c>
      <c r="AC25">
        <v>1</v>
      </c>
      <c r="AH25">
        <v>1</v>
      </c>
    </row>
    <row r="26" spans="15:34">
      <c r="O26">
        <v>1</v>
      </c>
      <c r="P26">
        <v>2</v>
      </c>
      <c r="Q26">
        <v>2</v>
      </c>
      <c r="R26">
        <v>2</v>
      </c>
      <c r="S26">
        <v>2</v>
      </c>
      <c r="T26">
        <v>2</v>
      </c>
      <c r="U26">
        <v>2</v>
      </c>
      <c r="V26">
        <v>2</v>
      </c>
      <c r="W26">
        <v>2</v>
      </c>
      <c r="X26">
        <v>2</v>
      </c>
      <c r="Y26">
        <v>2</v>
      </c>
      <c r="Z26">
        <v>2</v>
      </c>
      <c r="AA26">
        <v>2</v>
      </c>
      <c r="AB26">
        <v>2</v>
      </c>
      <c r="AC26">
        <v>1</v>
      </c>
      <c r="AF26">
        <v>1</v>
      </c>
      <c r="AH26">
        <v>1</v>
      </c>
    </row>
    <row r="27" spans="15:34">
      <c r="O27">
        <v>1</v>
      </c>
      <c r="P27">
        <v>2</v>
      </c>
      <c r="Q27">
        <v>2</v>
      </c>
      <c r="R27">
        <v>2</v>
      </c>
      <c r="S27">
        <v>2</v>
      </c>
      <c r="T27">
        <v>2</v>
      </c>
      <c r="U27">
        <v>2</v>
      </c>
      <c r="V27">
        <v>2</v>
      </c>
      <c r="W27">
        <v>2</v>
      </c>
      <c r="X27">
        <v>2</v>
      </c>
      <c r="Y27">
        <v>2</v>
      </c>
      <c r="Z27">
        <v>2</v>
      </c>
      <c r="AA27">
        <v>2</v>
      </c>
      <c r="AB27">
        <v>2</v>
      </c>
      <c r="AC27">
        <v>1</v>
      </c>
      <c r="AG27">
        <v>1</v>
      </c>
      <c r="AH27">
        <v>1</v>
      </c>
    </row>
    <row r="28" spans="15:33">
      <c r="O28">
        <v>1</v>
      </c>
      <c r="P28">
        <v>2</v>
      </c>
      <c r="Q28">
        <v>2</v>
      </c>
      <c r="R28">
        <v>2</v>
      </c>
      <c r="S28">
        <v>2</v>
      </c>
      <c r="T28">
        <v>2</v>
      </c>
      <c r="U28">
        <v>2</v>
      </c>
      <c r="V28">
        <v>2</v>
      </c>
      <c r="W28">
        <v>2</v>
      </c>
      <c r="X28">
        <v>2</v>
      </c>
      <c r="Y28">
        <v>2</v>
      </c>
      <c r="Z28">
        <v>2</v>
      </c>
      <c r="AA28">
        <v>2</v>
      </c>
      <c r="AB28">
        <v>2</v>
      </c>
      <c r="AC28">
        <v>1</v>
      </c>
      <c r="AG28">
        <v>1</v>
      </c>
    </row>
    <row r="29" spans="15:34">
      <c r="O29">
        <v>1</v>
      </c>
      <c r="P29">
        <v>2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2</v>
      </c>
      <c r="X29">
        <v>2</v>
      </c>
      <c r="Y29">
        <v>2</v>
      </c>
      <c r="Z29">
        <v>2</v>
      </c>
      <c r="AA29">
        <v>2</v>
      </c>
      <c r="AB29">
        <v>2</v>
      </c>
      <c r="AC29">
        <v>1</v>
      </c>
      <c r="AF29">
        <v>1</v>
      </c>
      <c r="AH29">
        <v>1</v>
      </c>
    </row>
    <row r="30" spans="15:33">
      <c r="O30">
        <v>1</v>
      </c>
      <c r="P30">
        <v>2</v>
      </c>
      <c r="Q30">
        <v>2</v>
      </c>
      <c r="R30">
        <v>2</v>
      </c>
      <c r="S30">
        <v>2</v>
      </c>
      <c r="T30">
        <v>2</v>
      </c>
      <c r="U30">
        <v>2</v>
      </c>
      <c r="V30">
        <v>2</v>
      </c>
      <c r="W30">
        <v>2</v>
      </c>
      <c r="X30">
        <v>2</v>
      </c>
      <c r="Y30">
        <v>2</v>
      </c>
      <c r="Z30">
        <v>2</v>
      </c>
      <c r="AA30">
        <v>2</v>
      </c>
      <c r="AB30">
        <v>2</v>
      </c>
      <c r="AC30">
        <v>1</v>
      </c>
      <c r="AE30">
        <v>1</v>
      </c>
      <c r="AG30">
        <v>1</v>
      </c>
    </row>
    <row r="31" spans="15:32">
      <c r="O31">
        <v>1</v>
      </c>
      <c r="P31">
        <v>2</v>
      </c>
      <c r="Q31">
        <v>2</v>
      </c>
      <c r="R31">
        <v>2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1</v>
      </c>
      <c r="AF31">
        <v>1</v>
      </c>
    </row>
    <row r="32" spans="15:32">
      <c r="O32">
        <v>1</v>
      </c>
      <c r="P32">
        <v>2</v>
      </c>
      <c r="Q32">
        <v>2</v>
      </c>
      <c r="R32">
        <v>2</v>
      </c>
      <c r="S32">
        <v>2</v>
      </c>
      <c r="T32">
        <v>2</v>
      </c>
      <c r="U32">
        <v>2</v>
      </c>
      <c r="V32">
        <v>2</v>
      </c>
      <c r="W32">
        <v>2</v>
      </c>
      <c r="X32">
        <v>2</v>
      </c>
      <c r="Y32">
        <v>2</v>
      </c>
      <c r="Z32">
        <v>2</v>
      </c>
      <c r="AA32">
        <v>2</v>
      </c>
      <c r="AB32">
        <v>2</v>
      </c>
      <c r="AC32">
        <v>1</v>
      </c>
      <c r="AF32">
        <v>1</v>
      </c>
    </row>
    <row r="33" spans="15:32">
      <c r="O33">
        <v>1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1</v>
      </c>
      <c r="AF33">
        <v>1</v>
      </c>
    </row>
    <row r="34" spans="15:32">
      <c r="O34">
        <v>1</v>
      </c>
      <c r="P34">
        <v>2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2</v>
      </c>
      <c r="Z34">
        <v>2</v>
      </c>
      <c r="AA34">
        <v>2</v>
      </c>
      <c r="AB34">
        <v>2</v>
      </c>
      <c r="AC34">
        <v>1</v>
      </c>
      <c r="AF34">
        <v>1</v>
      </c>
    </row>
    <row r="35" spans="15:32">
      <c r="O35">
        <v>1</v>
      </c>
      <c r="P35">
        <v>2</v>
      </c>
      <c r="Q35">
        <v>2</v>
      </c>
      <c r="R35">
        <v>2</v>
      </c>
      <c r="S35">
        <v>2</v>
      </c>
      <c r="T35">
        <v>2</v>
      </c>
      <c r="U35">
        <v>2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1</v>
      </c>
      <c r="AF35">
        <v>1</v>
      </c>
    </row>
    <row r="36" spans="15:31">
      <c r="O36">
        <v>1</v>
      </c>
      <c r="P36">
        <v>2</v>
      </c>
      <c r="Q36">
        <v>2</v>
      </c>
      <c r="R36">
        <v>2</v>
      </c>
      <c r="S36">
        <v>2</v>
      </c>
      <c r="T36">
        <v>2</v>
      </c>
      <c r="U36">
        <v>2</v>
      </c>
      <c r="V36">
        <v>2</v>
      </c>
      <c r="W36">
        <v>2</v>
      </c>
      <c r="X36">
        <v>2</v>
      </c>
      <c r="Y36">
        <v>2</v>
      </c>
      <c r="Z36">
        <v>2</v>
      </c>
      <c r="AA36">
        <v>2</v>
      </c>
      <c r="AB36">
        <v>2</v>
      </c>
      <c r="AC36">
        <v>1</v>
      </c>
      <c r="AD36">
        <v>1</v>
      </c>
      <c r="AE36">
        <v>1</v>
      </c>
    </row>
    <row r="37" spans="15:28">
      <c r="O37">
        <v>1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2</v>
      </c>
      <c r="W37">
        <v>2</v>
      </c>
      <c r="X37">
        <v>2</v>
      </c>
      <c r="Y37">
        <v>2</v>
      </c>
      <c r="Z37">
        <v>2</v>
      </c>
      <c r="AA37">
        <v>2</v>
      </c>
      <c r="AB37">
        <v>1</v>
      </c>
    </row>
    <row r="38" spans="15:27">
      <c r="O38">
        <v>1</v>
      </c>
      <c r="P38">
        <v>2</v>
      </c>
      <c r="Q38">
        <v>2</v>
      </c>
      <c r="R38">
        <v>2</v>
      </c>
      <c r="S38">
        <v>2</v>
      </c>
      <c r="T38">
        <v>2</v>
      </c>
      <c r="U38">
        <v>2</v>
      </c>
      <c r="V38">
        <v>2</v>
      </c>
      <c r="W38">
        <v>2</v>
      </c>
      <c r="X38">
        <v>2</v>
      </c>
      <c r="Y38">
        <v>2</v>
      </c>
      <c r="Z38">
        <v>2</v>
      </c>
      <c r="AA38">
        <v>1</v>
      </c>
    </row>
    <row r="39" spans="16:26">
      <c r="P39">
        <v>1</v>
      </c>
      <c r="Q39">
        <v>2</v>
      </c>
      <c r="R39">
        <v>2</v>
      </c>
      <c r="S39">
        <v>2</v>
      </c>
      <c r="T39">
        <v>2</v>
      </c>
      <c r="U39">
        <v>2</v>
      </c>
      <c r="V39">
        <v>2</v>
      </c>
      <c r="W39">
        <v>2</v>
      </c>
      <c r="X39">
        <v>2</v>
      </c>
      <c r="Y39">
        <v>2</v>
      </c>
      <c r="Z39">
        <v>1</v>
      </c>
    </row>
    <row r="40" spans="17:25">
      <c r="Q40">
        <v>1</v>
      </c>
      <c r="R40">
        <v>2</v>
      </c>
      <c r="S40">
        <v>2</v>
      </c>
      <c r="T40">
        <v>2</v>
      </c>
      <c r="U40">
        <v>2</v>
      </c>
      <c r="V40">
        <v>2</v>
      </c>
      <c r="W40">
        <v>2</v>
      </c>
      <c r="X40">
        <v>2</v>
      </c>
      <c r="Y40">
        <v>1</v>
      </c>
    </row>
    <row r="41" spans="18:24">
      <c r="R41">
        <v>1</v>
      </c>
      <c r="S41">
        <v>2</v>
      </c>
      <c r="T41">
        <v>2</v>
      </c>
      <c r="U41">
        <v>2</v>
      </c>
      <c r="V41">
        <v>2</v>
      </c>
      <c r="W41">
        <v>2</v>
      </c>
      <c r="X41">
        <v>1</v>
      </c>
    </row>
    <row r="42" spans="19:23">
      <c r="S42">
        <v>1</v>
      </c>
      <c r="T42">
        <v>2</v>
      </c>
      <c r="U42">
        <v>2</v>
      </c>
      <c r="V42">
        <v>2</v>
      </c>
      <c r="W42">
        <v>1</v>
      </c>
    </row>
    <row r="43" spans="20:22">
      <c r="T43">
        <v>1</v>
      </c>
      <c r="U43">
        <v>2</v>
      </c>
      <c r="V43">
        <v>1</v>
      </c>
    </row>
    <row r="44" spans="21:21">
      <c r="U44">
        <v>1</v>
      </c>
    </row>
  </sheetData>
  <conditionalFormatting sqref="AE$1:XFD$1048576;AA1:AD14;O46:AD1048576;Z1:Z9;K41:N1048576;K1:Y1;A$1:J$1048576;AD15:AD45;O17:AC45">
    <cfRule type="cellIs" dxfId="0" priority="1" operator="equal">
      <formula>2</formula>
    </cfRule>
    <cfRule type="cellIs" dxfId="1" priority="2" operator="equal">
      <formula>1</formula>
    </cfRule>
  </conditionalFormatting>
  <conditionalFormatting sqref="B4:G12">
    <cfRule type="top10" dxfId="2" priority="3" bottom="1" rank="10"/>
  </conditionalFormatting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8"/>
  </sheetPr>
  <dimension ref="A1:F12"/>
  <sheetViews>
    <sheetView zoomScale="190" zoomScaleNormal="190" workbookViewId="0">
      <selection activeCell="L20" sqref="L20"/>
    </sheetView>
  </sheetViews>
  <sheetFormatPr defaultColWidth="9.14285714285714" defaultRowHeight="12.75" outlineLevelCol="5"/>
  <sheetData>
    <row r="1" spans="1:5">
      <c r="A1" t="s">
        <v>146</v>
      </c>
      <c r="E1" t="s">
        <v>147</v>
      </c>
    </row>
    <row r="3" spans="5:6">
      <c r="E3" s="32" t="s">
        <v>148</v>
      </c>
      <c r="F3" s="33"/>
    </row>
    <row r="4" spans="1:6">
      <c r="A4" s="34" t="s">
        <v>149</v>
      </c>
      <c r="B4" s="34"/>
      <c r="C4" s="34"/>
      <c r="E4" s="35" t="s">
        <v>150</v>
      </c>
      <c r="F4" s="35" t="s">
        <v>151</v>
      </c>
    </row>
    <row r="5" spans="1:6">
      <c r="A5" s="36" t="s">
        <v>21</v>
      </c>
      <c r="B5" s="32"/>
      <c r="C5" s="33"/>
      <c r="E5" s="9">
        <v>1</v>
      </c>
      <c r="F5" s="9">
        <v>-33</v>
      </c>
    </row>
    <row r="6" spans="1:6">
      <c r="A6" s="36" t="s">
        <v>22</v>
      </c>
      <c r="B6" s="36" t="s">
        <v>152</v>
      </c>
      <c r="C6" s="36" t="s">
        <v>153</v>
      </c>
      <c r="E6" s="9">
        <v>2</v>
      </c>
      <c r="F6" s="9">
        <v>59</v>
      </c>
    </row>
    <row r="7" spans="1:6">
      <c r="A7" s="9" t="s">
        <v>154</v>
      </c>
      <c r="B7" s="9">
        <v>4.16</v>
      </c>
      <c r="C7" s="9">
        <v>4.16</v>
      </c>
      <c r="E7" s="9">
        <v>3</v>
      </c>
      <c r="F7" s="9">
        <v>-29</v>
      </c>
    </row>
    <row r="8" spans="1:6">
      <c r="A8" s="9" t="s">
        <v>155</v>
      </c>
      <c r="B8" s="9">
        <v>5.56</v>
      </c>
      <c r="C8" s="9">
        <v>5.56</v>
      </c>
      <c r="E8" s="9">
        <v>4</v>
      </c>
      <c r="F8" s="9">
        <v>-42</v>
      </c>
    </row>
    <row r="9" spans="1:6">
      <c r="A9" s="9" t="s">
        <v>156</v>
      </c>
      <c r="B9" s="9">
        <v>7.51</v>
      </c>
      <c r="C9" s="9">
        <v>7.51</v>
      </c>
      <c r="E9" s="9">
        <v>5</v>
      </c>
      <c r="F9" s="9">
        <v>-25</v>
      </c>
    </row>
    <row r="10" spans="1:6">
      <c r="A10" s="9" t="s">
        <v>157</v>
      </c>
      <c r="B10" s="9">
        <v>8.68</v>
      </c>
      <c r="C10" s="9">
        <v>8.68</v>
      </c>
      <c r="E10" s="9">
        <v>6</v>
      </c>
      <c r="F10" s="9">
        <v>55</v>
      </c>
    </row>
    <row r="11" spans="1:3">
      <c r="A11" s="9" t="s">
        <v>158</v>
      </c>
      <c r="B11" s="9">
        <v>6.49</v>
      </c>
      <c r="C11" s="9">
        <v>6.49</v>
      </c>
    </row>
    <row r="12" spans="1:3">
      <c r="A12" s="9" t="s">
        <v>159</v>
      </c>
      <c r="B12" s="9">
        <v>6.83</v>
      </c>
      <c r="C12" s="9">
        <v>6.83</v>
      </c>
    </row>
  </sheetData>
  <mergeCells count="3">
    <mergeCell ref="E3:F3"/>
    <mergeCell ref="A4:C4"/>
    <mergeCell ref="B5:C5"/>
  </mergeCells>
  <conditionalFormatting sqref="C7:C12">
    <cfRule type="iconSet" priority="1">
      <iconSet iconSet="3Symbols2" showValue="0">
        <cfvo type="percent" val="0"/>
        <cfvo type="num" val="0" gte="0"/>
        <cfvo type="num" val="0"/>
      </iconSet>
    </cfRule>
  </conditionalFormatting>
  <conditionalFormatting sqref="F5:F1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{c0779645-aebd-4a06-ade8-b556177e9ff1}</x14:id>
        </ext>
      </extLst>
    </cfRule>
  </conditionalFormatting>
  <pageMargins left="0.75" right="0.75" top="1" bottom="1" header="0.5" footer="0.5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0779645-aebd-4a06-ade8-b556177e9f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F5:F10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H20"/>
  <sheetViews>
    <sheetView zoomScale="175" zoomScaleNormal="175" workbookViewId="0">
      <selection activeCell="H20" sqref="H20"/>
    </sheetView>
  </sheetViews>
  <sheetFormatPr defaultColWidth="9.14285714285714" defaultRowHeight="12.75" outlineLevelCol="7"/>
  <cols>
    <col min="1" max="1" width="12.4857142857143" customWidth="1"/>
    <col min="2" max="2" width="12" customWidth="1"/>
    <col min="3" max="3" width="13.3047619047619" customWidth="1"/>
    <col min="4" max="4" width="12.2380952380952" customWidth="1"/>
    <col min="6" max="6" width="11.8571428571429"/>
  </cols>
  <sheetData>
    <row r="1" spans="1:1">
      <c r="A1" t="s">
        <v>160</v>
      </c>
    </row>
    <row r="2" spans="1:6">
      <c r="A2" s="14" t="s">
        <v>21</v>
      </c>
      <c r="B2" s="14" t="s">
        <v>161</v>
      </c>
      <c r="C2" s="14" t="s">
        <v>162</v>
      </c>
      <c r="D2" s="14" t="s">
        <v>163</v>
      </c>
      <c r="E2" s="14" t="s">
        <v>164</v>
      </c>
      <c r="F2" s="14" t="s">
        <v>165</v>
      </c>
    </row>
    <row r="3" spans="1:6">
      <c r="A3" s="9" t="s">
        <v>166</v>
      </c>
      <c r="B3" s="9" t="s">
        <v>167</v>
      </c>
      <c r="C3" s="9" t="s">
        <v>168</v>
      </c>
      <c r="D3" s="9" t="s">
        <v>169</v>
      </c>
      <c r="E3" s="9" t="s">
        <v>170</v>
      </c>
      <c r="F3" s="15">
        <v>2500</v>
      </c>
    </row>
    <row r="4" spans="1:6">
      <c r="A4" s="9" t="s">
        <v>171</v>
      </c>
      <c r="B4" s="9" t="s">
        <v>172</v>
      </c>
      <c r="C4" s="9" t="s">
        <v>173</v>
      </c>
      <c r="D4" s="9" t="s">
        <v>169</v>
      </c>
      <c r="E4" s="9" t="s">
        <v>174</v>
      </c>
      <c r="F4" s="15">
        <v>2300</v>
      </c>
    </row>
    <row r="5" spans="1:6">
      <c r="A5" s="9" t="s">
        <v>175</v>
      </c>
      <c r="B5" s="9" t="s">
        <v>176</v>
      </c>
      <c r="C5" s="9" t="s">
        <v>177</v>
      </c>
      <c r="D5" s="9" t="s">
        <v>178</v>
      </c>
      <c r="E5" s="9" t="s">
        <v>179</v>
      </c>
      <c r="F5" s="15">
        <v>3500</v>
      </c>
    </row>
    <row r="6" spans="1:6">
      <c r="A6" s="9" t="s">
        <v>180</v>
      </c>
      <c r="B6" s="9" t="s">
        <v>181</v>
      </c>
      <c r="C6" s="9" t="s">
        <v>182</v>
      </c>
      <c r="D6" s="9" t="s">
        <v>183</v>
      </c>
      <c r="E6" s="9" t="s">
        <v>170</v>
      </c>
      <c r="F6" s="15">
        <v>8500</v>
      </c>
    </row>
    <row r="7" spans="1:6">
      <c r="A7" s="9" t="s">
        <v>184</v>
      </c>
      <c r="B7" s="9" t="s">
        <v>185</v>
      </c>
      <c r="C7" s="9" t="s">
        <v>186</v>
      </c>
      <c r="D7" s="9" t="s">
        <v>169</v>
      </c>
      <c r="E7" s="9" t="s">
        <v>187</v>
      </c>
      <c r="F7" s="15">
        <v>2500</v>
      </c>
    </row>
    <row r="8" spans="1:6">
      <c r="A8" s="9" t="s">
        <v>188</v>
      </c>
      <c r="B8" s="9" t="s">
        <v>189</v>
      </c>
      <c r="C8" s="9" t="s">
        <v>190</v>
      </c>
      <c r="D8" s="9" t="s">
        <v>178</v>
      </c>
      <c r="E8" s="9" t="s">
        <v>174</v>
      </c>
      <c r="F8" s="15">
        <v>3500</v>
      </c>
    </row>
    <row r="9" spans="1:6">
      <c r="A9" s="9" t="s">
        <v>191</v>
      </c>
      <c r="B9" s="9" t="s">
        <v>192</v>
      </c>
      <c r="C9" s="9" t="s">
        <v>193</v>
      </c>
      <c r="D9" s="9" t="s">
        <v>169</v>
      </c>
      <c r="E9" s="9" t="s">
        <v>179</v>
      </c>
      <c r="F9" s="15">
        <v>2500</v>
      </c>
    </row>
    <row r="11" spans="1:6">
      <c r="A11" s="16" t="s">
        <v>194</v>
      </c>
      <c r="B11" s="16"/>
      <c r="C11" s="16"/>
      <c r="D11" s="16"/>
      <c r="E11" s="16"/>
      <c r="F11" s="16"/>
    </row>
    <row r="12" spans="1:6">
      <c r="A12" s="17" t="s">
        <v>21</v>
      </c>
      <c r="B12" s="18" t="s">
        <v>175</v>
      </c>
      <c r="C12" s="19"/>
      <c r="D12" s="18"/>
      <c r="E12" s="18"/>
      <c r="F12" s="18"/>
    </row>
    <row r="13" spans="1:6">
      <c r="A13" s="17"/>
      <c r="B13" s="20" t="s">
        <v>164</v>
      </c>
      <c r="C13" s="21" t="s">
        <v>195</v>
      </c>
      <c r="D13" s="22" t="s">
        <v>165</v>
      </c>
      <c r="E13" s="23"/>
      <c r="F13" s="23"/>
    </row>
    <row r="14" spans="1:6">
      <c r="A14" s="24" t="str">
        <f>VLOOKUP(B12,A3:F9,5,FALSE)</f>
        <v>vendas</v>
      </c>
      <c r="B14" s="25"/>
      <c r="C14" s="26"/>
      <c r="D14" s="24"/>
      <c r="E14" s="27"/>
      <c r="F14" s="25"/>
    </row>
    <row r="15" spans="1:6">
      <c r="A15" s="28"/>
      <c r="B15" s="29"/>
      <c r="C15" s="30"/>
      <c r="D15" s="28"/>
      <c r="E15" s="31"/>
      <c r="F15" s="29"/>
    </row>
    <row r="20" spans="8:8">
      <c r="H20" t="s">
        <v>196</v>
      </c>
    </row>
  </sheetData>
  <mergeCells count="5">
    <mergeCell ref="A11:F11"/>
    <mergeCell ref="B12:F12"/>
    <mergeCell ref="C14:C15"/>
    <mergeCell ref="A14:B15"/>
    <mergeCell ref="D14:F15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F6"/>
  <sheetViews>
    <sheetView zoomScale="190" zoomScaleNormal="190" workbookViewId="0">
      <selection activeCell="H22" sqref="H22"/>
    </sheetView>
  </sheetViews>
  <sheetFormatPr defaultColWidth="9.14285714285714" defaultRowHeight="12.75" outlineLevelRow="5" outlineLevelCol="5"/>
  <sheetData>
    <row r="1" spans="1:6">
      <c r="A1" t="s">
        <v>197</v>
      </c>
      <c r="B1">
        <v>1.75</v>
      </c>
      <c r="E1">
        <v>18.5</v>
      </c>
      <c r="F1" t="s">
        <v>198</v>
      </c>
    </row>
    <row r="2" spans="1:6">
      <c r="A2" t="s">
        <v>199</v>
      </c>
      <c r="B2">
        <v>26.67755102</v>
      </c>
      <c r="D2">
        <v>18.6</v>
      </c>
      <c r="E2">
        <v>24.9</v>
      </c>
      <c r="F2" t="s">
        <v>200</v>
      </c>
    </row>
    <row r="3" spans="1:6">
      <c r="A3" t="s">
        <v>59</v>
      </c>
      <c r="D3">
        <v>25</v>
      </c>
      <c r="E3">
        <v>29.9</v>
      </c>
      <c r="F3" t="s">
        <v>201</v>
      </c>
    </row>
    <row r="4" spans="1:6">
      <c r="A4" t="s">
        <v>201</v>
      </c>
      <c r="D4">
        <v>30</v>
      </c>
      <c r="E4">
        <v>34.9</v>
      </c>
      <c r="F4" t="s">
        <v>202</v>
      </c>
    </row>
    <row r="5" spans="4:6">
      <c r="D5">
        <v>35</v>
      </c>
      <c r="E5">
        <v>39.9</v>
      </c>
      <c r="F5" t="s">
        <v>203</v>
      </c>
    </row>
    <row r="6" spans="4:6">
      <c r="D6">
        <v>40</v>
      </c>
      <c r="F6" t="s">
        <v>204</v>
      </c>
    </row>
  </sheetData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F13"/>
  <sheetViews>
    <sheetView zoomScale="190" zoomScaleNormal="190" workbookViewId="0">
      <selection activeCell="A11" sqref="A11"/>
    </sheetView>
  </sheetViews>
  <sheetFormatPr defaultColWidth="9.14285714285714" defaultRowHeight="12.75" outlineLevelCol="5"/>
  <cols>
    <col min="1" max="1" width="15.6380952380952" customWidth="1"/>
    <col min="2" max="2" width="11.1428571428571"/>
  </cols>
  <sheetData>
    <row r="1" spans="1:6">
      <c r="A1" s="8" t="s">
        <v>21</v>
      </c>
      <c r="B1" s="9" t="s">
        <v>50</v>
      </c>
      <c r="E1" s="9" t="s">
        <v>150</v>
      </c>
      <c r="F1" s="9" t="s">
        <v>205</v>
      </c>
    </row>
    <row r="2" spans="1:6">
      <c r="A2" s="8" t="s">
        <v>206</v>
      </c>
      <c r="B2" s="10">
        <v>39657</v>
      </c>
      <c r="E2" s="9">
        <v>1</v>
      </c>
      <c r="F2" s="9" t="s">
        <v>207</v>
      </c>
    </row>
    <row r="3" spans="1:6">
      <c r="A3" s="11"/>
      <c r="B3" s="11"/>
      <c r="E3" s="9">
        <v>2</v>
      </c>
      <c r="F3" s="9" t="s">
        <v>208</v>
      </c>
    </row>
    <row r="4" spans="1:6">
      <c r="A4" s="12" t="s">
        <v>209</v>
      </c>
      <c r="B4" s="12"/>
      <c r="E4" s="9">
        <v>3</v>
      </c>
      <c r="F4" s="9" t="s">
        <v>210</v>
      </c>
    </row>
    <row r="5" ht="62" customHeight="1" spans="1:6">
      <c r="A5" s="13" t="str">
        <f ca="1">"Olá "&amp;B1&amp;", esse ano você faz "&amp;YEAR(TODAY())-YEAR(B2)&amp;" anos.Até o momento você viveu "&amp;DAYS360(B2,TODAY())&amp;" dias."&amp;VLOOKUP(MONTH(B2),E1:F13,2,0)&amp;" é seu mês de aniversário"</f>
        <v>Olá warley, esse ano você faz 16 anos.Até o momento você viveu 5681 dias.Julho é seu mês de aniversário</v>
      </c>
      <c r="B5" s="11"/>
      <c r="E5" s="9">
        <v>4</v>
      </c>
      <c r="F5" s="9" t="s">
        <v>211</v>
      </c>
    </row>
    <row r="6" spans="5:6">
      <c r="E6" s="9">
        <v>5</v>
      </c>
      <c r="F6" s="9" t="s">
        <v>212</v>
      </c>
    </row>
    <row r="7" spans="5:6">
      <c r="E7" s="9">
        <v>6</v>
      </c>
      <c r="F7" s="9" t="s">
        <v>213</v>
      </c>
    </row>
    <row r="8" spans="5:6">
      <c r="E8" s="9">
        <v>7</v>
      </c>
      <c r="F8" s="9" t="s">
        <v>214</v>
      </c>
    </row>
    <row r="9" spans="5:6">
      <c r="E9" s="9">
        <v>8</v>
      </c>
      <c r="F9" s="9" t="s">
        <v>215</v>
      </c>
    </row>
    <row r="10" spans="5:6">
      <c r="E10" s="9">
        <v>9</v>
      </c>
      <c r="F10" s="9" t="s">
        <v>216</v>
      </c>
    </row>
    <row r="11" spans="5:6">
      <c r="E11" s="9">
        <v>10</v>
      </c>
      <c r="F11" s="9" t="s">
        <v>217</v>
      </c>
    </row>
    <row r="12" spans="5:6">
      <c r="E12" s="9">
        <v>11</v>
      </c>
      <c r="F12" s="9" t="s">
        <v>218</v>
      </c>
    </row>
    <row r="13" spans="5:6">
      <c r="E13" s="9">
        <v>12</v>
      </c>
      <c r="F13" s="9" t="s">
        <v>219</v>
      </c>
    </row>
  </sheetData>
  <mergeCells count="3">
    <mergeCell ref="A3:B3"/>
    <mergeCell ref="A4:B4"/>
    <mergeCell ref="A5:B5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5" tint="0.4"/>
  </sheetPr>
  <dimension ref="A1:G11"/>
  <sheetViews>
    <sheetView tabSelected="1" zoomScale="190" zoomScaleNormal="190" workbookViewId="0">
      <selection activeCell="F2" sqref="F2"/>
    </sheetView>
  </sheetViews>
  <sheetFormatPr defaultColWidth="9.14285714285714" defaultRowHeight="12.75" outlineLevelCol="6"/>
  <cols>
    <col min="3" max="3" width="12.8571428571429"/>
    <col min="4" max="4" width="7.21904761904762" customWidth="1"/>
    <col min="6" max="6" width="16.6095238095238" customWidth="1"/>
  </cols>
  <sheetData>
    <row r="1" ht="14.25" spans="1:6">
      <c r="A1" s="1" t="s">
        <v>21</v>
      </c>
      <c r="B1" s="1" t="s">
        <v>220</v>
      </c>
      <c r="C1" s="1" t="s">
        <v>161</v>
      </c>
      <c r="E1" s="2" t="s">
        <v>221</v>
      </c>
      <c r="F1" s="3"/>
    </row>
    <row r="2" ht="14.25" spans="1:6">
      <c r="A2" s="4" t="s">
        <v>222</v>
      </c>
      <c r="B2" s="4">
        <v>18</v>
      </c>
      <c r="C2" s="4">
        <v>64999890576</v>
      </c>
      <c r="E2" s="1" t="s">
        <v>21</v>
      </c>
      <c r="F2" s="5" t="s">
        <v>223</v>
      </c>
    </row>
    <row r="3" ht="14.25" spans="1:6">
      <c r="A3" s="4" t="s">
        <v>223</v>
      </c>
      <c r="B3" s="4">
        <v>14</v>
      </c>
      <c r="C3" s="4">
        <v>64999890577</v>
      </c>
      <c r="E3" s="1" t="s">
        <v>220</v>
      </c>
      <c r="F3" s="1" t="s">
        <v>161</v>
      </c>
    </row>
    <row r="4" ht="14.25" spans="1:6">
      <c r="A4" s="4" t="s">
        <v>224</v>
      </c>
      <c r="B4" s="4">
        <v>20</v>
      </c>
      <c r="C4" s="4">
        <v>64999890578</v>
      </c>
      <c r="E4" s="6">
        <f>VLOOKUP(F2,A2:C7,2,0)</f>
        <v>14</v>
      </c>
      <c r="F4" s="6">
        <f>VLOOKUP(F2,A1:C7,3,0)</f>
        <v>64999890577</v>
      </c>
    </row>
    <row r="5" spans="1:3">
      <c r="A5" s="4" t="s">
        <v>225</v>
      </c>
      <c r="B5" s="4">
        <v>15</v>
      </c>
      <c r="C5" s="4">
        <v>64999890579</v>
      </c>
    </row>
    <row r="6" spans="1:3">
      <c r="A6" s="4" t="s">
        <v>226</v>
      </c>
      <c r="B6" s="4">
        <v>16</v>
      </c>
      <c r="C6" s="4">
        <v>64999890580</v>
      </c>
    </row>
    <row r="7" spans="1:3">
      <c r="A7" s="4" t="s">
        <v>227</v>
      </c>
      <c r="B7" s="4">
        <v>19</v>
      </c>
      <c r="C7" s="4">
        <v>64999890581</v>
      </c>
    </row>
    <row r="11" spans="7:7">
      <c r="G11" s="7"/>
    </row>
  </sheetData>
  <sheetProtection sheet="1" selectLockedCells="1" objects="1"/>
  <mergeCells count="1">
    <mergeCell ref="E1:F1"/>
  </mergeCells>
  <dataValidations count="2">
    <dataValidation type="list" allowBlank="1" showInputMessage="1" showErrorMessage="1" sqref="F2;A2:A7">
      <formula1>$A$2:$A$7</formula1>
    </dataValidation>
    <dataValidation type="whole" operator="between" allowBlank="1" showInputMessage="1" showErrorMessage="1" errorTitle="Idade invalida. Presta atenção" error="Digite uma idade entre 14 e 25" promptTitle="Restrição de idade" prompt="Digite uma idade de entre 14 e 25 anos" sqref="B2:B7">
      <formula1>14</formula1>
      <formula2>25</formula2>
    </dataValidation>
  </dataValidation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Aula 1</vt:lpstr>
      <vt:lpstr>Aula2</vt:lpstr>
      <vt:lpstr>Aula3</vt:lpstr>
      <vt:lpstr>Aula 4</vt:lpstr>
      <vt:lpstr>Aula 5</vt:lpstr>
      <vt:lpstr>Aula 6</vt:lpstr>
      <vt:lpstr>Aula7</vt:lpstr>
      <vt:lpstr>Aula 8</vt:lpstr>
      <vt:lpstr>Aula 9</vt:lpstr>
      <vt:lpstr>Aula 10</vt:lpstr>
      <vt:lpstr>Aula 11</vt:lpstr>
      <vt:lpstr>Aula 12</vt:lpstr>
      <vt:lpstr>Aula14</vt:lpstr>
      <vt:lpstr>Aula 15</vt:lpstr>
      <vt:lpstr>Aula 16</vt:lpstr>
      <vt:lpstr>Aula 17</vt:lpstr>
      <vt:lpstr>Aula 18</vt:lpstr>
      <vt:lpstr>Aula 19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 05</dc:creator>
  <cp:lastModifiedBy>PC 20</cp:lastModifiedBy>
  <dcterms:created xsi:type="dcterms:W3CDTF">2024-04-15T18:37:00Z</dcterms:created>
  <dcterms:modified xsi:type="dcterms:W3CDTF">2024-05-09T20:00:12Z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EBA1CF97A7894A60A6E91957BEFDB1E5_13</vt:lpwstr>
  </property>
  <property fmtid="{D5CDD505-2E9C-101B-9397-08002B2CF9AE}" pid="3" name="KSOProductBuildVer">
    <vt:lpwstr>1046-12.2.0.16731</vt:lpwstr>
  </property>
</Properties>
</file>